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0" windowWidth="16035" windowHeight="7905" activeTab="4"/>
  </bookViews>
  <sheets>
    <sheet name="loansMod" sheetId="1" r:id="rId1"/>
    <sheet name="xtabs" sheetId="2" r:id="rId2"/>
    <sheet name="scatter plots" sheetId="4" r:id="rId3"/>
    <sheet name="correlations" sheetId="5" r:id="rId4"/>
    <sheet name="corr plots" sheetId="6" r:id="rId5"/>
  </sheets>
  <definedNames>
    <definedName name="_xlnm._FilterDatabase" localSheetId="0" hidden="1">loansMod!$A$1:$AB$2501</definedName>
    <definedName name="_xlnm._FilterDatabase" localSheetId="1" hidden="1">xtabs!$T$3:$U$42</definedName>
    <definedName name="_xlnm.Print_Area" localSheetId="1">xtabs!$U$3:$V$41</definedName>
  </definedNames>
  <calcPr calcId="145621"/>
  <pivotCaches>
    <pivotCache cacheId="0" r:id="rId6"/>
  </pivotCaches>
  <fileRecoveryPr repairLoad="1"/>
</workbook>
</file>

<file path=xl/calcChain.xml><?xml version="1.0" encoding="utf-8"?>
<calcChain xmlns="http://schemas.openxmlformats.org/spreadsheetml/2006/main">
  <c r="X10" i="5" l="1"/>
  <c r="X11" i="5" s="1"/>
  <c r="X8" i="5"/>
  <c r="X7" i="5"/>
  <c r="X6" i="5"/>
  <c r="X5" i="5"/>
  <c r="X9" i="5" s="1"/>
  <c r="X4" i="5"/>
  <c r="X3" i="5"/>
  <c r="X2" i="5"/>
  <c r="W10" i="5"/>
  <c r="W8" i="5"/>
  <c r="W7" i="5"/>
  <c r="W6" i="5"/>
  <c r="W5" i="5"/>
  <c r="W9" i="5" s="1"/>
  <c r="W4" i="5"/>
  <c r="W3" i="5"/>
  <c r="W2" i="5"/>
  <c r="X1" i="5"/>
  <c r="W1" i="5"/>
  <c r="X12" i="5"/>
  <c r="W12" i="5"/>
  <c r="W11" i="5"/>
  <c r="L10" i="5"/>
  <c r="L8" i="5"/>
  <c r="L7" i="5"/>
  <c r="L6" i="5"/>
  <c r="L5" i="5"/>
  <c r="L4" i="5"/>
  <c r="L3" i="5"/>
  <c r="L2" i="5"/>
  <c r="L11" i="5" s="1"/>
  <c r="L1" i="5"/>
  <c r="L12" i="5"/>
  <c r="L9" i="5" l="1"/>
  <c r="V12" i="5" l="1"/>
  <c r="U12" i="5"/>
  <c r="T12" i="5"/>
  <c r="S12" i="5"/>
  <c r="R12" i="5"/>
  <c r="Q12" i="5"/>
  <c r="P12" i="5"/>
  <c r="O12" i="5"/>
  <c r="N12" i="5"/>
  <c r="M12" i="5"/>
  <c r="K12" i="5"/>
  <c r="J12" i="5"/>
  <c r="V10" i="5"/>
  <c r="U10" i="5"/>
  <c r="T10" i="5"/>
  <c r="S10" i="5"/>
  <c r="R10" i="5"/>
  <c r="Q10" i="5"/>
  <c r="P10" i="5"/>
  <c r="O10" i="5"/>
  <c r="N10" i="5"/>
  <c r="M10" i="5"/>
  <c r="K10" i="5"/>
  <c r="J10" i="5"/>
  <c r="V8" i="5"/>
  <c r="U8" i="5"/>
  <c r="T8" i="5"/>
  <c r="S8" i="5"/>
  <c r="R8" i="5"/>
  <c r="Q8" i="5"/>
  <c r="P8" i="5"/>
  <c r="O8" i="5"/>
  <c r="N8" i="5"/>
  <c r="M8" i="5"/>
  <c r="K8" i="5"/>
  <c r="J8" i="5"/>
  <c r="V5" i="5"/>
  <c r="U5" i="5"/>
  <c r="T5" i="5"/>
  <c r="S5" i="5"/>
  <c r="R5" i="5"/>
  <c r="Q5" i="5"/>
  <c r="P5" i="5"/>
  <c r="O5" i="5"/>
  <c r="N5" i="5"/>
  <c r="M5" i="5"/>
  <c r="K5" i="5"/>
  <c r="J5" i="5"/>
  <c r="V4" i="5"/>
  <c r="U4" i="5"/>
  <c r="T4" i="5"/>
  <c r="S4" i="5"/>
  <c r="R4" i="5"/>
  <c r="Q4" i="5"/>
  <c r="P4" i="5"/>
  <c r="O4" i="5"/>
  <c r="N4" i="5"/>
  <c r="M4" i="5"/>
  <c r="K4" i="5"/>
  <c r="J4" i="5"/>
  <c r="V3" i="5"/>
  <c r="U3" i="5"/>
  <c r="T3" i="5"/>
  <c r="S3" i="5"/>
  <c r="R3" i="5"/>
  <c r="Q3" i="5"/>
  <c r="P3" i="5"/>
  <c r="O3" i="5"/>
  <c r="N3" i="5"/>
  <c r="M3" i="5"/>
  <c r="K3" i="5"/>
  <c r="J3" i="5"/>
  <c r="V2" i="5"/>
  <c r="U2" i="5"/>
  <c r="T2" i="5"/>
  <c r="S2" i="5"/>
  <c r="S11" i="5" s="1"/>
  <c r="R2" i="5"/>
  <c r="R11" i="5" s="1"/>
  <c r="Q2" i="5"/>
  <c r="P2" i="5"/>
  <c r="P11" i="5" s="1"/>
  <c r="O2" i="5"/>
  <c r="O11" i="5" s="1"/>
  <c r="N2" i="5"/>
  <c r="M2" i="5"/>
  <c r="K2" i="5"/>
  <c r="J2" i="5"/>
  <c r="G13" i="5"/>
  <c r="G12" i="5"/>
  <c r="G11" i="5"/>
  <c r="G10" i="5"/>
  <c r="G9" i="5"/>
  <c r="G8" i="5"/>
  <c r="G7" i="5"/>
  <c r="G6" i="5"/>
  <c r="G5" i="5"/>
  <c r="G4" i="5"/>
  <c r="G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V11" i="5"/>
  <c r="V7" i="5"/>
  <c r="V6" i="5"/>
  <c r="U11" i="5"/>
  <c r="U7" i="5"/>
  <c r="U6" i="5"/>
  <c r="T11" i="5"/>
  <c r="T7" i="5"/>
  <c r="T6" i="5"/>
  <c r="S7" i="5"/>
  <c r="S6" i="5"/>
  <c r="R7" i="5"/>
  <c r="R6" i="5"/>
  <c r="Q11" i="5"/>
  <c r="Q7" i="5"/>
  <c r="Q6" i="5"/>
  <c r="P7" i="5"/>
  <c r="P6" i="5"/>
  <c r="O7" i="5"/>
  <c r="O6" i="5"/>
  <c r="V9" i="5"/>
  <c r="N7" i="5"/>
  <c r="N6" i="5"/>
  <c r="M7" i="5"/>
  <c r="M6" i="5"/>
  <c r="K9" i="5"/>
  <c r="K7" i="5"/>
  <c r="K6" i="5"/>
  <c r="J7" i="5"/>
  <c r="J6" i="5"/>
  <c r="M9" i="5" l="1"/>
  <c r="S9" i="5"/>
  <c r="U9" i="5"/>
  <c r="J11" i="5"/>
  <c r="K11" i="5"/>
  <c r="M11" i="5"/>
  <c r="N11" i="5"/>
  <c r="O9" i="5"/>
  <c r="J9" i="5"/>
  <c r="P9" i="5"/>
  <c r="Q9" i="5"/>
  <c r="T9" i="5"/>
  <c r="N9" i="5"/>
  <c r="R9" i="5"/>
  <c r="D31" i="2" l="1"/>
  <c r="D30" i="2"/>
  <c r="D28" i="2"/>
  <c r="D29" i="2" s="1"/>
  <c r="D27" i="2"/>
  <c r="D26" i="2"/>
  <c r="D25" i="2"/>
  <c r="D24" i="2"/>
  <c r="D23" i="2"/>
  <c r="C17" i="2"/>
  <c r="C16" i="2"/>
  <c r="K15" i="2"/>
  <c r="C15" i="2"/>
  <c r="K14" i="2"/>
  <c r="C14" i="2"/>
  <c r="K13" i="2"/>
  <c r="C13" i="2"/>
  <c r="K12" i="2"/>
  <c r="C12" i="2"/>
  <c r="K11" i="2"/>
  <c r="C11" i="2"/>
  <c r="K10" i="2"/>
  <c r="C10" i="2"/>
  <c r="K9" i="2"/>
  <c r="C9" i="2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K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C8" i="2"/>
  <c r="R7" i="2"/>
  <c r="M7" i="2"/>
  <c r="M8" i="2" s="1"/>
  <c r="M9" i="2" s="1"/>
  <c r="M10" i="2" s="1"/>
  <c r="M11" i="2" s="1"/>
  <c r="M12" i="2" s="1"/>
  <c r="M13" i="2" s="1"/>
  <c r="M14" i="2" s="1"/>
  <c r="K7" i="2"/>
  <c r="E7" i="2"/>
  <c r="C7" i="2"/>
  <c r="R6" i="2"/>
  <c r="M6" i="2"/>
  <c r="K6" i="2"/>
  <c r="E6" i="2"/>
  <c r="C6" i="2"/>
  <c r="C18" i="2" s="1"/>
  <c r="R5" i="2"/>
  <c r="M5" i="2"/>
  <c r="K5" i="2"/>
  <c r="E5" i="2"/>
  <c r="C5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K4" i="2"/>
  <c r="C4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<sst xmlns="http://schemas.openxmlformats.org/spreadsheetml/2006/main" count="17817" uniqueCount="201">
  <si>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</si>
  <si>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</si>
  <si>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</si>
  <si>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</si>
  <si>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</si>
  <si>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</si>
  <si>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</si>
  <si>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</si>
  <si>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</si>
  <si>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</si>
  <si>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</si>
  <si>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</si>
  <si>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</si>
  <si>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</si>
  <si>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36 months</t>
  </si>
  <si>
    <t>debt_consolidation</t>
  </si>
  <si>
    <t>SC</t>
  </si>
  <si>
    <t>MORTGAGE</t>
  </si>
  <si>
    <t>735-739</t>
  </si>
  <si>
    <t>&lt; 1 year</t>
  </si>
  <si>
    <t>TX</t>
  </si>
  <si>
    <t>715-719</t>
  </si>
  <si>
    <t>2 years</t>
  </si>
  <si>
    <t>60 months</t>
  </si>
  <si>
    <t>CA</t>
  </si>
  <si>
    <t>690-694</t>
  </si>
  <si>
    <t>KS</t>
  </si>
  <si>
    <t>695-699</t>
  </si>
  <si>
    <t>5 years</t>
  </si>
  <si>
    <t>credit_card</t>
  </si>
  <si>
    <t>NJ</t>
  </si>
  <si>
    <t>RENT</t>
  </si>
  <si>
    <t>9 years</t>
  </si>
  <si>
    <t>other</t>
  </si>
  <si>
    <t>CT</t>
  </si>
  <si>
    <t>OWN</t>
  </si>
  <si>
    <t>670-674</t>
  </si>
  <si>
    <t>3 years</t>
  </si>
  <si>
    <t>MA</t>
  </si>
  <si>
    <t>720-724</t>
  </si>
  <si>
    <t>10+ years</t>
  </si>
  <si>
    <t>LA</t>
  </si>
  <si>
    <t>705-709</t>
  </si>
  <si>
    <t>685-689</t>
  </si>
  <si>
    <t>8 years</t>
  </si>
  <si>
    <t>moving</t>
  </si>
  <si>
    <t>FL</t>
  </si>
  <si>
    <t>6 years</t>
  </si>
  <si>
    <t>665-669</t>
  </si>
  <si>
    <t>1 year</t>
  </si>
  <si>
    <t>DC</t>
  </si>
  <si>
    <t>725-729</t>
  </si>
  <si>
    <t>730-734</t>
  </si>
  <si>
    <t>7 years</t>
  </si>
  <si>
    <t>OH</t>
  </si>
  <si>
    <t>740-744</t>
  </si>
  <si>
    <t>AL</t>
  </si>
  <si>
    <t>760-764</t>
  </si>
  <si>
    <t>car</t>
  </si>
  <si>
    <t>AZ</t>
  </si>
  <si>
    <t>vacation</t>
  </si>
  <si>
    <t>GA</t>
  </si>
  <si>
    <t>675-679</t>
  </si>
  <si>
    <t>765-769</t>
  </si>
  <si>
    <t>4 years</t>
  </si>
  <si>
    <t>WV</t>
  </si>
  <si>
    <t>NH</t>
  </si>
  <si>
    <t>780-784</t>
  </si>
  <si>
    <t>home_improvement</t>
  </si>
  <si>
    <t>VA</t>
  </si>
  <si>
    <t>830-834</t>
  </si>
  <si>
    <t>NY</t>
  </si>
  <si>
    <t>MD</t>
  </si>
  <si>
    <t>660-664</t>
  </si>
  <si>
    <t>HI</t>
  </si>
  <si>
    <t>house</t>
  </si>
  <si>
    <t>major_purchase</t>
  </si>
  <si>
    <t>PA</t>
  </si>
  <si>
    <t>710-714</t>
  </si>
  <si>
    <t>WA</t>
  </si>
  <si>
    <t>785-789</t>
  </si>
  <si>
    <t>IL</t>
  </si>
  <si>
    <t>750-754</t>
  </si>
  <si>
    <t>700-704</t>
  </si>
  <si>
    <t>680-684</t>
  </si>
  <si>
    <t>NC</t>
  </si>
  <si>
    <t>WI</t>
  </si>
  <si>
    <t>educational</t>
  </si>
  <si>
    <t>755-759</t>
  </si>
  <si>
    <t>SD</t>
  </si>
  <si>
    <t>AK</t>
  </si>
  <si>
    <t>medical</t>
  </si>
  <si>
    <t>DE</t>
  </si>
  <si>
    <t>MN</t>
  </si>
  <si>
    <t>MO</t>
  </si>
  <si>
    <t>790-794</t>
  </si>
  <si>
    <t>RI</t>
  </si>
  <si>
    <t>wedding</t>
  </si>
  <si>
    <t>810-814</t>
  </si>
  <si>
    <t>CO</t>
  </si>
  <si>
    <t>n/a</t>
  </si>
  <si>
    <t>small_business</t>
  </si>
  <si>
    <t>NM</t>
  </si>
  <si>
    <t>MI</t>
  </si>
  <si>
    <t>775-779</t>
  </si>
  <si>
    <t>815-819</t>
  </si>
  <si>
    <t>745-749</t>
  </si>
  <si>
    <t>OK</t>
  </si>
  <si>
    <t>NV</t>
  </si>
  <si>
    <t>805-809</t>
  </si>
  <si>
    <t>renewable_energy</t>
  </si>
  <si>
    <t>UT</t>
  </si>
  <si>
    <t>800-804</t>
  </si>
  <si>
    <t>AR</t>
  </si>
  <si>
    <t>KY</t>
  </si>
  <si>
    <t>VT</t>
  </si>
  <si>
    <t>OR</t>
  </si>
  <si>
    <t>IA</t>
  </si>
  <si>
    <t>OTHER</t>
  </si>
  <si>
    <t>655-659</t>
  </si>
  <si>
    <t>770-774</t>
  </si>
  <si>
    <t>795-799</t>
  </si>
  <si>
    <t>NONE</t>
  </si>
  <si>
    <t>NA</t>
  </si>
  <si>
    <t>MT</t>
  </si>
  <si>
    <t>640-644</t>
  </si>
  <si>
    <t>IN</t>
  </si>
  <si>
    <t>645-649</t>
  </si>
  <si>
    <t>WY</t>
  </si>
  <si>
    <t>MS</t>
  </si>
  <si>
    <t>820-824</t>
  </si>
  <si>
    <t>650-654</t>
  </si>
  <si>
    <t>Loan.Id</t>
  </si>
  <si>
    <t>IntRatePrim</t>
  </si>
  <si>
    <t>DebtToIncPrim</t>
  </si>
  <si>
    <t>EmpYrs</t>
  </si>
  <si>
    <t>Row Labels</t>
  </si>
  <si>
    <t>Grand Total</t>
  </si>
  <si>
    <t>Count of Loan.Id</t>
  </si>
  <si>
    <t>%</t>
  </si>
  <si>
    <t>cum%</t>
  </si>
  <si>
    <t>cumm%</t>
  </si>
  <si>
    <t>Rank</t>
  </si>
  <si>
    <t>LoanPurposeRank</t>
  </si>
  <si>
    <t>Coded</t>
  </si>
  <si>
    <t>InquiresRank</t>
  </si>
  <si>
    <t>A</t>
  </si>
  <si>
    <t>B</t>
  </si>
  <si>
    <t>C</t>
  </si>
  <si>
    <t>Z</t>
  </si>
  <si>
    <t>Average</t>
  </si>
  <si>
    <t>Median</t>
  </si>
  <si>
    <t>Mode</t>
  </si>
  <si>
    <t>Min</t>
  </si>
  <si>
    <t>Max</t>
  </si>
  <si>
    <t>Range</t>
  </si>
  <si>
    <t>Average of Interest.Rate</t>
  </si>
  <si>
    <t>By Avg Int Rate within the FICO range</t>
  </si>
  <si>
    <t>Overall Average</t>
  </si>
  <si>
    <t>FICO Range</t>
  </si>
  <si>
    <t>FICORange</t>
  </si>
  <si>
    <t>AvgIntFICO</t>
  </si>
  <si>
    <t>HomeOwner</t>
  </si>
  <si>
    <t>LoanLength</t>
  </si>
  <si>
    <t>row</t>
  </si>
  <si>
    <t>StDev</t>
  </si>
  <si>
    <t>Count</t>
  </si>
  <si>
    <t>Confidence</t>
  </si>
  <si>
    <t>Correlation of Interest Rate and</t>
  </si>
  <si>
    <t xml:space="preserve"> Debt to Income Ratio</t>
  </si>
  <si>
    <t xml:space="preserve"> Monthly.Income </t>
  </si>
  <si>
    <t>FICOBeg</t>
  </si>
  <si>
    <t>FICOEnd</t>
  </si>
  <si>
    <t xml:space="preserve">Min   </t>
  </si>
  <si>
    <t>1st Qu</t>
  </si>
  <si>
    <t>3rd Qu</t>
  </si>
  <si>
    <t xml:space="preserve">Max   </t>
  </si>
  <si>
    <t>Interest Rate</t>
  </si>
  <si>
    <t>Stats</t>
  </si>
  <si>
    <t>Correlation</t>
  </si>
  <si>
    <t>Pearson r</t>
  </si>
  <si>
    <t>Slope</t>
  </si>
  <si>
    <t>Intercept</t>
  </si>
  <si>
    <t>Coefficient of Determination</t>
  </si>
  <si>
    <t>Mean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</si>
  <si>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</si>
  <si>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</si>
  <si>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</si>
  <si>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</si>
  <si>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</si>
  <si>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</si>
  <si>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</si>
  <si>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</si>
  <si>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Largest(1)</t>
  </si>
  <si>
    <t>Smallest(1)</t>
  </si>
  <si>
    <t>Confidence Level(95.0%)</t>
  </si>
  <si>
    <t>MoInc</t>
  </si>
  <si>
    <t>EmpYrsMod</t>
  </si>
  <si>
    <t xml:space="preserve">Degrees of freedom (df) </t>
  </si>
  <si>
    <t>Coefficient of Variation (CV)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</si>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</sst>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10" xfId="0" applyBorder="1"/>
    <xf numFmtId="2" fontId="0" fillId="0" borderId="0" xfId="1" applyNumberFormat="1" applyFont="1"/>
    <xf numFmtId="0" fontId="0" fillId="0" borderId="0" xfId="0" applyAlignment="1"/>
    <xf numFmtId="0" fontId="0" fillId="0" borderId="0" xfId="0" applyNumberFormat="1" applyAlignme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Continuous"/>
    </xf>
    <xf numFmtId="0" fontId="18" fillId="0" borderId="12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[loansData.xlsx]xtabs!PivotTable3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Interest Rate Charged</a:t>
            </a:r>
            <a:r>
              <a:rPr lang="en-US" baseline="0"/>
              <a:t> withing FICO Range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xtabs!$Q$3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xtabs!$P$4:$P$42</c:f>
              <c:strCache>
                <c:ptCount val="38"/>
                <c:pt idx="0">
                  <c:v>770-774</c:v>
                </c:pt>
                <c:pt idx="1">
                  <c:v>815-819</c:v>
                </c:pt>
                <c:pt idx="2">
                  <c:v>805-809</c:v>
                </c:pt>
                <c:pt idx="3">
                  <c:v>790-794</c:v>
                </c:pt>
                <c:pt idx="4">
                  <c:v>780-784</c:v>
                </c:pt>
                <c:pt idx="5">
                  <c:v>830-834</c:v>
                </c:pt>
                <c:pt idx="6">
                  <c:v>800-804</c:v>
                </c:pt>
                <c:pt idx="7">
                  <c:v>765-769</c:v>
                </c:pt>
                <c:pt idx="8">
                  <c:v>820-824</c:v>
                </c:pt>
                <c:pt idx="9">
                  <c:v>810-814</c:v>
                </c:pt>
                <c:pt idx="10">
                  <c:v>795-799</c:v>
                </c:pt>
                <c:pt idx="11">
                  <c:v>750-754</c:v>
                </c:pt>
                <c:pt idx="12">
                  <c:v>785-789</c:v>
                </c:pt>
                <c:pt idx="13">
                  <c:v>760-764</c:v>
                </c:pt>
                <c:pt idx="14">
                  <c:v>775-779</c:v>
                </c:pt>
                <c:pt idx="15">
                  <c:v>755-759</c:v>
                </c:pt>
                <c:pt idx="16">
                  <c:v>740-744</c:v>
                </c:pt>
                <c:pt idx="17">
                  <c:v>735-739</c:v>
                </c:pt>
                <c:pt idx="18">
                  <c:v>745-749</c:v>
                </c:pt>
                <c:pt idx="19">
                  <c:v>730-734</c:v>
                </c:pt>
                <c:pt idx="20">
                  <c:v>725-729</c:v>
                </c:pt>
                <c:pt idx="21">
                  <c:v>720-724</c:v>
                </c:pt>
                <c:pt idx="22">
                  <c:v>715-719</c:v>
                </c:pt>
                <c:pt idx="23">
                  <c:v>710-714</c:v>
                </c:pt>
                <c:pt idx="24">
                  <c:v>705-709</c:v>
                </c:pt>
                <c:pt idx="25">
                  <c:v>700-704</c:v>
                </c:pt>
                <c:pt idx="26">
                  <c:v>695-699</c:v>
                </c:pt>
                <c:pt idx="27">
                  <c:v>685-689</c:v>
                </c:pt>
                <c:pt idx="28">
                  <c:v>690-694</c:v>
                </c:pt>
                <c:pt idx="29">
                  <c:v>645-649</c:v>
                </c:pt>
                <c:pt idx="30">
                  <c:v>655-659</c:v>
                </c:pt>
                <c:pt idx="31">
                  <c:v>680-684</c:v>
                </c:pt>
                <c:pt idx="32">
                  <c:v>650-654</c:v>
                </c:pt>
                <c:pt idx="33">
                  <c:v>640-644</c:v>
                </c:pt>
                <c:pt idx="34">
                  <c:v>675-679</c:v>
                </c:pt>
                <c:pt idx="35">
                  <c:v>670-674</c:v>
                </c:pt>
                <c:pt idx="36">
                  <c:v>665-669</c:v>
                </c:pt>
                <c:pt idx="37">
                  <c:v>660-664</c:v>
                </c:pt>
              </c:strCache>
            </c:strRef>
          </c:cat>
          <c:val>
            <c:numRef>
              <c:f>xtabs!$Q$4:$Q$42</c:f>
              <c:numCache>
                <c:formatCode>General</c:formatCode>
                <c:ptCount val="38"/>
                <c:pt idx="0">
                  <c:v>6.7529411764705879E-2</c:v>
                </c:pt>
                <c:pt idx="1">
                  <c:v>6.9249999999999992E-2</c:v>
                </c:pt>
                <c:pt idx="2">
                  <c:v>7.4263636363636365E-2</c:v>
                </c:pt>
                <c:pt idx="3">
                  <c:v>7.5605000000000006E-2</c:v>
                </c:pt>
                <c:pt idx="4">
                  <c:v>7.5892857142857137E-2</c:v>
                </c:pt>
                <c:pt idx="5">
                  <c:v>7.6200000000000004E-2</c:v>
                </c:pt>
                <c:pt idx="6">
                  <c:v>7.6384615384615384E-2</c:v>
                </c:pt>
                <c:pt idx="7">
                  <c:v>7.7833333333333324E-2</c:v>
                </c:pt>
                <c:pt idx="8">
                  <c:v>7.9000000000000001E-2</c:v>
                </c:pt>
                <c:pt idx="9">
                  <c:v>8.2937499999999997E-2</c:v>
                </c:pt>
                <c:pt idx="10">
                  <c:v>8.3915384615384614E-2</c:v>
                </c:pt>
                <c:pt idx="11">
                  <c:v>8.4677049180327868E-2</c:v>
                </c:pt>
                <c:pt idx="12">
                  <c:v>8.4978947368421043E-2</c:v>
                </c:pt>
                <c:pt idx="13">
                  <c:v>8.6276086956521711E-2</c:v>
                </c:pt>
                <c:pt idx="14">
                  <c:v>8.7440909090909083E-2</c:v>
                </c:pt>
                <c:pt idx="15">
                  <c:v>8.99608695652174E-2</c:v>
                </c:pt>
                <c:pt idx="16">
                  <c:v>9.5922641509433998E-2</c:v>
                </c:pt>
                <c:pt idx="17">
                  <c:v>9.6235384615384584E-2</c:v>
                </c:pt>
                <c:pt idx="18">
                  <c:v>9.9016666666666642E-2</c:v>
                </c:pt>
                <c:pt idx="19">
                  <c:v>9.9561702127659579E-2</c:v>
                </c:pt>
                <c:pt idx="20">
                  <c:v>0.10652978723404263</c:v>
                </c:pt>
                <c:pt idx="21">
                  <c:v>0.1103578947368421</c:v>
                </c:pt>
                <c:pt idx="22">
                  <c:v>0.11181935483870972</c:v>
                </c:pt>
                <c:pt idx="23">
                  <c:v>0.12433125000000002</c:v>
                </c:pt>
                <c:pt idx="24">
                  <c:v>0.12659850746268658</c:v>
                </c:pt>
                <c:pt idx="25">
                  <c:v>0.13356870229007631</c:v>
                </c:pt>
                <c:pt idx="26">
                  <c:v>0.14146862745098043</c:v>
                </c:pt>
                <c:pt idx="27">
                  <c:v>0.14654855072463771</c:v>
                </c:pt>
                <c:pt idx="28">
                  <c:v>0.14732071428571425</c:v>
                </c:pt>
                <c:pt idx="29">
                  <c:v>0.14883333333333335</c:v>
                </c:pt>
                <c:pt idx="30">
                  <c:v>0.14929999999999999</c:v>
                </c:pt>
                <c:pt idx="31">
                  <c:v>0.15126687898089169</c:v>
                </c:pt>
                <c:pt idx="32">
                  <c:v>0.15129999999999999</c:v>
                </c:pt>
                <c:pt idx="33">
                  <c:v>0.15211999999999998</c:v>
                </c:pt>
                <c:pt idx="34">
                  <c:v>0.15854698795180713</c:v>
                </c:pt>
                <c:pt idx="35">
                  <c:v>0.16248479532163745</c:v>
                </c:pt>
                <c:pt idx="36">
                  <c:v>0.17448068965517241</c:v>
                </c:pt>
                <c:pt idx="37">
                  <c:v>0.18492479999999994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73056"/>
        <c:axId val="58968320"/>
      </c:barChart>
      <c:catAx>
        <c:axId val="721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968320"/>
        <c:crosses val="autoZero"/>
        <c:auto val="1"/>
        <c:lblAlgn val="ctr"/>
        <c:lblOffset val="100"/>
        <c:tickLblSkip val="1"/>
        <c:noMultiLvlLbl val="0"/>
      </c:catAx>
      <c:valAx>
        <c:axId val="589683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217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Interest Rate by Loan Amount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loansMod!$D$2:$D$2501</c:f>
              <c:numCache>
                <c:formatCode>General</c:formatCode>
                <c:ptCount val="2500"/>
                <c:pt idx="0">
                  <c:v>20000</c:v>
                </c:pt>
                <c:pt idx="1">
                  <c:v>19200</c:v>
                </c:pt>
                <c:pt idx="2">
                  <c:v>35000</c:v>
                </c:pt>
                <c:pt idx="3">
                  <c:v>9975</c:v>
                </c:pt>
                <c:pt idx="4">
                  <c:v>12000</c:v>
                </c:pt>
                <c:pt idx="5">
                  <c:v>6000</c:v>
                </c:pt>
                <c:pt idx="6">
                  <c:v>10000</c:v>
                </c:pt>
                <c:pt idx="7">
                  <c:v>33450</c:v>
                </c:pt>
                <c:pt idx="8">
                  <c:v>14675</c:v>
                </c:pt>
                <c:pt idx="9">
                  <c:v>7000</c:v>
                </c:pt>
                <c:pt idx="10">
                  <c:v>2000</c:v>
                </c:pt>
                <c:pt idx="11">
                  <c:v>10625</c:v>
                </c:pt>
                <c:pt idx="12">
                  <c:v>27975</c:v>
                </c:pt>
                <c:pt idx="13">
                  <c:v>34950</c:v>
                </c:pt>
                <c:pt idx="14">
                  <c:v>9600</c:v>
                </c:pt>
                <c:pt idx="15">
                  <c:v>24975</c:v>
                </c:pt>
                <c:pt idx="16">
                  <c:v>10000</c:v>
                </c:pt>
                <c:pt idx="17">
                  <c:v>13900.25</c:v>
                </c:pt>
                <c:pt idx="18">
                  <c:v>10000</c:v>
                </c:pt>
                <c:pt idx="19">
                  <c:v>5175</c:v>
                </c:pt>
                <c:pt idx="20">
                  <c:v>21975</c:v>
                </c:pt>
                <c:pt idx="21">
                  <c:v>30000</c:v>
                </c:pt>
                <c:pt idx="22">
                  <c:v>6500</c:v>
                </c:pt>
                <c:pt idx="23">
                  <c:v>17400</c:v>
                </c:pt>
                <c:pt idx="24">
                  <c:v>4000</c:v>
                </c:pt>
                <c:pt idx="25">
                  <c:v>7200</c:v>
                </c:pt>
                <c:pt idx="26">
                  <c:v>8000</c:v>
                </c:pt>
                <c:pt idx="27">
                  <c:v>8000</c:v>
                </c:pt>
                <c:pt idx="28">
                  <c:v>3000</c:v>
                </c:pt>
                <c:pt idx="29">
                  <c:v>14500</c:v>
                </c:pt>
                <c:pt idx="30">
                  <c:v>23850</c:v>
                </c:pt>
                <c:pt idx="31">
                  <c:v>14000</c:v>
                </c:pt>
                <c:pt idx="32">
                  <c:v>34975</c:v>
                </c:pt>
                <c:pt idx="33">
                  <c:v>16000</c:v>
                </c:pt>
                <c:pt idx="34">
                  <c:v>7019.25</c:v>
                </c:pt>
                <c:pt idx="35">
                  <c:v>7975</c:v>
                </c:pt>
                <c:pt idx="36">
                  <c:v>7200</c:v>
                </c:pt>
                <c:pt idx="37">
                  <c:v>20125</c:v>
                </c:pt>
                <c:pt idx="38">
                  <c:v>11875</c:v>
                </c:pt>
                <c:pt idx="39">
                  <c:v>1850</c:v>
                </c:pt>
                <c:pt idx="40">
                  <c:v>3200</c:v>
                </c:pt>
                <c:pt idx="41">
                  <c:v>12725</c:v>
                </c:pt>
                <c:pt idx="42">
                  <c:v>5500</c:v>
                </c:pt>
                <c:pt idx="43">
                  <c:v>15650</c:v>
                </c:pt>
                <c:pt idx="44">
                  <c:v>9000</c:v>
                </c:pt>
                <c:pt idx="45">
                  <c:v>5000</c:v>
                </c:pt>
                <c:pt idx="46">
                  <c:v>3000</c:v>
                </c:pt>
                <c:pt idx="47">
                  <c:v>19975</c:v>
                </c:pt>
                <c:pt idx="48">
                  <c:v>5450</c:v>
                </c:pt>
                <c:pt idx="49">
                  <c:v>14000</c:v>
                </c:pt>
                <c:pt idx="50">
                  <c:v>8799.0400000000009</c:v>
                </c:pt>
                <c:pt idx="51">
                  <c:v>3000</c:v>
                </c:pt>
                <c:pt idx="52">
                  <c:v>32000</c:v>
                </c:pt>
                <c:pt idx="53">
                  <c:v>22250</c:v>
                </c:pt>
                <c:pt idx="54">
                  <c:v>7300</c:v>
                </c:pt>
                <c:pt idx="55">
                  <c:v>16450</c:v>
                </c:pt>
                <c:pt idx="56">
                  <c:v>2500</c:v>
                </c:pt>
                <c:pt idx="57">
                  <c:v>6000</c:v>
                </c:pt>
                <c:pt idx="58">
                  <c:v>27575</c:v>
                </c:pt>
                <c:pt idx="59">
                  <c:v>1000</c:v>
                </c:pt>
                <c:pt idx="60">
                  <c:v>12000</c:v>
                </c:pt>
                <c:pt idx="61">
                  <c:v>30000</c:v>
                </c:pt>
                <c:pt idx="62">
                  <c:v>13500</c:v>
                </c:pt>
                <c:pt idx="63">
                  <c:v>9000</c:v>
                </c:pt>
                <c:pt idx="64">
                  <c:v>15000</c:v>
                </c:pt>
                <c:pt idx="65">
                  <c:v>5300</c:v>
                </c:pt>
                <c:pt idx="66">
                  <c:v>7000</c:v>
                </c:pt>
                <c:pt idx="67">
                  <c:v>19975</c:v>
                </c:pt>
                <c:pt idx="68">
                  <c:v>14993.57</c:v>
                </c:pt>
                <c:pt idx="69">
                  <c:v>8000</c:v>
                </c:pt>
                <c:pt idx="70">
                  <c:v>23947.48</c:v>
                </c:pt>
                <c:pt idx="71">
                  <c:v>7500</c:v>
                </c:pt>
                <c:pt idx="72">
                  <c:v>16875</c:v>
                </c:pt>
                <c:pt idx="73">
                  <c:v>12000</c:v>
                </c:pt>
                <c:pt idx="74">
                  <c:v>6000</c:v>
                </c:pt>
                <c:pt idx="75">
                  <c:v>825</c:v>
                </c:pt>
                <c:pt idx="76">
                  <c:v>4500</c:v>
                </c:pt>
                <c:pt idx="77">
                  <c:v>1600</c:v>
                </c:pt>
                <c:pt idx="78">
                  <c:v>10000</c:v>
                </c:pt>
                <c:pt idx="79">
                  <c:v>18525</c:v>
                </c:pt>
                <c:pt idx="80">
                  <c:v>7450</c:v>
                </c:pt>
                <c:pt idx="81">
                  <c:v>3225</c:v>
                </c:pt>
                <c:pt idx="82">
                  <c:v>23675</c:v>
                </c:pt>
                <c:pt idx="83">
                  <c:v>12000</c:v>
                </c:pt>
                <c:pt idx="84">
                  <c:v>25000</c:v>
                </c:pt>
                <c:pt idx="85">
                  <c:v>15850</c:v>
                </c:pt>
                <c:pt idx="86">
                  <c:v>4175</c:v>
                </c:pt>
                <c:pt idx="87">
                  <c:v>10000</c:v>
                </c:pt>
                <c:pt idx="88">
                  <c:v>6000</c:v>
                </c:pt>
                <c:pt idx="89">
                  <c:v>6000</c:v>
                </c:pt>
                <c:pt idx="90">
                  <c:v>7925</c:v>
                </c:pt>
                <c:pt idx="91">
                  <c:v>15925</c:v>
                </c:pt>
                <c:pt idx="92">
                  <c:v>9500</c:v>
                </c:pt>
                <c:pt idx="93">
                  <c:v>6000</c:v>
                </c:pt>
                <c:pt idx="94">
                  <c:v>9975</c:v>
                </c:pt>
                <c:pt idx="95">
                  <c:v>7000</c:v>
                </c:pt>
                <c:pt idx="96">
                  <c:v>4500</c:v>
                </c:pt>
                <c:pt idx="97">
                  <c:v>12000</c:v>
                </c:pt>
                <c:pt idx="98">
                  <c:v>10375</c:v>
                </c:pt>
                <c:pt idx="99">
                  <c:v>4800</c:v>
                </c:pt>
                <c:pt idx="100">
                  <c:v>6400</c:v>
                </c:pt>
                <c:pt idx="101">
                  <c:v>5000</c:v>
                </c:pt>
                <c:pt idx="102">
                  <c:v>12000</c:v>
                </c:pt>
                <c:pt idx="103">
                  <c:v>23820.25</c:v>
                </c:pt>
                <c:pt idx="104">
                  <c:v>15000</c:v>
                </c:pt>
                <c:pt idx="105">
                  <c:v>8000</c:v>
                </c:pt>
                <c:pt idx="106">
                  <c:v>20000</c:v>
                </c:pt>
                <c:pt idx="107">
                  <c:v>19975</c:v>
                </c:pt>
                <c:pt idx="108">
                  <c:v>10000</c:v>
                </c:pt>
                <c:pt idx="109">
                  <c:v>18825</c:v>
                </c:pt>
                <c:pt idx="110">
                  <c:v>34975</c:v>
                </c:pt>
                <c:pt idx="111">
                  <c:v>9000</c:v>
                </c:pt>
                <c:pt idx="112">
                  <c:v>4000</c:v>
                </c:pt>
                <c:pt idx="113">
                  <c:v>5750</c:v>
                </c:pt>
                <c:pt idx="114">
                  <c:v>20950</c:v>
                </c:pt>
                <c:pt idx="115">
                  <c:v>8000</c:v>
                </c:pt>
                <c:pt idx="116">
                  <c:v>10000</c:v>
                </c:pt>
                <c:pt idx="117">
                  <c:v>10000</c:v>
                </c:pt>
                <c:pt idx="118">
                  <c:v>14000</c:v>
                </c:pt>
                <c:pt idx="119">
                  <c:v>5000</c:v>
                </c:pt>
                <c:pt idx="120">
                  <c:v>25000</c:v>
                </c:pt>
                <c:pt idx="121">
                  <c:v>35000</c:v>
                </c:pt>
                <c:pt idx="122">
                  <c:v>7175</c:v>
                </c:pt>
                <c:pt idx="123">
                  <c:v>14000</c:v>
                </c:pt>
                <c:pt idx="124">
                  <c:v>14975</c:v>
                </c:pt>
                <c:pt idx="125">
                  <c:v>25000</c:v>
                </c:pt>
                <c:pt idx="126">
                  <c:v>10800</c:v>
                </c:pt>
                <c:pt idx="127">
                  <c:v>20000</c:v>
                </c:pt>
                <c:pt idx="128">
                  <c:v>4000</c:v>
                </c:pt>
                <c:pt idx="129">
                  <c:v>15950</c:v>
                </c:pt>
                <c:pt idx="130">
                  <c:v>1400</c:v>
                </c:pt>
                <c:pt idx="131">
                  <c:v>7500</c:v>
                </c:pt>
                <c:pt idx="132">
                  <c:v>917.28</c:v>
                </c:pt>
                <c:pt idx="133">
                  <c:v>5000</c:v>
                </c:pt>
                <c:pt idx="134">
                  <c:v>24975</c:v>
                </c:pt>
                <c:pt idx="135">
                  <c:v>7500</c:v>
                </c:pt>
                <c:pt idx="136">
                  <c:v>34450</c:v>
                </c:pt>
                <c:pt idx="137">
                  <c:v>10000</c:v>
                </c:pt>
                <c:pt idx="138">
                  <c:v>3200</c:v>
                </c:pt>
                <c:pt idx="139">
                  <c:v>5500</c:v>
                </c:pt>
                <c:pt idx="140">
                  <c:v>3000</c:v>
                </c:pt>
                <c:pt idx="141">
                  <c:v>18000</c:v>
                </c:pt>
                <c:pt idx="142">
                  <c:v>9700</c:v>
                </c:pt>
                <c:pt idx="143">
                  <c:v>8800</c:v>
                </c:pt>
                <c:pt idx="144">
                  <c:v>7000</c:v>
                </c:pt>
                <c:pt idx="145">
                  <c:v>8000</c:v>
                </c:pt>
                <c:pt idx="146">
                  <c:v>3000</c:v>
                </c:pt>
                <c:pt idx="147">
                  <c:v>11975</c:v>
                </c:pt>
                <c:pt idx="148">
                  <c:v>3575</c:v>
                </c:pt>
                <c:pt idx="149">
                  <c:v>11625</c:v>
                </c:pt>
                <c:pt idx="150">
                  <c:v>30000</c:v>
                </c:pt>
                <c:pt idx="151">
                  <c:v>16000</c:v>
                </c:pt>
                <c:pt idx="152">
                  <c:v>10700</c:v>
                </c:pt>
                <c:pt idx="153">
                  <c:v>23655.48</c:v>
                </c:pt>
                <c:pt idx="154">
                  <c:v>10000</c:v>
                </c:pt>
                <c:pt idx="155">
                  <c:v>275</c:v>
                </c:pt>
                <c:pt idx="156">
                  <c:v>6000</c:v>
                </c:pt>
                <c:pt idx="157">
                  <c:v>8000</c:v>
                </c:pt>
                <c:pt idx="158">
                  <c:v>15000</c:v>
                </c:pt>
                <c:pt idx="159">
                  <c:v>7000</c:v>
                </c:pt>
                <c:pt idx="160">
                  <c:v>8400</c:v>
                </c:pt>
                <c:pt idx="161">
                  <c:v>15000</c:v>
                </c:pt>
                <c:pt idx="162">
                  <c:v>14925</c:v>
                </c:pt>
                <c:pt idx="163">
                  <c:v>2800</c:v>
                </c:pt>
                <c:pt idx="164">
                  <c:v>7750</c:v>
                </c:pt>
                <c:pt idx="165">
                  <c:v>4500</c:v>
                </c:pt>
                <c:pt idx="166">
                  <c:v>17375</c:v>
                </c:pt>
                <c:pt idx="167">
                  <c:v>18000</c:v>
                </c:pt>
                <c:pt idx="168">
                  <c:v>14975</c:v>
                </c:pt>
                <c:pt idx="169">
                  <c:v>6000</c:v>
                </c:pt>
                <c:pt idx="170">
                  <c:v>11475</c:v>
                </c:pt>
                <c:pt idx="171">
                  <c:v>10000</c:v>
                </c:pt>
                <c:pt idx="172">
                  <c:v>12000</c:v>
                </c:pt>
                <c:pt idx="173">
                  <c:v>10000</c:v>
                </c:pt>
                <c:pt idx="174">
                  <c:v>34975</c:v>
                </c:pt>
                <c:pt idx="175">
                  <c:v>7100</c:v>
                </c:pt>
                <c:pt idx="176">
                  <c:v>3975</c:v>
                </c:pt>
                <c:pt idx="177">
                  <c:v>5200</c:v>
                </c:pt>
                <c:pt idx="178">
                  <c:v>1200</c:v>
                </c:pt>
                <c:pt idx="179">
                  <c:v>2500</c:v>
                </c:pt>
                <c:pt idx="180">
                  <c:v>16975</c:v>
                </c:pt>
                <c:pt idx="181">
                  <c:v>16000</c:v>
                </c:pt>
                <c:pt idx="182">
                  <c:v>9950</c:v>
                </c:pt>
                <c:pt idx="183">
                  <c:v>5000</c:v>
                </c:pt>
                <c:pt idx="184">
                  <c:v>4375</c:v>
                </c:pt>
                <c:pt idx="185">
                  <c:v>8475</c:v>
                </c:pt>
                <c:pt idx="186">
                  <c:v>12000</c:v>
                </c:pt>
                <c:pt idx="187">
                  <c:v>6100</c:v>
                </c:pt>
                <c:pt idx="188">
                  <c:v>7000</c:v>
                </c:pt>
                <c:pt idx="189">
                  <c:v>20800</c:v>
                </c:pt>
                <c:pt idx="190">
                  <c:v>19200</c:v>
                </c:pt>
                <c:pt idx="191">
                  <c:v>22000</c:v>
                </c:pt>
                <c:pt idx="192">
                  <c:v>15000</c:v>
                </c:pt>
                <c:pt idx="193">
                  <c:v>6965.1</c:v>
                </c:pt>
                <c:pt idx="194">
                  <c:v>20000</c:v>
                </c:pt>
                <c:pt idx="195">
                  <c:v>2000</c:v>
                </c:pt>
                <c:pt idx="196">
                  <c:v>17738.580000000002</c:v>
                </c:pt>
                <c:pt idx="197">
                  <c:v>20775</c:v>
                </c:pt>
                <c:pt idx="198">
                  <c:v>8875</c:v>
                </c:pt>
                <c:pt idx="199">
                  <c:v>6000</c:v>
                </c:pt>
                <c:pt idx="200">
                  <c:v>5000</c:v>
                </c:pt>
                <c:pt idx="201">
                  <c:v>11975</c:v>
                </c:pt>
                <c:pt idx="202">
                  <c:v>1998</c:v>
                </c:pt>
                <c:pt idx="203">
                  <c:v>5950</c:v>
                </c:pt>
                <c:pt idx="204">
                  <c:v>16975</c:v>
                </c:pt>
                <c:pt idx="205">
                  <c:v>11975</c:v>
                </c:pt>
                <c:pt idx="206">
                  <c:v>16350</c:v>
                </c:pt>
                <c:pt idx="207">
                  <c:v>20000</c:v>
                </c:pt>
                <c:pt idx="208">
                  <c:v>12300</c:v>
                </c:pt>
                <c:pt idx="209">
                  <c:v>4800</c:v>
                </c:pt>
                <c:pt idx="210">
                  <c:v>14500</c:v>
                </c:pt>
                <c:pt idx="211">
                  <c:v>4200</c:v>
                </c:pt>
                <c:pt idx="212">
                  <c:v>22250</c:v>
                </c:pt>
                <c:pt idx="213">
                  <c:v>8000</c:v>
                </c:pt>
                <c:pt idx="214">
                  <c:v>8325</c:v>
                </c:pt>
                <c:pt idx="215">
                  <c:v>14000</c:v>
                </c:pt>
                <c:pt idx="216">
                  <c:v>9000</c:v>
                </c:pt>
                <c:pt idx="217">
                  <c:v>16000</c:v>
                </c:pt>
                <c:pt idx="218">
                  <c:v>13694.22</c:v>
                </c:pt>
                <c:pt idx="219">
                  <c:v>24000</c:v>
                </c:pt>
                <c:pt idx="220">
                  <c:v>16450</c:v>
                </c:pt>
                <c:pt idx="221">
                  <c:v>7500</c:v>
                </c:pt>
                <c:pt idx="222">
                  <c:v>4750</c:v>
                </c:pt>
                <c:pt idx="223">
                  <c:v>6500</c:v>
                </c:pt>
                <c:pt idx="224">
                  <c:v>5450</c:v>
                </c:pt>
                <c:pt idx="225">
                  <c:v>9600</c:v>
                </c:pt>
                <c:pt idx="226">
                  <c:v>11975</c:v>
                </c:pt>
                <c:pt idx="227">
                  <c:v>2000</c:v>
                </c:pt>
                <c:pt idx="228">
                  <c:v>18000</c:v>
                </c:pt>
                <c:pt idx="229">
                  <c:v>5825</c:v>
                </c:pt>
                <c:pt idx="230">
                  <c:v>2500</c:v>
                </c:pt>
                <c:pt idx="231">
                  <c:v>7200</c:v>
                </c:pt>
                <c:pt idx="232">
                  <c:v>8000</c:v>
                </c:pt>
                <c:pt idx="233">
                  <c:v>24675</c:v>
                </c:pt>
                <c:pt idx="234">
                  <c:v>2500</c:v>
                </c:pt>
                <c:pt idx="235">
                  <c:v>2050</c:v>
                </c:pt>
                <c:pt idx="236">
                  <c:v>6250</c:v>
                </c:pt>
                <c:pt idx="237">
                  <c:v>12375</c:v>
                </c:pt>
                <c:pt idx="238">
                  <c:v>18000</c:v>
                </c:pt>
                <c:pt idx="239">
                  <c:v>3300</c:v>
                </c:pt>
                <c:pt idx="240">
                  <c:v>21000</c:v>
                </c:pt>
                <c:pt idx="241">
                  <c:v>24575</c:v>
                </c:pt>
                <c:pt idx="242">
                  <c:v>4900</c:v>
                </c:pt>
                <c:pt idx="243">
                  <c:v>20000</c:v>
                </c:pt>
                <c:pt idx="244">
                  <c:v>13250</c:v>
                </c:pt>
                <c:pt idx="245">
                  <c:v>9975</c:v>
                </c:pt>
                <c:pt idx="246">
                  <c:v>19950</c:v>
                </c:pt>
                <c:pt idx="247">
                  <c:v>10000</c:v>
                </c:pt>
                <c:pt idx="248">
                  <c:v>12000</c:v>
                </c:pt>
                <c:pt idx="249">
                  <c:v>7950</c:v>
                </c:pt>
                <c:pt idx="250">
                  <c:v>10950</c:v>
                </c:pt>
                <c:pt idx="251">
                  <c:v>12425</c:v>
                </c:pt>
                <c:pt idx="252">
                  <c:v>0</c:v>
                </c:pt>
                <c:pt idx="253">
                  <c:v>4825</c:v>
                </c:pt>
                <c:pt idx="254">
                  <c:v>7550</c:v>
                </c:pt>
                <c:pt idx="255">
                  <c:v>7827.03</c:v>
                </c:pt>
                <c:pt idx="256">
                  <c:v>6000</c:v>
                </c:pt>
                <c:pt idx="257">
                  <c:v>8000</c:v>
                </c:pt>
                <c:pt idx="258">
                  <c:v>3000</c:v>
                </c:pt>
                <c:pt idx="259">
                  <c:v>7997.79</c:v>
                </c:pt>
                <c:pt idx="260">
                  <c:v>8400</c:v>
                </c:pt>
                <c:pt idx="261">
                  <c:v>35000</c:v>
                </c:pt>
                <c:pt idx="262">
                  <c:v>15000</c:v>
                </c:pt>
                <c:pt idx="263">
                  <c:v>7475</c:v>
                </c:pt>
                <c:pt idx="264">
                  <c:v>23665.54</c:v>
                </c:pt>
                <c:pt idx="265">
                  <c:v>20975</c:v>
                </c:pt>
                <c:pt idx="266">
                  <c:v>6000</c:v>
                </c:pt>
                <c:pt idx="267">
                  <c:v>4500</c:v>
                </c:pt>
                <c:pt idx="268">
                  <c:v>29000</c:v>
                </c:pt>
                <c:pt idx="269">
                  <c:v>20000</c:v>
                </c:pt>
                <c:pt idx="270">
                  <c:v>7000</c:v>
                </c:pt>
                <c:pt idx="271">
                  <c:v>4950</c:v>
                </c:pt>
                <c:pt idx="272">
                  <c:v>6000</c:v>
                </c:pt>
                <c:pt idx="273">
                  <c:v>10000</c:v>
                </c:pt>
                <c:pt idx="274">
                  <c:v>3200</c:v>
                </c:pt>
                <c:pt idx="275">
                  <c:v>23000</c:v>
                </c:pt>
                <c:pt idx="276">
                  <c:v>1750.04</c:v>
                </c:pt>
                <c:pt idx="277">
                  <c:v>3000</c:v>
                </c:pt>
                <c:pt idx="278">
                  <c:v>11975</c:v>
                </c:pt>
                <c:pt idx="279">
                  <c:v>19975</c:v>
                </c:pt>
                <c:pt idx="280">
                  <c:v>1200</c:v>
                </c:pt>
                <c:pt idx="281">
                  <c:v>8000</c:v>
                </c:pt>
                <c:pt idx="282">
                  <c:v>9975</c:v>
                </c:pt>
                <c:pt idx="283">
                  <c:v>11000</c:v>
                </c:pt>
                <c:pt idx="284">
                  <c:v>18000</c:v>
                </c:pt>
                <c:pt idx="285">
                  <c:v>23975</c:v>
                </c:pt>
                <c:pt idx="286">
                  <c:v>7925</c:v>
                </c:pt>
                <c:pt idx="287">
                  <c:v>6000</c:v>
                </c:pt>
                <c:pt idx="288">
                  <c:v>34950</c:v>
                </c:pt>
                <c:pt idx="289">
                  <c:v>750</c:v>
                </c:pt>
                <c:pt idx="290">
                  <c:v>10000</c:v>
                </c:pt>
                <c:pt idx="291">
                  <c:v>6000</c:v>
                </c:pt>
                <c:pt idx="292">
                  <c:v>4000</c:v>
                </c:pt>
                <c:pt idx="293">
                  <c:v>20000</c:v>
                </c:pt>
                <c:pt idx="294">
                  <c:v>690.34</c:v>
                </c:pt>
                <c:pt idx="295">
                  <c:v>24000</c:v>
                </c:pt>
                <c:pt idx="296">
                  <c:v>8000</c:v>
                </c:pt>
                <c:pt idx="297">
                  <c:v>12000</c:v>
                </c:pt>
                <c:pt idx="298">
                  <c:v>17600</c:v>
                </c:pt>
                <c:pt idx="299">
                  <c:v>512.46</c:v>
                </c:pt>
                <c:pt idx="300">
                  <c:v>8000</c:v>
                </c:pt>
                <c:pt idx="301">
                  <c:v>9850</c:v>
                </c:pt>
                <c:pt idx="302">
                  <c:v>16800</c:v>
                </c:pt>
                <c:pt idx="303">
                  <c:v>6450</c:v>
                </c:pt>
                <c:pt idx="304">
                  <c:v>35000</c:v>
                </c:pt>
                <c:pt idx="305">
                  <c:v>9950</c:v>
                </c:pt>
                <c:pt idx="306">
                  <c:v>5000</c:v>
                </c:pt>
                <c:pt idx="307">
                  <c:v>10000</c:v>
                </c:pt>
                <c:pt idx="308">
                  <c:v>6000</c:v>
                </c:pt>
                <c:pt idx="309">
                  <c:v>35000</c:v>
                </c:pt>
                <c:pt idx="310">
                  <c:v>5600</c:v>
                </c:pt>
                <c:pt idx="311">
                  <c:v>17000</c:v>
                </c:pt>
                <c:pt idx="312">
                  <c:v>15000</c:v>
                </c:pt>
                <c:pt idx="313">
                  <c:v>3000</c:v>
                </c:pt>
                <c:pt idx="314">
                  <c:v>12000</c:v>
                </c:pt>
                <c:pt idx="315">
                  <c:v>25000</c:v>
                </c:pt>
                <c:pt idx="316">
                  <c:v>31050</c:v>
                </c:pt>
                <c:pt idx="317">
                  <c:v>4750</c:v>
                </c:pt>
                <c:pt idx="318">
                  <c:v>6375</c:v>
                </c:pt>
                <c:pt idx="319">
                  <c:v>25000</c:v>
                </c:pt>
                <c:pt idx="320">
                  <c:v>4975</c:v>
                </c:pt>
                <c:pt idx="321">
                  <c:v>12000</c:v>
                </c:pt>
                <c:pt idx="322">
                  <c:v>20000</c:v>
                </c:pt>
                <c:pt idx="323">
                  <c:v>10000</c:v>
                </c:pt>
                <c:pt idx="324">
                  <c:v>9750</c:v>
                </c:pt>
                <c:pt idx="325">
                  <c:v>10000</c:v>
                </c:pt>
                <c:pt idx="326">
                  <c:v>2057.84</c:v>
                </c:pt>
                <c:pt idx="327">
                  <c:v>25000</c:v>
                </c:pt>
                <c:pt idx="328">
                  <c:v>5000</c:v>
                </c:pt>
                <c:pt idx="329">
                  <c:v>6500</c:v>
                </c:pt>
                <c:pt idx="330">
                  <c:v>8325</c:v>
                </c:pt>
                <c:pt idx="331">
                  <c:v>20000</c:v>
                </c:pt>
                <c:pt idx="332">
                  <c:v>12000</c:v>
                </c:pt>
                <c:pt idx="333">
                  <c:v>9475</c:v>
                </c:pt>
                <c:pt idx="334">
                  <c:v>11862.38</c:v>
                </c:pt>
                <c:pt idx="335">
                  <c:v>7200</c:v>
                </c:pt>
                <c:pt idx="336">
                  <c:v>8500</c:v>
                </c:pt>
                <c:pt idx="337">
                  <c:v>17475</c:v>
                </c:pt>
                <c:pt idx="338">
                  <c:v>10000</c:v>
                </c:pt>
                <c:pt idx="339">
                  <c:v>17975</c:v>
                </c:pt>
                <c:pt idx="340">
                  <c:v>4775</c:v>
                </c:pt>
                <c:pt idx="341">
                  <c:v>5000</c:v>
                </c:pt>
                <c:pt idx="342">
                  <c:v>19925</c:v>
                </c:pt>
                <c:pt idx="343">
                  <c:v>12300</c:v>
                </c:pt>
                <c:pt idx="344">
                  <c:v>27950</c:v>
                </c:pt>
                <c:pt idx="345">
                  <c:v>1675</c:v>
                </c:pt>
                <c:pt idx="346">
                  <c:v>7500</c:v>
                </c:pt>
                <c:pt idx="347">
                  <c:v>9200</c:v>
                </c:pt>
                <c:pt idx="348">
                  <c:v>8000</c:v>
                </c:pt>
                <c:pt idx="349">
                  <c:v>5000</c:v>
                </c:pt>
                <c:pt idx="350">
                  <c:v>19125</c:v>
                </c:pt>
                <c:pt idx="351">
                  <c:v>5050</c:v>
                </c:pt>
                <c:pt idx="352">
                  <c:v>6975</c:v>
                </c:pt>
                <c:pt idx="353">
                  <c:v>5000</c:v>
                </c:pt>
                <c:pt idx="354">
                  <c:v>33500</c:v>
                </c:pt>
                <c:pt idx="355">
                  <c:v>2225</c:v>
                </c:pt>
                <c:pt idx="356">
                  <c:v>4000</c:v>
                </c:pt>
                <c:pt idx="357">
                  <c:v>16000</c:v>
                </c:pt>
                <c:pt idx="358">
                  <c:v>15500</c:v>
                </c:pt>
                <c:pt idx="359">
                  <c:v>16000</c:v>
                </c:pt>
                <c:pt idx="360">
                  <c:v>9000</c:v>
                </c:pt>
                <c:pt idx="361">
                  <c:v>18275</c:v>
                </c:pt>
                <c:pt idx="362">
                  <c:v>19900</c:v>
                </c:pt>
                <c:pt idx="363">
                  <c:v>30000</c:v>
                </c:pt>
                <c:pt idx="364">
                  <c:v>10000</c:v>
                </c:pt>
                <c:pt idx="365">
                  <c:v>14000</c:v>
                </c:pt>
                <c:pt idx="366">
                  <c:v>4525</c:v>
                </c:pt>
                <c:pt idx="367">
                  <c:v>18000</c:v>
                </c:pt>
                <c:pt idx="368">
                  <c:v>10000</c:v>
                </c:pt>
                <c:pt idx="369">
                  <c:v>25975</c:v>
                </c:pt>
                <c:pt idx="370">
                  <c:v>10350</c:v>
                </c:pt>
                <c:pt idx="371">
                  <c:v>10850</c:v>
                </c:pt>
                <c:pt idx="372">
                  <c:v>4075</c:v>
                </c:pt>
                <c:pt idx="373">
                  <c:v>10168.89</c:v>
                </c:pt>
                <c:pt idx="374">
                  <c:v>12000</c:v>
                </c:pt>
                <c:pt idx="375">
                  <c:v>1000</c:v>
                </c:pt>
                <c:pt idx="376">
                  <c:v>5900</c:v>
                </c:pt>
                <c:pt idx="377">
                  <c:v>9925</c:v>
                </c:pt>
                <c:pt idx="378">
                  <c:v>7200</c:v>
                </c:pt>
                <c:pt idx="379">
                  <c:v>14750</c:v>
                </c:pt>
                <c:pt idx="380">
                  <c:v>4975</c:v>
                </c:pt>
                <c:pt idx="381">
                  <c:v>20000</c:v>
                </c:pt>
                <c:pt idx="382">
                  <c:v>18375</c:v>
                </c:pt>
                <c:pt idx="383">
                  <c:v>4167.97</c:v>
                </c:pt>
                <c:pt idx="384">
                  <c:v>17994.169999999998</c:v>
                </c:pt>
                <c:pt idx="385">
                  <c:v>8000</c:v>
                </c:pt>
                <c:pt idx="386">
                  <c:v>4000</c:v>
                </c:pt>
                <c:pt idx="387">
                  <c:v>6000</c:v>
                </c:pt>
                <c:pt idx="388">
                  <c:v>6100</c:v>
                </c:pt>
                <c:pt idx="389">
                  <c:v>5375</c:v>
                </c:pt>
                <c:pt idx="390">
                  <c:v>8875</c:v>
                </c:pt>
                <c:pt idx="391">
                  <c:v>7000</c:v>
                </c:pt>
                <c:pt idx="392">
                  <c:v>12000</c:v>
                </c:pt>
                <c:pt idx="393">
                  <c:v>21250</c:v>
                </c:pt>
                <c:pt idx="394">
                  <c:v>3600</c:v>
                </c:pt>
                <c:pt idx="395">
                  <c:v>12000</c:v>
                </c:pt>
                <c:pt idx="396">
                  <c:v>10050</c:v>
                </c:pt>
                <c:pt idx="397">
                  <c:v>4025</c:v>
                </c:pt>
                <c:pt idx="398">
                  <c:v>5000</c:v>
                </c:pt>
                <c:pt idx="399">
                  <c:v>16400</c:v>
                </c:pt>
                <c:pt idx="400">
                  <c:v>10000</c:v>
                </c:pt>
                <c:pt idx="401">
                  <c:v>-0.01</c:v>
                </c:pt>
                <c:pt idx="402">
                  <c:v>10000</c:v>
                </c:pt>
                <c:pt idx="403">
                  <c:v>10000</c:v>
                </c:pt>
                <c:pt idx="404">
                  <c:v>18000</c:v>
                </c:pt>
                <c:pt idx="405">
                  <c:v>7000</c:v>
                </c:pt>
                <c:pt idx="406">
                  <c:v>21975</c:v>
                </c:pt>
                <c:pt idx="407">
                  <c:v>6000</c:v>
                </c:pt>
                <c:pt idx="408">
                  <c:v>5600</c:v>
                </c:pt>
                <c:pt idx="409">
                  <c:v>9500</c:v>
                </c:pt>
                <c:pt idx="410">
                  <c:v>12000</c:v>
                </c:pt>
                <c:pt idx="411">
                  <c:v>7200</c:v>
                </c:pt>
                <c:pt idx="412">
                  <c:v>5000</c:v>
                </c:pt>
                <c:pt idx="413">
                  <c:v>8086.75</c:v>
                </c:pt>
                <c:pt idx="414">
                  <c:v>30000</c:v>
                </c:pt>
                <c:pt idx="415">
                  <c:v>10075</c:v>
                </c:pt>
                <c:pt idx="416">
                  <c:v>9050</c:v>
                </c:pt>
                <c:pt idx="417">
                  <c:v>17500</c:v>
                </c:pt>
                <c:pt idx="418">
                  <c:v>5334.01</c:v>
                </c:pt>
                <c:pt idx="419">
                  <c:v>10000</c:v>
                </c:pt>
                <c:pt idx="420">
                  <c:v>8500</c:v>
                </c:pt>
                <c:pt idx="421">
                  <c:v>15975</c:v>
                </c:pt>
                <c:pt idx="422">
                  <c:v>2350</c:v>
                </c:pt>
                <c:pt idx="423">
                  <c:v>9924.07</c:v>
                </c:pt>
                <c:pt idx="424">
                  <c:v>24975</c:v>
                </c:pt>
                <c:pt idx="425">
                  <c:v>8000</c:v>
                </c:pt>
                <c:pt idx="426">
                  <c:v>6000</c:v>
                </c:pt>
                <c:pt idx="427">
                  <c:v>4000</c:v>
                </c:pt>
                <c:pt idx="428">
                  <c:v>11500</c:v>
                </c:pt>
                <c:pt idx="429">
                  <c:v>12000</c:v>
                </c:pt>
                <c:pt idx="430">
                  <c:v>13914.17</c:v>
                </c:pt>
                <c:pt idx="431">
                  <c:v>5000</c:v>
                </c:pt>
                <c:pt idx="432">
                  <c:v>6000</c:v>
                </c:pt>
                <c:pt idx="433">
                  <c:v>18225</c:v>
                </c:pt>
                <c:pt idx="434">
                  <c:v>15000</c:v>
                </c:pt>
                <c:pt idx="435">
                  <c:v>3882.78</c:v>
                </c:pt>
                <c:pt idx="436">
                  <c:v>27000</c:v>
                </c:pt>
                <c:pt idx="437">
                  <c:v>14925</c:v>
                </c:pt>
                <c:pt idx="438">
                  <c:v>4950</c:v>
                </c:pt>
                <c:pt idx="439">
                  <c:v>20925</c:v>
                </c:pt>
                <c:pt idx="440">
                  <c:v>9000</c:v>
                </c:pt>
                <c:pt idx="441">
                  <c:v>21000</c:v>
                </c:pt>
                <c:pt idx="442">
                  <c:v>8000</c:v>
                </c:pt>
                <c:pt idx="443">
                  <c:v>21457.14</c:v>
                </c:pt>
                <c:pt idx="444">
                  <c:v>10000</c:v>
                </c:pt>
                <c:pt idx="445">
                  <c:v>4947.3500000000004</c:v>
                </c:pt>
                <c:pt idx="446">
                  <c:v>5350</c:v>
                </c:pt>
                <c:pt idx="447">
                  <c:v>10000</c:v>
                </c:pt>
                <c:pt idx="448">
                  <c:v>23975</c:v>
                </c:pt>
                <c:pt idx="449">
                  <c:v>24000</c:v>
                </c:pt>
                <c:pt idx="450">
                  <c:v>15450</c:v>
                </c:pt>
                <c:pt idx="451">
                  <c:v>25000</c:v>
                </c:pt>
                <c:pt idx="452">
                  <c:v>12975</c:v>
                </c:pt>
                <c:pt idx="453">
                  <c:v>7550</c:v>
                </c:pt>
                <c:pt idx="454">
                  <c:v>9600</c:v>
                </c:pt>
                <c:pt idx="455">
                  <c:v>14950</c:v>
                </c:pt>
                <c:pt idx="456">
                  <c:v>6975</c:v>
                </c:pt>
                <c:pt idx="457">
                  <c:v>1000</c:v>
                </c:pt>
                <c:pt idx="458">
                  <c:v>24798.43</c:v>
                </c:pt>
                <c:pt idx="459">
                  <c:v>24000</c:v>
                </c:pt>
                <c:pt idx="460">
                  <c:v>21000</c:v>
                </c:pt>
                <c:pt idx="461">
                  <c:v>1000</c:v>
                </c:pt>
                <c:pt idx="462">
                  <c:v>16000</c:v>
                </c:pt>
                <c:pt idx="463">
                  <c:v>24400</c:v>
                </c:pt>
                <c:pt idx="464">
                  <c:v>14675</c:v>
                </c:pt>
                <c:pt idx="465">
                  <c:v>12000</c:v>
                </c:pt>
                <c:pt idx="466">
                  <c:v>8000</c:v>
                </c:pt>
                <c:pt idx="467">
                  <c:v>12000</c:v>
                </c:pt>
                <c:pt idx="468">
                  <c:v>10075</c:v>
                </c:pt>
                <c:pt idx="469">
                  <c:v>14500</c:v>
                </c:pt>
                <c:pt idx="470">
                  <c:v>3925</c:v>
                </c:pt>
                <c:pt idx="471">
                  <c:v>28625</c:v>
                </c:pt>
                <c:pt idx="472">
                  <c:v>21000</c:v>
                </c:pt>
                <c:pt idx="473">
                  <c:v>7500</c:v>
                </c:pt>
                <c:pt idx="474">
                  <c:v>11775</c:v>
                </c:pt>
                <c:pt idx="475">
                  <c:v>3600</c:v>
                </c:pt>
                <c:pt idx="476">
                  <c:v>16000</c:v>
                </c:pt>
                <c:pt idx="477">
                  <c:v>20500</c:v>
                </c:pt>
                <c:pt idx="478">
                  <c:v>10000</c:v>
                </c:pt>
                <c:pt idx="479">
                  <c:v>15000</c:v>
                </c:pt>
                <c:pt idx="480">
                  <c:v>10000</c:v>
                </c:pt>
                <c:pt idx="481">
                  <c:v>11000</c:v>
                </c:pt>
                <c:pt idx="482">
                  <c:v>25000</c:v>
                </c:pt>
                <c:pt idx="483">
                  <c:v>15000</c:v>
                </c:pt>
                <c:pt idx="484">
                  <c:v>5600</c:v>
                </c:pt>
                <c:pt idx="485">
                  <c:v>20000</c:v>
                </c:pt>
                <c:pt idx="486">
                  <c:v>25450</c:v>
                </c:pt>
                <c:pt idx="487">
                  <c:v>7000</c:v>
                </c:pt>
                <c:pt idx="488">
                  <c:v>10400</c:v>
                </c:pt>
                <c:pt idx="489">
                  <c:v>24975</c:v>
                </c:pt>
                <c:pt idx="490">
                  <c:v>13000</c:v>
                </c:pt>
                <c:pt idx="491">
                  <c:v>15800</c:v>
                </c:pt>
                <c:pt idx="492">
                  <c:v>15000</c:v>
                </c:pt>
                <c:pt idx="493">
                  <c:v>24625</c:v>
                </c:pt>
                <c:pt idx="494">
                  <c:v>21850</c:v>
                </c:pt>
                <c:pt idx="495">
                  <c:v>6000</c:v>
                </c:pt>
                <c:pt idx="496">
                  <c:v>6636.91</c:v>
                </c:pt>
                <c:pt idx="497">
                  <c:v>9225.43</c:v>
                </c:pt>
                <c:pt idx="498">
                  <c:v>5775</c:v>
                </c:pt>
                <c:pt idx="499">
                  <c:v>14475</c:v>
                </c:pt>
                <c:pt idx="500">
                  <c:v>8000</c:v>
                </c:pt>
                <c:pt idx="501">
                  <c:v>15000</c:v>
                </c:pt>
                <c:pt idx="502">
                  <c:v>10000</c:v>
                </c:pt>
                <c:pt idx="503">
                  <c:v>5600</c:v>
                </c:pt>
                <c:pt idx="504">
                  <c:v>10000</c:v>
                </c:pt>
                <c:pt idx="505">
                  <c:v>13000</c:v>
                </c:pt>
                <c:pt idx="506">
                  <c:v>10825</c:v>
                </c:pt>
                <c:pt idx="507">
                  <c:v>2100</c:v>
                </c:pt>
                <c:pt idx="508">
                  <c:v>12000</c:v>
                </c:pt>
                <c:pt idx="509">
                  <c:v>1000</c:v>
                </c:pt>
                <c:pt idx="510">
                  <c:v>16000</c:v>
                </c:pt>
                <c:pt idx="511">
                  <c:v>14000</c:v>
                </c:pt>
                <c:pt idx="512">
                  <c:v>14000</c:v>
                </c:pt>
                <c:pt idx="513">
                  <c:v>3850</c:v>
                </c:pt>
                <c:pt idx="514">
                  <c:v>15865.55</c:v>
                </c:pt>
                <c:pt idx="515">
                  <c:v>7350</c:v>
                </c:pt>
                <c:pt idx="516">
                  <c:v>9500</c:v>
                </c:pt>
                <c:pt idx="517">
                  <c:v>19796.41</c:v>
                </c:pt>
                <c:pt idx="518">
                  <c:v>7000</c:v>
                </c:pt>
                <c:pt idx="519">
                  <c:v>6000</c:v>
                </c:pt>
                <c:pt idx="520">
                  <c:v>12000</c:v>
                </c:pt>
                <c:pt idx="521">
                  <c:v>4225</c:v>
                </c:pt>
                <c:pt idx="522">
                  <c:v>1973.77</c:v>
                </c:pt>
                <c:pt idx="523">
                  <c:v>2500</c:v>
                </c:pt>
                <c:pt idx="524">
                  <c:v>4775</c:v>
                </c:pt>
                <c:pt idx="525">
                  <c:v>6000</c:v>
                </c:pt>
                <c:pt idx="526">
                  <c:v>6000</c:v>
                </c:pt>
                <c:pt idx="527">
                  <c:v>1800</c:v>
                </c:pt>
                <c:pt idx="528">
                  <c:v>7200</c:v>
                </c:pt>
                <c:pt idx="529">
                  <c:v>6000</c:v>
                </c:pt>
                <c:pt idx="530">
                  <c:v>14850</c:v>
                </c:pt>
                <c:pt idx="531">
                  <c:v>5000</c:v>
                </c:pt>
                <c:pt idx="532">
                  <c:v>10500</c:v>
                </c:pt>
                <c:pt idx="533">
                  <c:v>6625</c:v>
                </c:pt>
                <c:pt idx="534">
                  <c:v>16000</c:v>
                </c:pt>
                <c:pt idx="535">
                  <c:v>22000</c:v>
                </c:pt>
                <c:pt idx="536">
                  <c:v>5000</c:v>
                </c:pt>
                <c:pt idx="537">
                  <c:v>20000</c:v>
                </c:pt>
                <c:pt idx="538">
                  <c:v>1500</c:v>
                </c:pt>
                <c:pt idx="539">
                  <c:v>8000</c:v>
                </c:pt>
                <c:pt idx="540">
                  <c:v>18225</c:v>
                </c:pt>
                <c:pt idx="541">
                  <c:v>5000</c:v>
                </c:pt>
                <c:pt idx="542">
                  <c:v>10000</c:v>
                </c:pt>
                <c:pt idx="543">
                  <c:v>8000</c:v>
                </c:pt>
                <c:pt idx="544">
                  <c:v>6000</c:v>
                </c:pt>
                <c:pt idx="545">
                  <c:v>24225</c:v>
                </c:pt>
                <c:pt idx="546">
                  <c:v>8700</c:v>
                </c:pt>
                <c:pt idx="547">
                  <c:v>20375</c:v>
                </c:pt>
                <c:pt idx="548">
                  <c:v>9000</c:v>
                </c:pt>
                <c:pt idx="549">
                  <c:v>16100</c:v>
                </c:pt>
                <c:pt idx="550">
                  <c:v>35000</c:v>
                </c:pt>
                <c:pt idx="551">
                  <c:v>4600</c:v>
                </c:pt>
                <c:pt idx="552">
                  <c:v>5325</c:v>
                </c:pt>
                <c:pt idx="553">
                  <c:v>5000</c:v>
                </c:pt>
                <c:pt idx="554">
                  <c:v>5500</c:v>
                </c:pt>
                <c:pt idx="555">
                  <c:v>15800</c:v>
                </c:pt>
                <c:pt idx="556">
                  <c:v>5000</c:v>
                </c:pt>
                <c:pt idx="557">
                  <c:v>10000</c:v>
                </c:pt>
                <c:pt idx="558">
                  <c:v>13975</c:v>
                </c:pt>
                <c:pt idx="559">
                  <c:v>10000</c:v>
                </c:pt>
                <c:pt idx="560">
                  <c:v>17000</c:v>
                </c:pt>
                <c:pt idx="561">
                  <c:v>25000</c:v>
                </c:pt>
                <c:pt idx="562">
                  <c:v>5000</c:v>
                </c:pt>
                <c:pt idx="563">
                  <c:v>6000</c:v>
                </c:pt>
                <c:pt idx="564">
                  <c:v>8000</c:v>
                </c:pt>
                <c:pt idx="565">
                  <c:v>12000</c:v>
                </c:pt>
                <c:pt idx="566">
                  <c:v>3000</c:v>
                </c:pt>
                <c:pt idx="567">
                  <c:v>5000</c:v>
                </c:pt>
                <c:pt idx="568">
                  <c:v>3200</c:v>
                </c:pt>
                <c:pt idx="569">
                  <c:v>7625</c:v>
                </c:pt>
                <c:pt idx="570">
                  <c:v>3000</c:v>
                </c:pt>
                <c:pt idx="571">
                  <c:v>5000</c:v>
                </c:pt>
                <c:pt idx="572">
                  <c:v>18500</c:v>
                </c:pt>
                <c:pt idx="573">
                  <c:v>18000</c:v>
                </c:pt>
                <c:pt idx="574">
                  <c:v>4200</c:v>
                </c:pt>
                <c:pt idx="575">
                  <c:v>4975</c:v>
                </c:pt>
                <c:pt idx="576">
                  <c:v>19000</c:v>
                </c:pt>
                <c:pt idx="577">
                  <c:v>15000</c:v>
                </c:pt>
                <c:pt idx="578">
                  <c:v>18625</c:v>
                </c:pt>
                <c:pt idx="579">
                  <c:v>6075</c:v>
                </c:pt>
                <c:pt idx="580">
                  <c:v>12500</c:v>
                </c:pt>
                <c:pt idx="581">
                  <c:v>5000</c:v>
                </c:pt>
                <c:pt idx="582">
                  <c:v>10000</c:v>
                </c:pt>
                <c:pt idx="583">
                  <c:v>8000</c:v>
                </c:pt>
                <c:pt idx="584">
                  <c:v>19975</c:v>
                </c:pt>
                <c:pt idx="585">
                  <c:v>9600</c:v>
                </c:pt>
                <c:pt idx="586">
                  <c:v>3600</c:v>
                </c:pt>
                <c:pt idx="587">
                  <c:v>14075</c:v>
                </c:pt>
                <c:pt idx="588">
                  <c:v>3000</c:v>
                </c:pt>
                <c:pt idx="589">
                  <c:v>34975</c:v>
                </c:pt>
                <c:pt idx="590">
                  <c:v>1700</c:v>
                </c:pt>
                <c:pt idx="591">
                  <c:v>8800</c:v>
                </c:pt>
                <c:pt idx="592">
                  <c:v>23985.41</c:v>
                </c:pt>
                <c:pt idx="593">
                  <c:v>10166.42</c:v>
                </c:pt>
                <c:pt idx="594">
                  <c:v>6000</c:v>
                </c:pt>
                <c:pt idx="595">
                  <c:v>15000</c:v>
                </c:pt>
                <c:pt idx="596">
                  <c:v>15000</c:v>
                </c:pt>
                <c:pt idx="597">
                  <c:v>10000</c:v>
                </c:pt>
                <c:pt idx="598">
                  <c:v>5950</c:v>
                </c:pt>
                <c:pt idx="599">
                  <c:v>10000</c:v>
                </c:pt>
                <c:pt idx="600">
                  <c:v>4000</c:v>
                </c:pt>
                <c:pt idx="601">
                  <c:v>14675</c:v>
                </c:pt>
                <c:pt idx="602">
                  <c:v>9850</c:v>
                </c:pt>
                <c:pt idx="603">
                  <c:v>8875</c:v>
                </c:pt>
                <c:pt idx="604">
                  <c:v>2400</c:v>
                </c:pt>
                <c:pt idx="605">
                  <c:v>24950</c:v>
                </c:pt>
                <c:pt idx="606">
                  <c:v>5500</c:v>
                </c:pt>
                <c:pt idx="607">
                  <c:v>6000</c:v>
                </c:pt>
                <c:pt idx="608">
                  <c:v>18000</c:v>
                </c:pt>
                <c:pt idx="609">
                  <c:v>27975</c:v>
                </c:pt>
                <c:pt idx="610">
                  <c:v>32000</c:v>
                </c:pt>
                <c:pt idx="611">
                  <c:v>6000</c:v>
                </c:pt>
                <c:pt idx="612">
                  <c:v>7200</c:v>
                </c:pt>
                <c:pt idx="613">
                  <c:v>11500</c:v>
                </c:pt>
                <c:pt idx="614">
                  <c:v>4800</c:v>
                </c:pt>
                <c:pt idx="615">
                  <c:v>4000</c:v>
                </c:pt>
                <c:pt idx="616">
                  <c:v>15000</c:v>
                </c:pt>
                <c:pt idx="617">
                  <c:v>15000</c:v>
                </c:pt>
                <c:pt idx="618">
                  <c:v>25000</c:v>
                </c:pt>
                <c:pt idx="619">
                  <c:v>4800</c:v>
                </c:pt>
                <c:pt idx="620">
                  <c:v>9500</c:v>
                </c:pt>
                <c:pt idx="621">
                  <c:v>6200</c:v>
                </c:pt>
                <c:pt idx="622">
                  <c:v>6000</c:v>
                </c:pt>
                <c:pt idx="623">
                  <c:v>12300</c:v>
                </c:pt>
                <c:pt idx="624">
                  <c:v>23950</c:v>
                </c:pt>
                <c:pt idx="625">
                  <c:v>1975</c:v>
                </c:pt>
                <c:pt idx="626">
                  <c:v>14000</c:v>
                </c:pt>
                <c:pt idx="627">
                  <c:v>10000</c:v>
                </c:pt>
                <c:pt idx="628">
                  <c:v>8113.74</c:v>
                </c:pt>
                <c:pt idx="629">
                  <c:v>5000</c:v>
                </c:pt>
                <c:pt idx="630">
                  <c:v>5994</c:v>
                </c:pt>
                <c:pt idx="631">
                  <c:v>10050</c:v>
                </c:pt>
                <c:pt idx="632">
                  <c:v>4800</c:v>
                </c:pt>
                <c:pt idx="633">
                  <c:v>14400</c:v>
                </c:pt>
                <c:pt idx="634">
                  <c:v>11625</c:v>
                </c:pt>
                <c:pt idx="635">
                  <c:v>18200</c:v>
                </c:pt>
                <c:pt idx="636">
                  <c:v>19875</c:v>
                </c:pt>
                <c:pt idx="637">
                  <c:v>9575</c:v>
                </c:pt>
                <c:pt idx="638">
                  <c:v>9000</c:v>
                </c:pt>
                <c:pt idx="639">
                  <c:v>35000</c:v>
                </c:pt>
                <c:pt idx="640">
                  <c:v>1900</c:v>
                </c:pt>
                <c:pt idx="641">
                  <c:v>19896.509999999998</c:v>
                </c:pt>
                <c:pt idx="642">
                  <c:v>2400</c:v>
                </c:pt>
                <c:pt idx="643">
                  <c:v>4500</c:v>
                </c:pt>
                <c:pt idx="644">
                  <c:v>12000</c:v>
                </c:pt>
                <c:pt idx="645">
                  <c:v>8175.26</c:v>
                </c:pt>
                <c:pt idx="646">
                  <c:v>11575</c:v>
                </c:pt>
                <c:pt idx="647">
                  <c:v>20000</c:v>
                </c:pt>
                <c:pt idx="648">
                  <c:v>3475</c:v>
                </c:pt>
                <c:pt idx="649">
                  <c:v>2800</c:v>
                </c:pt>
                <c:pt idx="650">
                  <c:v>6000</c:v>
                </c:pt>
                <c:pt idx="651">
                  <c:v>14750</c:v>
                </c:pt>
                <c:pt idx="652">
                  <c:v>22000</c:v>
                </c:pt>
                <c:pt idx="653">
                  <c:v>10000</c:v>
                </c:pt>
                <c:pt idx="654">
                  <c:v>9450</c:v>
                </c:pt>
                <c:pt idx="655">
                  <c:v>10325</c:v>
                </c:pt>
                <c:pt idx="656">
                  <c:v>15818.07</c:v>
                </c:pt>
                <c:pt idx="657">
                  <c:v>18000</c:v>
                </c:pt>
                <c:pt idx="658">
                  <c:v>8000</c:v>
                </c:pt>
                <c:pt idx="659">
                  <c:v>12000</c:v>
                </c:pt>
                <c:pt idx="660">
                  <c:v>12150</c:v>
                </c:pt>
                <c:pt idx="661">
                  <c:v>10000</c:v>
                </c:pt>
                <c:pt idx="662">
                  <c:v>23475</c:v>
                </c:pt>
                <c:pt idx="663">
                  <c:v>10000</c:v>
                </c:pt>
                <c:pt idx="664">
                  <c:v>3600</c:v>
                </c:pt>
                <c:pt idx="665">
                  <c:v>12000</c:v>
                </c:pt>
                <c:pt idx="666">
                  <c:v>6950</c:v>
                </c:pt>
                <c:pt idx="667">
                  <c:v>8525</c:v>
                </c:pt>
                <c:pt idx="668">
                  <c:v>5000</c:v>
                </c:pt>
                <c:pt idx="669">
                  <c:v>4800</c:v>
                </c:pt>
                <c:pt idx="670">
                  <c:v>6000</c:v>
                </c:pt>
                <c:pt idx="671">
                  <c:v>4000</c:v>
                </c:pt>
                <c:pt idx="672">
                  <c:v>14000</c:v>
                </c:pt>
                <c:pt idx="673">
                  <c:v>23450</c:v>
                </c:pt>
                <c:pt idx="674">
                  <c:v>2500</c:v>
                </c:pt>
                <c:pt idx="675">
                  <c:v>2000</c:v>
                </c:pt>
                <c:pt idx="676">
                  <c:v>23925</c:v>
                </c:pt>
                <c:pt idx="677">
                  <c:v>12800</c:v>
                </c:pt>
                <c:pt idx="678">
                  <c:v>8000</c:v>
                </c:pt>
                <c:pt idx="679">
                  <c:v>3000</c:v>
                </c:pt>
                <c:pt idx="680">
                  <c:v>7000</c:v>
                </c:pt>
                <c:pt idx="681">
                  <c:v>17975</c:v>
                </c:pt>
                <c:pt idx="682">
                  <c:v>5975</c:v>
                </c:pt>
                <c:pt idx="683">
                  <c:v>11000</c:v>
                </c:pt>
                <c:pt idx="684">
                  <c:v>6000</c:v>
                </c:pt>
                <c:pt idx="685">
                  <c:v>6475</c:v>
                </c:pt>
                <c:pt idx="686">
                  <c:v>19500</c:v>
                </c:pt>
                <c:pt idx="687">
                  <c:v>16000</c:v>
                </c:pt>
                <c:pt idx="688">
                  <c:v>17950</c:v>
                </c:pt>
                <c:pt idx="689">
                  <c:v>29975</c:v>
                </c:pt>
                <c:pt idx="690">
                  <c:v>10000</c:v>
                </c:pt>
                <c:pt idx="691">
                  <c:v>15900</c:v>
                </c:pt>
                <c:pt idx="692">
                  <c:v>35000</c:v>
                </c:pt>
                <c:pt idx="693">
                  <c:v>8000</c:v>
                </c:pt>
                <c:pt idx="694">
                  <c:v>14500</c:v>
                </c:pt>
                <c:pt idx="695">
                  <c:v>11925</c:v>
                </c:pt>
                <c:pt idx="696">
                  <c:v>4500</c:v>
                </c:pt>
                <c:pt idx="697">
                  <c:v>16350</c:v>
                </c:pt>
                <c:pt idx="698">
                  <c:v>10000</c:v>
                </c:pt>
                <c:pt idx="699">
                  <c:v>35000</c:v>
                </c:pt>
                <c:pt idx="700">
                  <c:v>6165.31</c:v>
                </c:pt>
                <c:pt idx="701">
                  <c:v>6725</c:v>
                </c:pt>
                <c:pt idx="702">
                  <c:v>6000</c:v>
                </c:pt>
                <c:pt idx="703">
                  <c:v>12000</c:v>
                </c:pt>
                <c:pt idx="704">
                  <c:v>12100</c:v>
                </c:pt>
                <c:pt idx="705">
                  <c:v>25000</c:v>
                </c:pt>
                <c:pt idx="706">
                  <c:v>15925</c:v>
                </c:pt>
                <c:pt idx="707">
                  <c:v>27000</c:v>
                </c:pt>
                <c:pt idx="708">
                  <c:v>12250</c:v>
                </c:pt>
                <c:pt idx="709">
                  <c:v>10000</c:v>
                </c:pt>
                <c:pt idx="710">
                  <c:v>9175</c:v>
                </c:pt>
                <c:pt idx="711">
                  <c:v>14075</c:v>
                </c:pt>
                <c:pt idx="712">
                  <c:v>13100</c:v>
                </c:pt>
                <c:pt idx="713">
                  <c:v>14675</c:v>
                </c:pt>
                <c:pt idx="714">
                  <c:v>4900</c:v>
                </c:pt>
                <c:pt idx="715">
                  <c:v>18000</c:v>
                </c:pt>
                <c:pt idx="716">
                  <c:v>12000</c:v>
                </c:pt>
                <c:pt idx="717">
                  <c:v>19400</c:v>
                </c:pt>
                <c:pt idx="718">
                  <c:v>18000</c:v>
                </c:pt>
                <c:pt idx="719">
                  <c:v>12000</c:v>
                </c:pt>
                <c:pt idx="720">
                  <c:v>8000</c:v>
                </c:pt>
                <c:pt idx="721">
                  <c:v>23750</c:v>
                </c:pt>
                <c:pt idx="722">
                  <c:v>7475</c:v>
                </c:pt>
                <c:pt idx="723">
                  <c:v>5500</c:v>
                </c:pt>
                <c:pt idx="724">
                  <c:v>16950</c:v>
                </c:pt>
                <c:pt idx="725">
                  <c:v>2950</c:v>
                </c:pt>
                <c:pt idx="726">
                  <c:v>1600</c:v>
                </c:pt>
                <c:pt idx="727">
                  <c:v>6000</c:v>
                </c:pt>
                <c:pt idx="728">
                  <c:v>7350</c:v>
                </c:pt>
                <c:pt idx="729">
                  <c:v>12825</c:v>
                </c:pt>
                <c:pt idx="730">
                  <c:v>23975</c:v>
                </c:pt>
                <c:pt idx="731">
                  <c:v>10000</c:v>
                </c:pt>
                <c:pt idx="732">
                  <c:v>5500</c:v>
                </c:pt>
                <c:pt idx="733">
                  <c:v>17500</c:v>
                </c:pt>
                <c:pt idx="734">
                  <c:v>10000</c:v>
                </c:pt>
                <c:pt idx="735">
                  <c:v>16275</c:v>
                </c:pt>
                <c:pt idx="736">
                  <c:v>11600</c:v>
                </c:pt>
                <c:pt idx="737">
                  <c:v>12000</c:v>
                </c:pt>
                <c:pt idx="738">
                  <c:v>6770.1</c:v>
                </c:pt>
                <c:pt idx="739">
                  <c:v>8550</c:v>
                </c:pt>
                <c:pt idx="740">
                  <c:v>6100</c:v>
                </c:pt>
                <c:pt idx="741">
                  <c:v>14000</c:v>
                </c:pt>
                <c:pt idx="742">
                  <c:v>10500</c:v>
                </c:pt>
                <c:pt idx="743">
                  <c:v>19525</c:v>
                </c:pt>
                <c:pt idx="744">
                  <c:v>15000</c:v>
                </c:pt>
                <c:pt idx="745">
                  <c:v>8000</c:v>
                </c:pt>
                <c:pt idx="746">
                  <c:v>20000</c:v>
                </c:pt>
                <c:pt idx="747">
                  <c:v>10969.64</c:v>
                </c:pt>
                <c:pt idx="748">
                  <c:v>5905.66</c:v>
                </c:pt>
                <c:pt idx="749">
                  <c:v>12000</c:v>
                </c:pt>
                <c:pt idx="750">
                  <c:v>17000</c:v>
                </c:pt>
                <c:pt idx="751">
                  <c:v>6250</c:v>
                </c:pt>
                <c:pt idx="752">
                  <c:v>27825</c:v>
                </c:pt>
                <c:pt idx="753">
                  <c:v>30000</c:v>
                </c:pt>
                <c:pt idx="754">
                  <c:v>3969.9</c:v>
                </c:pt>
                <c:pt idx="755">
                  <c:v>3800</c:v>
                </c:pt>
                <c:pt idx="756">
                  <c:v>2000</c:v>
                </c:pt>
                <c:pt idx="757">
                  <c:v>6000</c:v>
                </c:pt>
                <c:pt idx="758">
                  <c:v>21000</c:v>
                </c:pt>
                <c:pt idx="759">
                  <c:v>2500</c:v>
                </c:pt>
                <c:pt idx="760">
                  <c:v>2400</c:v>
                </c:pt>
                <c:pt idx="761">
                  <c:v>13000</c:v>
                </c:pt>
                <c:pt idx="762">
                  <c:v>4800</c:v>
                </c:pt>
                <c:pt idx="763">
                  <c:v>17475</c:v>
                </c:pt>
                <c:pt idx="764">
                  <c:v>16400</c:v>
                </c:pt>
                <c:pt idx="765">
                  <c:v>14000</c:v>
                </c:pt>
                <c:pt idx="766">
                  <c:v>2500</c:v>
                </c:pt>
                <c:pt idx="767">
                  <c:v>8000</c:v>
                </c:pt>
                <c:pt idx="768">
                  <c:v>5000</c:v>
                </c:pt>
                <c:pt idx="769">
                  <c:v>15000</c:v>
                </c:pt>
                <c:pt idx="770">
                  <c:v>24814.89</c:v>
                </c:pt>
                <c:pt idx="771">
                  <c:v>2975</c:v>
                </c:pt>
                <c:pt idx="772">
                  <c:v>6000</c:v>
                </c:pt>
                <c:pt idx="773">
                  <c:v>7800</c:v>
                </c:pt>
                <c:pt idx="774">
                  <c:v>25000</c:v>
                </c:pt>
                <c:pt idx="775">
                  <c:v>3100</c:v>
                </c:pt>
                <c:pt idx="776">
                  <c:v>12000</c:v>
                </c:pt>
                <c:pt idx="777">
                  <c:v>5000</c:v>
                </c:pt>
                <c:pt idx="778">
                  <c:v>2500</c:v>
                </c:pt>
                <c:pt idx="779">
                  <c:v>16000</c:v>
                </c:pt>
                <c:pt idx="780">
                  <c:v>25000</c:v>
                </c:pt>
                <c:pt idx="781">
                  <c:v>2000</c:v>
                </c:pt>
                <c:pt idx="782">
                  <c:v>2200</c:v>
                </c:pt>
                <c:pt idx="783">
                  <c:v>13825</c:v>
                </c:pt>
                <c:pt idx="784">
                  <c:v>3000</c:v>
                </c:pt>
                <c:pt idx="785">
                  <c:v>11400</c:v>
                </c:pt>
                <c:pt idx="786">
                  <c:v>17325</c:v>
                </c:pt>
                <c:pt idx="787">
                  <c:v>5425</c:v>
                </c:pt>
                <c:pt idx="788">
                  <c:v>20000</c:v>
                </c:pt>
                <c:pt idx="789">
                  <c:v>3300</c:v>
                </c:pt>
                <c:pt idx="790">
                  <c:v>2000</c:v>
                </c:pt>
                <c:pt idx="791">
                  <c:v>26500</c:v>
                </c:pt>
                <c:pt idx="792">
                  <c:v>17975</c:v>
                </c:pt>
                <c:pt idx="793">
                  <c:v>14925.21</c:v>
                </c:pt>
                <c:pt idx="794">
                  <c:v>16350</c:v>
                </c:pt>
                <c:pt idx="795">
                  <c:v>13500</c:v>
                </c:pt>
                <c:pt idx="796">
                  <c:v>12000</c:v>
                </c:pt>
                <c:pt idx="797">
                  <c:v>16750</c:v>
                </c:pt>
                <c:pt idx="798">
                  <c:v>8000</c:v>
                </c:pt>
                <c:pt idx="799">
                  <c:v>10000</c:v>
                </c:pt>
                <c:pt idx="800">
                  <c:v>10000</c:v>
                </c:pt>
                <c:pt idx="801">
                  <c:v>5525</c:v>
                </c:pt>
                <c:pt idx="802">
                  <c:v>17200</c:v>
                </c:pt>
                <c:pt idx="803">
                  <c:v>19575</c:v>
                </c:pt>
                <c:pt idx="804">
                  <c:v>4000</c:v>
                </c:pt>
                <c:pt idx="805">
                  <c:v>13000</c:v>
                </c:pt>
                <c:pt idx="806">
                  <c:v>7850</c:v>
                </c:pt>
                <c:pt idx="807">
                  <c:v>5640.7</c:v>
                </c:pt>
                <c:pt idx="808">
                  <c:v>19900</c:v>
                </c:pt>
                <c:pt idx="809">
                  <c:v>27575</c:v>
                </c:pt>
                <c:pt idx="810">
                  <c:v>24000</c:v>
                </c:pt>
                <c:pt idx="811">
                  <c:v>7000</c:v>
                </c:pt>
                <c:pt idx="812">
                  <c:v>11975</c:v>
                </c:pt>
                <c:pt idx="813">
                  <c:v>14000</c:v>
                </c:pt>
                <c:pt idx="814">
                  <c:v>9975</c:v>
                </c:pt>
                <c:pt idx="815">
                  <c:v>7750</c:v>
                </c:pt>
                <c:pt idx="816">
                  <c:v>11550</c:v>
                </c:pt>
                <c:pt idx="817">
                  <c:v>14950</c:v>
                </c:pt>
                <c:pt idx="818">
                  <c:v>25000</c:v>
                </c:pt>
                <c:pt idx="819">
                  <c:v>14975</c:v>
                </c:pt>
                <c:pt idx="820">
                  <c:v>5000</c:v>
                </c:pt>
                <c:pt idx="821">
                  <c:v>5000</c:v>
                </c:pt>
                <c:pt idx="822">
                  <c:v>35000</c:v>
                </c:pt>
                <c:pt idx="823">
                  <c:v>6025</c:v>
                </c:pt>
                <c:pt idx="824">
                  <c:v>15675</c:v>
                </c:pt>
                <c:pt idx="825">
                  <c:v>3800</c:v>
                </c:pt>
                <c:pt idx="826">
                  <c:v>2800</c:v>
                </c:pt>
                <c:pt idx="827">
                  <c:v>6250</c:v>
                </c:pt>
                <c:pt idx="828">
                  <c:v>17994.46</c:v>
                </c:pt>
                <c:pt idx="829">
                  <c:v>6000</c:v>
                </c:pt>
                <c:pt idx="830">
                  <c:v>20000</c:v>
                </c:pt>
                <c:pt idx="831">
                  <c:v>8000</c:v>
                </c:pt>
                <c:pt idx="832">
                  <c:v>12000</c:v>
                </c:pt>
                <c:pt idx="833">
                  <c:v>7100</c:v>
                </c:pt>
                <c:pt idx="834">
                  <c:v>2925</c:v>
                </c:pt>
                <c:pt idx="835">
                  <c:v>5000</c:v>
                </c:pt>
                <c:pt idx="836">
                  <c:v>21800</c:v>
                </c:pt>
                <c:pt idx="837">
                  <c:v>21850</c:v>
                </c:pt>
                <c:pt idx="838">
                  <c:v>7586.93</c:v>
                </c:pt>
                <c:pt idx="839">
                  <c:v>10150.07</c:v>
                </c:pt>
                <c:pt idx="840">
                  <c:v>9600</c:v>
                </c:pt>
                <c:pt idx="841">
                  <c:v>24975</c:v>
                </c:pt>
                <c:pt idx="842">
                  <c:v>14401.65</c:v>
                </c:pt>
                <c:pt idx="843">
                  <c:v>29950</c:v>
                </c:pt>
                <c:pt idx="844">
                  <c:v>20000</c:v>
                </c:pt>
                <c:pt idx="845">
                  <c:v>14825</c:v>
                </c:pt>
                <c:pt idx="846">
                  <c:v>8000</c:v>
                </c:pt>
                <c:pt idx="847">
                  <c:v>20000</c:v>
                </c:pt>
                <c:pt idx="848">
                  <c:v>7000</c:v>
                </c:pt>
                <c:pt idx="849">
                  <c:v>19900</c:v>
                </c:pt>
                <c:pt idx="850">
                  <c:v>4500</c:v>
                </c:pt>
                <c:pt idx="851">
                  <c:v>17600</c:v>
                </c:pt>
                <c:pt idx="852">
                  <c:v>7150</c:v>
                </c:pt>
                <c:pt idx="853">
                  <c:v>24775</c:v>
                </c:pt>
                <c:pt idx="854">
                  <c:v>15000</c:v>
                </c:pt>
                <c:pt idx="855">
                  <c:v>9000</c:v>
                </c:pt>
                <c:pt idx="856">
                  <c:v>17600</c:v>
                </c:pt>
                <c:pt idx="857">
                  <c:v>10000</c:v>
                </c:pt>
                <c:pt idx="858">
                  <c:v>11000</c:v>
                </c:pt>
                <c:pt idx="859">
                  <c:v>13225</c:v>
                </c:pt>
                <c:pt idx="860">
                  <c:v>4000</c:v>
                </c:pt>
                <c:pt idx="861">
                  <c:v>11975</c:v>
                </c:pt>
                <c:pt idx="862">
                  <c:v>35000</c:v>
                </c:pt>
                <c:pt idx="863">
                  <c:v>17250</c:v>
                </c:pt>
                <c:pt idx="864">
                  <c:v>9000</c:v>
                </c:pt>
                <c:pt idx="865">
                  <c:v>18225</c:v>
                </c:pt>
                <c:pt idx="866">
                  <c:v>4750</c:v>
                </c:pt>
                <c:pt idx="867">
                  <c:v>14400</c:v>
                </c:pt>
                <c:pt idx="868">
                  <c:v>30000</c:v>
                </c:pt>
                <c:pt idx="869">
                  <c:v>13475</c:v>
                </c:pt>
                <c:pt idx="870">
                  <c:v>10000</c:v>
                </c:pt>
                <c:pt idx="871">
                  <c:v>12000</c:v>
                </c:pt>
                <c:pt idx="872">
                  <c:v>6000</c:v>
                </c:pt>
                <c:pt idx="873">
                  <c:v>6500</c:v>
                </c:pt>
                <c:pt idx="874">
                  <c:v>11875</c:v>
                </c:pt>
                <c:pt idx="875">
                  <c:v>5000</c:v>
                </c:pt>
                <c:pt idx="876">
                  <c:v>3600</c:v>
                </c:pt>
                <c:pt idx="877">
                  <c:v>26993.89</c:v>
                </c:pt>
                <c:pt idx="878">
                  <c:v>10000</c:v>
                </c:pt>
                <c:pt idx="879">
                  <c:v>5450</c:v>
                </c:pt>
                <c:pt idx="880">
                  <c:v>13613.86</c:v>
                </c:pt>
                <c:pt idx="881">
                  <c:v>9750</c:v>
                </c:pt>
                <c:pt idx="882">
                  <c:v>30000</c:v>
                </c:pt>
                <c:pt idx="883">
                  <c:v>13975</c:v>
                </c:pt>
                <c:pt idx="884">
                  <c:v>8500</c:v>
                </c:pt>
                <c:pt idx="885">
                  <c:v>14400</c:v>
                </c:pt>
                <c:pt idx="886">
                  <c:v>8000</c:v>
                </c:pt>
                <c:pt idx="887">
                  <c:v>12000</c:v>
                </c:pt>
                <c:pt idx="888">
                  <c:v>10350</c:v>
                </c:pt>
                <c:pt idx="889">
                  <c:v>21000</c:v>
                </c:pt>
                <c:pt idx="890">
                  <c:v>5925</c:v>
                </c:pt>
                <c:pt idx="891">
                  <c:v>10800</c:v>
                </c:pt>
                <c:pt idx="892">
                  <c:v>2100</c:v>
                </c:pt>
                <c:pt idx="893">
                  <c:v>4000</c:v>
                </c:pt>
                <c:pt idx="894">
                  <c:v>3500</c:v>
                </c:pt>
                <c:pt idx="895">
                  <c:v>23811.24</c:v>
                </c:pt>
                <c:pt idx="896">
                  <c:v>19000</c:v>
                </c:pt>
                <c:pt idx="897">
                  <c:v>10477.85</c:v>
                </c:pt>
                <c:pt idx="898">
                  <c:v>2500</c:v>
                </c:pt>
                <c:pt idx="899">
                  <c:v>16000</c:v>
                </c:pt>
                <c:pt idx="900">
                  <c:v>1300</c:v>
                </c:pt>
                <c:pt idx="901">
                  <c:v>10000</c:v>
                </c:pt>
                <c:pt idx="902">
                  <c:v>7100</c:v>
                </c:pt>
                <c:pt idx="903">
                  <c:v>12425</c:v>
                </c:pt>
                <c:pt idx="904">
                  <c:v>1700</c:v>
                </c:pt>
                <c:pt idx="905">
                  <c:v>4000</c:v>
                </c:pt>
                <c:pt idx="906">
                  <c:v>18225</c:v>
                </c:pt>
                <c:pt idx="907">
                  <c:v>30000</c:v>
                </c:pt>
                <c:pt idx="908">
                  <c:v>10000</c:v>
                </c:pt>
                <c:pt idx="909">
                  <c:v>6000</c:v>
                </c:pt>
                <c:pt idx="910">
                  <c:v>6000</c:v>
                </c:pt>
                <c:pt idx="911">
                  <c:v>6000</c:v>
                </c:pt>
                <c:pt idx="912">
                  <c:v>7000</c:v>
                </c:pt>
                <c:pt idx="913">
                  <c:v>10000</c:v>
                </c:pt>
                <c:pt idx="914">
                  <c:v>3250</c:v>
                </c:pt>
                <c:pt idx="915">
                  <c:v>29950</c:v>
                </c:pt>
                <c:pt idx="916">
                  <c:v>21000</c:v>
                </c:pt>
                <c:pt idx="917">
                  <c:v>11000</c:v>
                </c:pt>
                <c:pt idx="918">
                  <c:v>5400</c:v>
                </c:pt>
                <c:pt idx="919">
                  <c:v>15000</c:v>
                </c:pt>
                <c:pt idx="920">
                  <c:v>17890.7</c:v>
                </c:pt>
                <c:pt idx="921">
                  <c:v>6250</c:v>
                </c:pt>
                <c:pt idx="922">
                  <c:v>4000</c:v>
                </c:pt>
                <c:pt idx="923">
                  <c:v>20000</c:v>
                </c:pt>
                <c:pt idx="924">
                  <c:v>15000</c:v>
                </c:pt>
                <c:pt idx="925">
                  <c:v>7825</c:v>
                </c:pt>
                <c:pt idx="926">
                  <c:v>14900</c:v>
                </c:pt>
                <c:pt idx="927">
                  <c:v>8000</c:v>
                </c:pt>
                <c:pt idx="928">
                  <c:v>20675</c:v>
                </c:pt>
                <c:pt idx="929">
                  <c:v>30000</c:v>
                </c:pt>
                <c:pt idx="930">
                  <c:v>11875</c:v>
                </c:pt>
                <c:pt idx="931">
                  <c:v>5000</c:v>
                </c:pt>
                <c:pt idx="932">
                  <c:v>4750</c:v>
                </c:pt>
                <c:pt idx="933">
                  <c:v>6500</c:v>
                </c:pt>
                <c:pt idx="934">
                  <c:v>20550</c:v>
                </c:pt>
                <c:pt idx="935">
                  <c:v>1900</c:v>
                </c:pt>
                <c:pt idx="936">
                  <c:v>6000</c:v>
                </c:pt>
                <c:pt idx="937">
                  <c:v>8500</c:v>
                </c:pt>
                <c:pt idx="938">
                  <c:v>9250</c:v>
                </c:pt>
                <c:pt idx="939">
                  <c:v>1875</c:v>
                </c:pt>
                <c:pt idx="940">
                  <c:v>2450</c:v>
                </c:pt>
                <c:pt idx="941">
                  <c:v>10000</c:v>
                </c:pt>
                <c:pt idx="942">
                  <c:v>25000</c:v>
                </c:pt>
                <c:pt idx="943">
                  <c:v>5000</c:v>
                </c:pt>
                <c:pt idx="944">
                  <c:v>5996.63</c:v>
                </c:pt>
                <c:pt idx="945">
                  <c:v>10000</c:v>
                </c:pt>
                <c:pt idx="946">
                  <c:v>5325</c:v>
                </c:pt>
                <c:pt idx="947">
                  <c:v>18898.03</c:v>
                </c:pt>
                <c:pt idx="948">
                  <c:v>5500</c:v>
                </c:pt>
                <c:pt idx="949">
                  <c:v>10000</c:v>
                </c:pt>
                <c:pt idx="950">
                  <c:v>8800</c:v>
                </c:pt>
                <c:pt idx="951">
                  <c:v>9475</c:v>
                </c:pt>
                <c:pt idx="952">
                  <c:v>9294.2099999999991</c:v>
                </c:pt>
                <c:pt idx="953">
                  <c:v>16500</c:v>
                </c:pt>
                <c:pt idx="954">
                  <c:v>24875</c:v>
                </c:pt>
                <c:pt idx="955">
                  <c:v>24000</c:v>
                </c:pt>
                <c:pt idx="956">
                  <c:v>6875</c:v>
                </c:pt>
                <c:pt idx="957">
                  <c:v>1200</c:v>
                </c:pt>
                <c:pt idx="958">
                  <c:v>24175</c:v>
                </c:pt>
                <c:pt idx="959">
                  <c:v>2800</c:v>
                </c:pt>
                <c:pt idx="960">
                  <c:v>4000</c:v>
                </c:pt>
                <c:pt idx="961">
                  <c:v>10000</c:v>
                </c:pt>
                <c:pt idx="962">
                  <c:v>7125</c:v>
                </c:pt>
                <c:pt idx="963">
                  <c:v>9325</c:v>
                </c:pt>
                <c:pt idx="964">
                  <c:v>10000</c:v>
                </c:pt>
                <c:pt idx="965">
                  <c:v>4398.8900000000003</c:v>
                </c:pt>
                <c:pt idx="966">
                  <c:v>10000</c:v>
                </c:pt>
                <c:pt idx="967">
                  <c:v>9450</c:v>
                </c:pt>
                <c:pt idx="968">
                  <c:v>3500</c:v>
                </c:pt>
                <c:pt idx="969">
                  <c:v>24000</c:v>
                </c:pt>
                <c:pt idx="970">
                  <c:v>11750</c:v>
                </c:pt>
                <c:pt idx="971">
                  <c:v>24800</c:v>
                </c:pt>
                <c:pt idx="972">
                  <c:v>12000</c:v>
                </c:pt>
                <c:pt idx="973">
                  <c:v>13000</c:v>
                </c:pt>
                <c:pt idx="974">
                  <c:v>5000</c:v>
                </c:pt>
                <c:pt idx="975">
                  <c:v>15000</c:v>
                </c:pt>
                <c:pt idx="976">
                  <c:v>15975</c:v>
                </c:pt>
                <c:pt idx="977">
                  <c:v>11975</c:v>
                </c:pt>
                <c:pt idx="978">
                  <c:v>10050</c:v>
                </c:pt>
                <c:pt idx="979">
                  <c:v>25850</c:v>
                </c:pt>
                <c:pt idx="980">
                  <c:v>30000</c:v>
                </c:pt>
                <c:pt idx="981">
                  <c:v>24175</c:v>
                </c:pt>
                <c:pt idx="982">
                  <c:v>16000</c:v>
                </c:pt>
                <c:pt idx="983">
                  <c:v>8996.01</c:v>
                </c:pt>
                <c:pt idx="984">
                  <c:v>16750</c:v>
                </c:pt>
                <c:pt idx="985">
                  <c:v>200</c:v>
                </c:pt>
                <c:pt idx="986">
                  <c:v>12000</c:v>
                </c:pt>
                <c:pt idx="987">
                  <c:v>2000</c:v>
                </c:pt>
                <c:pt idx="988">
                  <c:v>24000</c:v>
                </c:pt>
                <c:pt idx="989">
                  <c:v>16800</c:v>
                </c:pt>
                <c:pt idx="990">
                  <c:v>3000</c:v>
                </c:pt>
                <c:pt idx="991">
                  <c:v>3500</c:v>
                </c:pt>
                <c:pt idx="992">
                  <c:v>3910.45</c:v>
                </c:pt>
                <c:pt idx="993">
                  <c:v>15975</c:v>
                </c:pt>
                <c:pt idx="994">
                  <c:v>8800</c:v>
                </c:pt>
                <c:pt idx="995">
                  <c:v>19725</c:v>
                </c:pt>
                <c:pt idx="996">
                  <c:v>19725</c:v>
                </c:pt>
                <c:pt idx="997">
                  <c:v>19725</c:v>
                </c:pt>
                <c:pt idx="998">
                  <c:v>10000</c:v>
                </c:pt>
                <c:pt idx="999">
                  <c:v>0</c:v>
                </c:pt>
                <c:pt idx="1000">
                  <c:v>9600</c:v>
                </c:pt>
                <c:pt idx="1001">
                  <c:v>29975</c:v>
                </c:pt>
                <c:pt idx="1002">
                  <c:v>7000</c:v>
                </c:pt>
                <c:pt idx="1003">
                  <c:v>8400</c:v>
                </c:pt>
                <c:pt idx="1004">
                  <c:v>5600</c:v>
                </c:pt>
                <c:pt idx="1005">
                  <c:v>13175</c:v>
                </c:pt>
                <c:pt idx="1006">
                  <c:v>15000</c:v>
                </c:pt>
                <c:pt idx="1007">
                  <c:v>17500</c:v>
                </c:pt>
                <c:pt idx="1008">
                  <c:v>32400</c:v>
                </c:pt>
                <c:pt idx="1009">
                  <c:v>11975</c:v>
                </c:pt>
                <c:pt idx="1010">
                  <c:v>9875</c:v>
                </c:pt>
                <c:pt idx="1011">
                  <c:v>12275</c:v>
                </c:pt>
                <c:pt idx="1012">
                  <c:v>15000</c:v>
                </c:pt>
                <c:pt idx="1013">
                  <c:v>4446.5</c:v>
                </c:pt>
                <c:pt idx="1014">
                  <c:v>20000</c:v>
                </c:pt>
                <c:pt idx="1015">
                  <c:v>21725</c:v>
                </c:pt>
                <c:pt idx="1016">
                  <c:v>5000</c:v>
                </c:pt>
                <c:pt idx="1017">
                  <c:v>10300</c:v>
                </c:pt>
                <c:pt idx="1018">
                  <c:v>14400</c:v>
                </c:pt>
                <c:pt idx="1019">
                  <c:v>15000</c:v>
                </c:pt>
                <c:pt idx="1020">
                  <c:v>35000</c:v>
                </c:pt>
                <c:pt idx="1021">
                  <c:v>7000</c:v>
                </c:pt>
                <c:pt idx="1022">
                  <c:v>12500</c:v>
                </c:pt>
                <c:pt idx="1023">
                  <c:v>18000</c:v>
                </c:pt>
                <c:pt idx="1024">
                  <c:v>6000</c:v>
                </c:pt>
                <c:pt idx="1025">
                  <c:v>16000</c:v>
                </c:pt>
                <c:pt idx="1026">
                  <c:v>34950</c:v>
                </c:pt>
                <c:pt idx="1027">
                  <c:v>10000</c:v>
                </c:pt>
                <c:pt idx="1028">
                  <c:v>21000</c:v>
                </c:pt>
                <c:pt idx="1029">
                  <c:v>8000</c:v>
                </c:pt>
                <c:pt idx="1030">
                  <c:v>32058.53</c:v>
                </c:pt>
                <c:pt idx="1031">
                  <c:v>10878.55</c:v>
                </c:pt>
                <c:pt idx="1032">
                  <c:v>16000</c:v>
                </c:pt>
                <c:pt idx="1033">
                  <c:v>15000</c:v>
                </c:pt>
                <c:pt idx="1034">
                  <c:v>12000</c:v>
                </c:pt>
                <c:pt idx="1035">
                  <c:v>3975</c:v>
                </c:pt>
                <c:pt idx="1036">
                  <c:v>12000</c:v>
                </c:pt>
                <c:pt idx="1037">
                  <c:v>12000</c:v>
                </c:pt>
                <c:pt idx="1038">
                  <c:v>7500</c:v>
                </c:pt>
                <c:pt idx="1039">
                  <c:v>23568.65</c:v>
                </c:pt>
                <c:pt idx="1040">
                  <c:v>16000</c:v>
                </c:pt>
                <c:pt idx="1041">
                  <c:v>12200</c:v>
                </c:pt>
                <c:pt idx="1042">
                  <c:v>12000</c:v>
                </c:pt>
                <c:pt idx="1043">
                  <c:v>12000</c:v>
                </c:pt>
                <c:pt idx="1044">
                  <c:v>9775</c:v>
                </c:pt>
                <c:pt idx="1045">
                  <c:v>7000</c:v>
                </c:pt>
                <c:pt idx="1046">
                  <c:v>10000</c:v>
                </c:pt>
                <c:pt idx="1047">
                  <c:v>10000</c:v>
                </c:pt>
                <c:pt idx="1048">
                  <c:v>16975</c:v>
                </c:pt>
                <c:pt idx="1049">
                  <c:v>17975</c:v>
                </c:pt>
                <c:pt idx="1050">
                  <c:v>6575</c:v>
                </c:pt>
                <c:pt idx="1051">
                  <c:v>9445.58</c:v>
                </c:pt>
                <c:pt idx="1052">
                  <c:v>7200</c:v>
                </c:pt>
                <c:pt idx="1053">
                  <c:v>1500</c:v>
                </c:pt>
                <c:pt idx="1054">
                  <c:v>13600</c:v>
                </c:pt>
                <c:pt idx="1055">
                  <c:v>30000</c:v>
                </c:pt>
                <c:pt idx="1056">
                  <c:v>10000</c:v>
                </c:pt>
                <c:pt idx="1057">
                  <c:v>9850</c:v>
                </c:pt>
                <c:pt idx="1058">
                  <c:v>10000</c:v>
                </c:pt>
                <c:pt idx="1059">
                  <c:v>6975</c:v>
                </c:pt>
                <c:pt idx="1060">
                  <c:v>4700</c:v>
                </c:pt>
                <c:pt idx="1061">
                  <c:v>21200</c:v>
                </c:pt>
                <c:pt idx="1062">
                  <c:v>14875</c:v>
                </c:pt>
                <c:pt idx="1063">
                  <c:v>2800</c:v>
                </c:pt>
                <c:pt idx="1064">
                  <c:v>14875</c:v>
                </c:pt>
                <c:pt idx="1065">
                  <c:v>24925</c:v>
                </c:pt>
                <c:pt idx="1066">
                  <c:v>15000</c:v>
                </c:pt>
                <c:pt idx="1067">
                  <c:v>9100</c:v>
                </c:pt>
                <c:pt idx="1068">
                  <c:v>11950</c:v>
                </c:pt>
                <c:pt idx="1069">
                  <c:v>16250</c:v>
                </c:pt>
                <c:pt idx="1070">
                  <c:v>25000</c:v>
                </c:pt>
                <c:pt idx="1071">
                  <c:v>30000</c:v>
                </c:pt>
                <c:pt idx="1072">
                  <c:v>544.89</c:v>
                </c:pt>
                <c:pt idx="1073">
                  <c:v>3000</c:v>
                </c:pt>
                <c:pt idx="1074">
                  <c:v>16650</c:v>
                </c:pt>
                <c:pt idx="1075">
                  <c:v>12000</c:v>
                </c:pt>
                <c:pt idx="1076">
                  <c:v>27575</c:v>
                </c:pt>
                <c:pt idx="1077">
                  <c:v>5000</c:v>
                </c:pt>
                <c:pt idx="1078">
                  <c:v>9000</c:v>
                </c:pt>
                <c:pt idx="1079">
                  <c:v>11650</c:v>
                </c:pt>
                <c:pt idx="1080">
                  <c:v>16500</c:v>
                </c:pt>
                <c:pt idx="1081">
                  <c:v>13003.66</c:v>
                </c:pt>
                <c:pt idx="1082">
                  <c:v>29975</c:v>
                </c:pt>
                <c:pt idx="1083">
                  <c:v>29975</c:v>
                </c:pt>
                <c:pt idx="1084">
                  <c:v>7945.17</c:v>
                </c:pt>
                <c:pt idx="1085">
                  <c:v>12000</c:v>
                </c:pt>
                <c:pt idx="1086">
                  <c:v>10000</c:v>
                </c:pt>
                <c:pt idx="1087">
                  <c:v>3800</c:v>
                </c:pt>
                <c:pt idx="1088">
                  <c:v>18775</c:v>
                </c:pt>
                <c:pt idx="1089">
                  <c:v>7200</c:v>
                </c:pt>
                <c:pt idx="1090">
                  <c:v>25425</c:v>
                </c:pt>
                <c:pt idx="1091">
                  <c:v>5975</c:v>
                </c:pt>
                <c:pt idx="1092">
                  <c:v>8000</c:v>
                </c:pt>
                <c:pt idx="1093">
                  <c:v>10000</c:v>
                </c:pt>
                <c:pt idx="1094">
                  <c:v>4800</c:v>
                </c:pt>
                <c:pt idx="1095">
                  <c:v>7000</c:v>
                </c:pt>
                <c:pt idx="1096">
                  <c:v>9975</c:v>
                </c:pt>
                <c:pt idx="1097">
                  <c:v>30050</c:v>
                </c:pt>
                <c:pt idx="1098">
                  <c:v>10000</c:v>
                </c:pt>
                <c:pt idx="1099">
                  <c:v>30000</c:v>
                </c:pt>
                <c:pt idx="1100">
                  <c:v>16000</c:v>
                </c:pt>
                <c:pt idx="1101">
                  <c:v>21175</c:v>
                </c:pt>
                <c:pt idx="1102">
                  <c:v>6500</c:v>
                </c:pt>
                <c:pt idx="1103">
                  <c:v>19000</c:v>
                </c:pt>
                <c:pt idx="1104">
                  <c:v>5329.76</c:v>
                </c:pt>
                <c:pt idx="1105">
                  <c:v>1500</c:v>
                </c:pt>
                <c:pt idx="1106">
                  <c:v>24000</c:v>
                </c:pt>
                <c:pt idx="1107">
                  <c:v>20000</c:v>
                </c:pt>
                <c:pt idx="1108">
                  <c:v>10000</c:v>
                </c:pt>
                <c:pt idx="1109">
                  <c:v>6350</c:v>
                </c:pt>
                <c:pt idx="1110">
                  <c:v>10000</c:v>
                </c:pt>
                <c:pt idx="1111">
                  <c:v>9000</c:v>
                </c:pt>
                <c:pt idx="1112">
                  <c:v>4200</c:v>
                </c:pt>
                <c:pt idx="1113">
                  <c:v>6625</c:v>
                </c:pt>
                <c:pt idx="1114">
                  <c:v>15000</c:v>
                </c:pt>
                <c:pt idx="1115">
                  <c:v>3825</c:v>
                </c:pt>
                <c:pt idx="1116">
                  <c:v>4200</c:v>
                </c:pt>
                <c:pt idx="1117">
                  <c:v>17325</c:v>
                </c:pt>
                <c:pt idx="1118">
                  <c:v>25000</c:v>
                </c:pt>
                <c:pt idx="1119">
                  <c:v>7925</c:v>
                </c:pt>
                <c:pt idx="1120">
                  <c:v>12000</c:v>
                </c:pt>
                <c:pt idx="1121">
                  <c:v>5000</c:v>
                </c:pt>
                <c:pt idx="1122">
                  <c:v>14000</c:v>
                </c:pt>
                <c:pt idx="1123">
                  <c:v>30000</c:v>
                </c:pt>
                <c:pt idx="1124">
                  <c:v>10750</c:v>
                </c:pt>
                <c:pt idx="1125">
                  <c:v>23772.15</c:v>
                </c:pt>
                <c:pt idx="1126">
                  <c:v>10000</c:v>
                </c:pt>
                <c:pt idx="1127">
                  <c:v>16550</c:v>
                </c:pt>
                <c:pt idx="1128">
                  <c:v>3300</c:v>
                </c:pt>
                <c:pt idx="1129">
                  <c:v>8000</c:v>
                </c:pt>
                <c:pt idx="1130">
                  <c:v>32117</c:v>
                </c:pt>
                <c:pt idx="1131">
                  <c:v>14000</c:v>
                </c:pt>
                <c:pt idx="1132">
                  <c:v>18000</c:v>
                </c:pt>
                <c:pt idx="1133">
                  <c:v>9999.7099999999991</c:v>
                </c:pt>
                <c:pt idx="1134">
                  <c:v>3600</c:v>
                </c:pt>
                <c:pt idx="1135">
                  <c:v>10928.83</c:v>
                </c:pt>
                <c:pt idx="1136">
                  <c:v>4200</c:v>
                </c:pt>
                <c:pt idx="1137">
                  <c:v>4200</c:v>
                </c:pt>
                <c:pt idx="1138">
                  <c:v>11200</c:v>
                </c:pt>
                <c:pt idx="1139">
                  <c:v>15000</c:v>
                </c:pt>
                <c:pt idx="1140">
                  <c:v>12100</c:v>
                </c:pt>
                <c:pt idx="1141">
                  <c:v>13975</c:v>
                </c:pt>
                <c:pt idx="1142">
                  <c:v>4900</c:v>
                </c:pt>
                <c:pt idx="1143">
                  <c:v>19200</c:v>
                </c:pt>
                <c:pt idx="1144">
                  <c:v>8500</c:v>
                </c:pt>
                <c:pt idx="1145">
                  <c:v>11875</c:v>
                </c:pt>
                <c:pt idx="1146">
                  <c:v>21000</c:v>
                </c:pt>
                <c:pt idx="1147">
                  <c:v>24868.47</c:v>
                </c:pt>
                <c:pt idx="1148">
                  <c:v>10000</c:v>
                </c:pt>
                <c:pt idx="1149">
                  <c:v>9975</c:v>
                </c:pt>
                <c:pt idx="1150">
                  <c:v>12000</c:v>
                </c:pt>
                <c:pt idx="1151">
                  <c:v>10325</c:v>
                </c:pt>
                <c:pt idx="1152">
                  <c:v>3945.6</c:v>
                </c:pt>
                <c:pt idx="1153">
                  <c:v>20000</c:v>
                </c:pt>
                <c:pt idx="1154">
                  <c:v>24375</c:v>
                </c:pt>
                <c:pt idx="1155">
                  <c:v>4538.17</c:v>
                </c:pt>
                <c:pt idx="1156">
                  <c:v>9550</c:v>
                </c:pt>
                <c:pt idx="1157">
                  <c:v>24975</c:v>
                </c:pt>
                <c:pt idx="1158">
                  <c:v>3600</c:v>
                </c:pt>
                <c:pt idx="1159">
                  <c:v>10000</c:v>
                </c:pt>
                <c:pt idx="1160">
                  <c:v>20000</c:v>
                </c:pt>
                <c:pt idx="1161">
                  <c:v>35000</c:v>
                </c:pt>
                <c:pt idx="1162">
                  <c:v>12000</c:v>
                </c:pt>
                <c:pt idx="1163">
                  <c:v>2025.01</c:v>
                </c:pt>
                <c:pt idx="1164">
                  <c:v>20000</c:v>
                </c:pt>
                <c:pt idx="1165">
                  <c:v>18000</c:v>
                </c:pt>
                <c:pt idx="1166">
                  <c:v>7575</c:v>
                </c:pt>
                <c:pt idx="1167">
                  <c:v>4000</c:v>
                </c:pt>
                <c:pt idx="1168">
                  <c:v>5975</c:v>
                </c:pt>
                <c:pt idx="1169">
                  <c:v>15000</c:v>
                </c:pt>
                <c:pt idx="1170">
                  <c:v>20950</c:v>
                </c:pt>
                <c:pt idx="1171">
                  <c:v>10625</c:v>
                </c:pt>
                <c:pt idx="1172">
                  <c:v>9000</c:v>
                </c:pt>
                <c:pt idx="1173">
                  <c:v>11800</c:v>
                </c:pt>
                <c:pt idx="1174">
                  <c:v>25800</c:v>
                </c:pt>
                <c:pt idx="1175">
                  <c:v>10000</c:v>
                </c:pt>
                <c:pt idx="1176">
                  <c:v>7595.31</c:v>
                </c:pt>
                <c:pt idx="1177">
                  <c:v>18650</c:v>
                </c:pt>
                <c:pt idx="1178">
                  <c:v>10000</c:v>
                </c:pt>
                <c:pt idx="1179">
                  <c:v>14000</c:v>
                </c:pt>
                <c:pt idx="1180">
                  <c:v>14000</c:v>
                </c:pt>
                <c:pt idx="1181">
                  <c:v>13714.83</c:v>
                </c:pt>
                <c:pt idx="1182">
                  <c:v>8000</c:v>
                </c:pt>
                <c:pt idx="1183">
                  <c:v>11925</c:v>
                </c:pt>
                <c:pt idx="1184">
                  <c:v>24375</c:v>
                </c:pt>
                <c:pt idx="1185">
                  <c:v>3500</c:v>
                </c:pt>
                <c:pt idx="1186">
                  <c:v>7900</c:v>
                </c:pt>
                <c:pt idx="1187">
                  <c:v>10000</c:v>
                </c:pt>
                <c:pt idx="1188">
                  <c:v>10375</c:v>
                </c:pt>
                <c:pt idx="1189">
                  <c:v>7450</c:v>
                </c:pt>
                <c:pt idx="1190">
                  <c:v>18800</c:v>
                </c:pt>
                <c:pt idx="1191">
                  <c:v>21000</c:v>
                </c:pt>
                <c:pt idx="1192">
                  <c:v>8500</c:v>
                </c:pt>
                <c:pt idx="1193">
                  <c:v>13200</c:v>
                </c:pt>
                <c:pt idx="1194">
                  <c:v>3000</c:v>
                </c:pt>
                <c:pt idx="1195">
                  <c:v>19200</c:v>
                </c:pt>
                <c:pt idx="1196">
                  <c:v>13600</c:v>
                </c:pt>
                <c:pt idx="1197">
                  <c:v>6000</c:v>
                </c:pt>
                <c:pt idx="1198">
                  <c:v>22000</c:v>
                </c:pt>
                <c:pt idx="1199">
                  <c:v>12000</c:v>
                </c:pt>
                <c:pt idx="1200">
                  <c:v>5000</c:v>
                </c:pt>
                <c:pt idx="1201">
                  <c:v>30750</c:v>
                </c:pt>
                <c:pt idx="1202">
                  <c:v>10000</c:v>
                </c:pt>
                <c:pt idx="1203">
                  <c:v>10000</c:v>
                </c:pt>
                <c:pt idx="1204">
                  <c:v>13250</c:v>
                </c:pt>
                <c:pt idx="1205">
                  <c:v>5000</c:v>
                </c:pt>
                <c:pt idx="1206">
                  <c:v>14675</c:v>
                </c:pt>
                <c:pt idx="1207">
                  <c:v>6875</c:v>
                </c:pt>
                <c:pt idx="1208">
                  <c:v>6000</c:v>
                </c:pt>
                <c:pt idx="1209">
                  <c:v>20000</c:v>
                </c:pt>
                <c:pt idx="1210">
                  <c:v>7000</c:v>
                </c:pt>
                <c:pt idx="1211">
                  <c:v>1500</c:v>
                </c:pt>
                <c:pt idx="1212">
                  <c:v>35000</c:v>
                </c:pt>
                <c:pt idx="1213">
                  <c:v>20000</c:v>
                </c:pt>
                <c:pt idx="1214">
                  <c:v>21000</c:v>
                </c:pt>
                <c:pt idx="1215">
                  <c:v>12475</c:v>
                </c:pt>
                <c:pt idx="1216">
                  <c:v>2125</c:v>
                </c:pt>
                <c:pt idx="1217">
                  <c:v>9600</c:v>
                </c:pt>
                <c:pt idx="1218">
                  <c:v>8100</c:v>
                </c:pt>
                <c:pt idx="1219">
                  <c:v>15000</c:v>
                </c:pt>
                <c:pt idx="1220">
                  <c:v>14950</c:v>
                </c:pt>
                <c:pt idx="1221">
                  <c:v>11000</c:v>
                </c:pt>
                <c:pt idx="1222">
                  <c:v>9600</c:v>
                </c:pt>
                <c:pt idx="1223">
                  <c:v>25000</c:v>
                </c:pt>
                <c:pt idx="1224">
                  <c:v>14550</c:v>
                </c:pt>
                <c:pt idx="1225">
                  <c:v>10000</c:v>
                </c:pt>
                <c:pt idx="1226">
                  <c:v>24000</c:v>
                </c:pt>
                <c:pt idx="1227">
                  <c:v>19950</c:v>
                </c:pt>
                <c:pt idx="1228">
                  <c:v>24975</c:v>
                </c:pt>
                <c:pt idx="1229">
                  <c:v>7200</c:v>
                </c:pt>
                <c:pt idx="1230">
                  <c:v>5000</c:v>
                </c:pt>
                <c:pt idx="1231">
                  <c:v>19975</c:v>
                </c:pt>
                <c:pt idx="1232">
                  <c:v>5600</c:v>
                </c:pt>
                <c:pt idx="1233">
                  <c:v>20000</c:v>
                </c:pt>
                <c:pt idx="1234">
                  <c:v>6000</c:v>
                </c:pt>
                <c:pt idx="1235">
                  <c:v>3200</c:v>
                </c:pt>
                <c:pt idx="1236">
                  <c:v>24375</c:v>
                </c:pt>
                <c:pt idx="1237">
                  <c:v>25225</c:v>
                </c:pt>
                <c:pt idx="1238">
                  <c:v>19900</c:v>
                </c:pt>
                <c:pt idx="1239">
                  <c:v>30225</c:v>
                </c:pt>
                <c:pt idx="1240">
                  <c:v>7000</c:v>
                </c:pt>
                <c:pt idx="1241">
                  <c:v>14869.55</c:v>
                </c:pt>
                <c:pt idx="1242">
                  <c:v>7575</c:v>
                </c:pt>
                <c:pt idx="1243">
                  <c:v>15000</c:v>
                </c:pt>
                <c:pt idx="1244">
                  <c:v>24000</c:v>
                </c:pt>
                <c:pt idx="1245">
                  <c:v>19775</c:v>
                </c:pt>
                <c:pt idx="1246">
                  <c:v>6475</c:v>
                </c:pt>
                <c:pt idx="1247">
                  <c:v>6000</c:v>
                </c:pt>
                <c:pt idx="1248">
                  <c:v>3500</c:v>
                </c:pt>
                <c:pt idx="1249">
                  <c:v>5675</c:v>
                </c:pt>
                <c:pt idx="1250">
                  <c:v>12000</c:v>
                </c:pt>
                <c:pt idx="1251">
                  <c:v>20000</c:v>
                </c:pt>
                <c:pt idx="1252">
                  <c:v>3900</c:v>
                </c:pt>
                <c:pt idx="1253">
                  <c:v>16000</c:v>
                </c:pt>
                <c:pt idx="1254">
                  <c:v>15000</c:v>
                </c:pt>
                <c:pt idx="1255">
                  <c:v>28200</c:v>
                </c:pt>
                <c:pt idx="1256">
                  <c:v>14975</c:v>
                </c:pt>
                <c:pt idx="1257">
                  <c:v>7400</c:v>
                </c:pt>
                <c:pt idx="1258">
                  <c:v>15000</c:v>
                </c:pt>
                <c:pt idx="1259">
                  <c:v>4500</c:v>
                </c:pt>
                <c:pt idx="1260">
                  <c:v>3000</c:v>
                </c:pt>
                <c:pt idx="1261">
                  <c:v>9000</c:v>
                </c:pt>
                <c:pt idx="1262">
                  <c:v>4000</c:v>
                </c:pt>
                <c:pt idx="1263">
                  <c:v>10000</c:v>
                </c:pt>
                <c:pt idx="1264">
                  <c:v>6400</c:v>
                </c:pt>
                <c:pt idx="1265">
                  <c:v>4325</c:v>
                </c:pt>
                <c:pt idx="1266">
                  <c:v>12000</c:v>
                </c:pt>
                <c:pt idx="1267">
                  <c:v>10000</c:v>
                </c:pt>
                <c:pt idx="1268">
                  <c:v>12000</c:v>
                </c:pt>
                <c:pt idx="1269">
                  <c:v>6000</c:v>
                </c:pt>
                <c:pt idx="1270">
                  <c:v>2200</c:v>
                </c:pt>
                <c:pt idx="1271">
                  <c:v>5000</c:v>
                </c:pt>
                <c:pt idx="1272">
                  <c:v>12000</c:v>
                </c:pt>
                <c:pt idx="1273">
                  <c:v>3000</c:v>
                </c:pt>
                <c:pt idx="1274">
                  <c:v>30000</c:v>
                </c:pt>
                <c:pt idx="1275">
                  <c:v>10800</c:v>
                </c:pt>
                <c:pt idx="1276">
                  <c:v>10500</c:v>
                </c:pt>
                <c:pt idx="1277">
                  <c:v>10000</c:v>
                </c:pt>
                <c:pt idx="1278">
                  <c:v>23950</c:v>
                </c:pt>
                <c:pt idx="1279">
                  <c:v>16000</c:v>
                </c:pt>
                <c:pt idx="1280">
                  <c:v>15000</c:v>
                </c:pt>
                <c:pt idx="1281">
                  <c:v>9500</c:v>
                </c:pt>
                <c:pt idx="1282">
                  <c:v>35000</c:v>
                </c:pt>
                <c:pt idx="1283">
                  <c:v>5000</c:v>
                </c:pt>
                <c:pt idx="1284">
                  <c:v>15000</c:v>
                </c:pt>
                <c:pt idx="1285">
                  <c:v>5000</c:v>
                </c:pt>
                <c:pt idx="1286">
                  <c:v>18975</c:v>
                </c:pt>
                <c:pt idx="1287">
                  <c:v>11625</c:v>
                </c:pt>
                <c:pt idx="1288">
                  <c:v>25000</c:v>
                </c:pt>
                <c:pt idx="1289">
                  <c:v>8000</c:v>
                </c:pt>
                <c:pt idx="1290">
                  <c:v>9675</c:v>
                </c:pt>
                <c:pt idx="1291">
                  <c:v>5975</c:v>
                </c:pt>
                <c:pt idx="1292">
                  <c:v>10200</c:v>
                </c:pt>
                <c:pt idx="1293">
                  <c:v>10500</c:v>
                </c:pt>
                <c:pt idx="1294">
                  <c:v>5000</c:v>
                </c:pt>
                <c:pt idx="1295">
                  <c:v>17500</c:v>
                </c:pt>
                <c:pt idx="1296">
                  <c:v>4000</c:v>
                </c:pt>
                <c:pt idx="1297">
                  <c:v>22000</c:v>
                </c:pt>
                <c:pt idx="1298">
                  <c:v>4900</c:v>
                </c:pt>
                <c:pt idx="1299">
                  <c:v>8000</c:v>
                </c:pt>
                <c:pt idx="1300">
                  <c:v>19125</c:v>
                </c:pt>
                <c:pt idx="1301">
                  <c:v>16000</c:v>
                </c:pt>
                <c:pt idx="1302">
                  <c:v>4500</c:v>
                </c:pt>
                <c:pt idx="1303">
                  <c:v>5800</c:v>
                </c:pt>
                <c:pt idx="1304">
                  <c:v>525</c:v>
                </c:pt>
                <c:pt idx="1305">
                  <c:v>16750</c:v>
                </c:pt>
                <c:pt idx="1306">
                  <c:v>3600</c:v>
                </c:pt>
                <c:pt idx="1307">
                  <c:v>10000</c:v>
                </c:pt>
                <c:pt idx="1308">
                  <c:v>6000</c:v>
                </c:pt>
                <c:pt idx="1309">
                  <c:v>10000</c:v>
                </c:pt>
                <c:pt idx="1310">
                  <c:v>10000</c:v>
                </c:pt>
                <c:pt idx="1311">
                  <c:v>5000</c:v>
                </c:pt>
                <c:pt idx="1312">
                  <c:v>34950</c:v>
                </c:pt>
                <c:pt idx="1313">
                  <c:v>7000</c:v>
                </c:pt>
                <c:pt idx="1314">
                  <c:v>1647.62</c:v>
                </c:pt>
                <c:pt idx="1315">
                  <c:v>28000</c:v>
                </c:pt>
                <c:pt idx="1316">
                  <c:v>6800</c:v>
                </c:pt>
                <c:pt idx="1317">
                  <c:v>15775</c:v>
                </c:pt>
                <c:pt idx="1318">
                  <c:v>22425</c:v>
                </c:pt>
                <c:pt idx="1319">
                  <c:v>3000</c:v>
                </c:pt>
                <c:pt idx="1320">
                  <c:v>15350</c:v>
                </c:pt>
                <c:pt idx="1321">
                  <c:v>26500</c:v>
                </c:pt>
                <c:pt idx="1322">
                  <c:v>6400</c:v>
                </c:pt>
                <c:pt idx="1323">
                  <c:v>13200</c:v>
                </c:pt>
                <c:pt idx="1324">
                  <c:v>12000</c:v>
                </c:pt>
                <c:pt idx="1325">
                  <c:v>4000</c:v>
                </c:pt>
                <c:pt idx="1326">
                  <c:v>2500</c:v>
                </c:pt>
                <c:pt idx="1327">
                  <c:v>27925</c:v>
                </c:pt>
                <c:pt idx="1328">
                  <c:v>8975</c:v>
                </c:pt>
                <c:pt idx="1329">
                  <c:v>6600</c:v>
                </c:pt>
                <c:pt idx="1330">
                  <c:v>27050</c:v>
                </c:pt>
                <c:pt idx="1331">
                  <c:v>4800</c:v>
                </c:pt>
                <c:pt idx="1332">
                  <c:v>7550</c:v>
                </c:pt>
                <c:pt idx="1333">
                  <c:v>10000</c:v>
                </c:pt>
                <c:pt idx="1334">
                  <c:v>12275</c:v>
                </c:pt>
                <c:pt idx="1335">
                  <c:v>27575</c:v>
                </c:pt>
                <c:pt idx="1336">
                  <c:v>20000</c:v>
                </c:pt>
                <c:pt idx="1337">
                  <c:v>14900</c:v>
                </c:pt>
                <c:pt idx="1338">
                  <c:v>18000</c:v>
                </c:pt>
                <c:pt idx="1339">
                  <c:v>5375</c:v>
                </c:pt>
                <c:pt idx="1340">
                  <c:v>22950</c:v>
                </c:pt>
                <c:pt idx="1341">
                  <c:v>7950</c:v>
                </c:pt>
                <c:pt idx="1342">
                  <c:v>2950</c:v>
                </c:pt>
                <c:pt idx="1343">
                  <c:v>7200</c:v>
                </c:pt>
                <c:pt idx="1344">
                  <c:v>15350</c:v>
                </c:pt>
                <c:pt idx="1345">
                  <c:v>6000</c:v>
                </c:pt>
                <c:pt idx="1346">
                  <c:v>8081.65</c:v>
                </c:pt>
                <c:pt idx="1347">
                  <c:v>5000</c:v>
                </c:pt>
                <c:pt idx="1348">
                  <c:v>2575</c:v>
                </c:pt>
                <c:pt idx="1349">
                  <c:v>1800</c:v>
                </c:pt>
                <c:pt idx="1350">
                  <c:v>10000</c:v>
                </c:pt>
                <c:pt idx="1351">
                  <c:v>7750</c:v>
                </c:pt>
                <c:pt idx="1352">
                  <c:v>12000</c:v>
                </c:pt>
                <c:pt idx="1353">
                  <c:v>10000</c:v>
                </c:pt>
                <c:pt idx="1354">
                  <c:v>4950</c:v>
                </c:pt>
                <c:pt idx="1355">
                  <c:v>8350</c:v>
                </c:pt>
                <c:pt idx="1356">
                  <c:v>3500</c:v>
                </c:pt>
                <c:pt idx="1357">
                  <c:v>12000</c:v>
                </c:pt>
                <c:pt idx="1358">
                  <c:v>18000</c:v>
                </c:pt>
                <c:pt idx="1359">
                  <c:v>14650</c:v>
                </c:pt>
                <c:pt idx="1360">
                  <c:v>13000</c:v>
                </c:pt>
                <c:pt idx="1361">
                  <c:v>15000</c:v>
                </c:pt>
                <c:pt idx="1362">
                  <c:v>8205.6299999999992</c:v>
                </c:pt>
                <c:pt idx="1363">
                  <c:v>6900</c:v>
                </c:pt>
                <c:pt idx="1364">
                  <c:v>35000</c:v>
                </c:pt>
                <c:pt idx="1365">
                  <c:v>23995.24</c:v>
                </c:pt>
                <c:pt idx="1366">
                  <c:v>9600</c:v>
                </c:pt>
                <c:pt idx="1367">
                  <c:v>8975</c:v>
                </c:pt>
                <c:pt idx="1368">
                  <c:v>6500</c:v>
                </c:pt>
                <c:pt idx="1369">
                  <c:v>1750</c:v>
                </c:pt>
                <c:pt idx="1370">
                  <c:v>5000</c:v>
                </c:pt>
                <c:pt idx="1371">
                  <c:v>6000</c:v>
                </c:pt>
                <c:pt idx="1372">
                  <c:v>25000</c:v>
                </c:pt>
                <c:pt idx="1373">
                  <c:v>13000</c:v>
                </c:pt>
                <c:pt idx="1374">
                  <c:v>5875</c:v>
                </c:pt>
                <c:pt idx="1375">
                  <c:v>5000</c:v>
                </c:pt>
                <c:pt idx="1376">
                  <c:v>7925</c:v>
                </c:pt>
                <c:pt idx="1377">
                  <c:v>12000</c:v>
                </c:pt>
                <c:pt idx="1378">
                  <c:v>35000</c:v>
                </c:pt>
                <c:pt idx="1379">
                  <c:v>4775</c:v>
                </c:pt>
                <c:pt idx="1380">
                  <c:v>6500</c:v>
                </c:pt>
                <c:pt idx="1381">
                  <c:v>25000</c:v>
                </c:pt>
                <c:pt idx="1382">
                  <c:v>1000</c:v>
                </c:pt>
                <c:pt idx="1383">
                  <c:v>16000</c:v>
                </c:pt>
                <c:pt idx="1384">
                  <c:v>2275</c:v>
                </c:pt>
                <c:pt idx="1385">
                  <c:v>13600</c:v>
                </c:pt>
                <c:pt idx="1386">
                  <c:v>12000</c:v>
                </c:pt>
                <c:pt idx="1387">
                  <c:v>15000</c:v>
                </c:pt>
                <c:pt idx="1388">
                  <c:v>7125</c:v>
                </c:pt>
                <c:pt idx="1389">
                  <c:v>34977.35</c:v>
                </c:pt>
                <c:pt idx="1390">
                  <c:v>11575</c:v>
                </c:pt>
                <c:pt idx="1391">
                  <c:v>5000</c:v>
                </c:pt>
                <c:pt idx="1392">
                  <c:v>5000</c:v>
                </c:pt>
                <c:pt idx="1393">
                  <c:v>527.49</c:v>
                </c:pt>
                <c:pt idx="1394">
                  <c:v>7000</c:v>
                </c:pt>
                <c:pt idx="1395">
                  <c:v>16755.89</c:v>
                </c:pt>
                <c:pt idx="1396">
                  <c:v>7000</c:v>
                </c:pt>
                <c:pt idx="1397">
                  <c:v>19900</c:v>
                </c:pt>
                <c:pt idx="1398">
                  <c:v>6000</c:v>
                </c:pt>
                <c:pt idx="1399">
                  <c:v>14000</c:v>
                </c:pt>
                <c:pt idx="1400">
                  <c:v>30000</c:v>
                </c:pt>
                <c:pt idx="1401">
                  <c:v>18200</c:v>
                </c:pt>
                <c:pt idx="1402">
                  <c:v>12000</c:v>
                </c:pt>
                <c:pt idx="1403">
                  <c:v>10000</c:v>
                </c:pt>
                <c:pt idx="1404">
                  <c:v>16275</c:v>
                </c:pt>
                <c:pt idx="1405">
                  <c:v>2116.7600000000002</c:v>
                </c:pt>
                <c:pt idx="1406">
                  <c:v>20850</c:v>
                </c:pt>
                <c:pt idx="1407">
                  <c:v>24000</c:v>
                </c:pt>
                <c:pt idx="1408">
                  <c:v>6000</c:v>
                </c:pt>
                <c:pt idx="1409">
                  <c:v>9975</c:v>
                </c:pt>
                <c:pt idx="1410">
                  <c:v>2000</c:v>
                </c:pt>
                <c:pt idx="1411">
                  <c:v>6600</c:v>
                </c:pt>
                <c:pt idx="1412">
                  <c:v>6350.01</c:v>
                </c:pt>
                <c:pt idx="1413">
                  <c:v>11925</c:v>
                </c:pt>
                <c:pt idx="1414">
                  <c:v>4200</c:v>
                </c:pt>
                <c:pt idx="1415">
                  <c:v>6875</c:v>
                </c:pt>
                <c:pt idx="1416">
                  <c:v>6000</c:v>
                </c:pt>
                <c:pt idx="1417">
                  <c:v>8400</c:v>
                </c:pt>
                <c:pt idx="1418">
                  <c:v>5000</c:v>
                </c:pt>
                <c:pt idx="1419">
                  <c:v>4750</c:v>
                </c:pt>
                <c:pt idx="1420">
                  <c:v>14925</c:v>
                </c:pt>
                <c:pt idx="1421">
                  <c:v>12000</c:v>
                </c:pt>
                <c:pt idx="1422">
                  <c:v>0</c:v>
                </c:pt>
                <c:pt idx="1423">
                  <c:v>12700</c:v>
                </c:pt>
                <c:pt idx="1424">
                  <c:v>11950</c:v>
                </c:pt>
                <c:pt idx="1425">
                  <c:v>9425</c:v>
                </c:pt>
                <c:pt idx="1426">
                  <c:v>28000</c:v>
                </c:pt>
                <c:pt idx="1427">
                  <c:v>29975</c:v>
                </c:pt>
                <c:pt idx="1428">
                  <c:v>9600</c:v>
                </c:pt>
                <c:pt idx="1429">
                  <c:v>7242.07</c:v>
                </c:pt>
                <c:pt idx="1430">
                  <c:v>12000</c:v>
                </c:pt>
                <c:pt idx="1431">
                  <c:v>9600</c:v>
                </c:pt>
                <c:pt idx="1432">
                  <c:v>6000</c:v>
                </c:pt>
                <c:pt idx="1433">
                  <c:v>7500</c:v>
                </c:pt>
                <c:pt idx="1434">
                  <c:v>6950</c:v>
                </c:pt>
                <c:pt idx="1435">
                  <c:v>10000</c:v>
                </c:pt>
                <c:pt idx="1436">
                  <c:v>2799.99</c:v>
                </c:pt>
                <c:pt idx="1437">
                  <c:v>12850</c:v>
                </c:pt>
                <c:pt idx="1438">
                  <c:v>35000</c:v>
                </c:pt>
                <c:pt idx="1439">
                  <c:v>20775</c:v>
                </c:pt>
                <c:pt idx="1440">
                  <c:v>1600</c:v>
                </c:pt>
                <c:pt idx="1441">
                  <c:v>9900</c:v>
                </c:pt>
                <c:pt idx="1442">
                  <c:v>7997.85</c:v>
                </c:pt>
                <c:pt idx="1443">
                  <c:v>16000</c:v>
                </c:pt>
                <c:pt idx="1444">
                  <c:v>11675</c:v>
                </c:pt>
                <c:pt idx="1445">
                  <c:v>13475</c:v>
                </c:pt>
                <c:pt idx="1446">
                  <c:v>14500</c:v>
                </c:pt>
                <c:pt idx="1447">
                  <c:v>5000</c:v>
                </c:pt>
                <c:pt idx="1448">
                  <c:v>13575</c:v>
                </c:pt>
                <c:pt idx="1449">
                  <c:v>2200</c:v>
                </c:pt>
                <c:pt idx="1450">
                  <c:v>9000</c:v>
                </c:pt>
                <c:pt idx="1451">
                  <c:v>27925</c:v>
                </c:pt>
                <c:pt idx="1452">
                  <c:v>9450</c:v>
                </c:pt>
                <c:pt idx="1453">
                  <c:v>15175</c:v>
                </c:pt>
                <c:pt idx="1454">
                  <c:v>10000</c:v>
                </c:pt>
                <c:pt idx="1455">
                  <c:v>16000</c:v>
                </c:pt>
                <c:pt idx="1456">
                  <c:v>13200</c:v>
                </c:pt>
                <c:pt idx="1457">
                  <c:v>20000</c:v>
                </c:pt>
                <c:pt idx="1458">
                  <c:v>8500</c:v>
                </c:pt>
                <c:pt idx="1459">
                  <c:v>3000</c:v>
                </c:pt>
                <c:pt idx="1460">
                  <c:v>10000</c:v>
                </c:pt>
                <c:pt idx="1461">
                  <c:v>14075</c:v>
                </c:pt>
                <c:pt idx="1462">
                  <c:v>19000</c:v>
                </c:pt>
                <c:pt idx="1463">
                  <c:v>11696.88</c:v>
                </c:pt>
                <c:pt idx="1464">
                  <c:v>9000</c:v>
                </c:pt>
                <c:pt idx="1465">
                  <c:v>6775</c:v>
                </c:pt>
                <c:pt idx="1466">
                  <c:v>2200</c:v>
                </c:pt>
                <c:pt idx="1467">
                  <c:v>10550</c:v>
                </c:pt>
                <c:pt idx="1468">
                  <c:v>16800</c:v>
                </c:pt>
                <c:pt idx="1469">
                  <c:v>3500</c:v>
                </c:pt>
                <c:pt idx="1470">
                  <c:v>9250</c:v>
                </c:pt>
                <c:pt idx="1471">
                  <c:v>23400</c:v>
                </c:pt>
                <c:pt idx="1472">
                  <c:v>10375</c:v>
                </c:pt>
                <c:pt idx="1473">
                  <c:v>9300</c:v>
                </c:pt>
                <c:pt idx="1474">
                  <c:v>18000</c:v>
                </c:pt>
                <c:pt idx="1475">
                  <c:v>5375</c:v>
                </c:pt>
                <c:pt idx="1476">
                  <c:v>3700</c:v>
                </c:pt>
                <c:pt idx="1477">
                  <c:v>19125</c:v>
                </c:pt>
                <c:pt idx="1478">
                  <c:v>1625</c:v>
                </c:pt>
                <c:pt idx="1479">
                  <c:v>25975</c:v>
                </c:pt>
                <c:pt idx="1480">
                  <c:v>6650</c:v>
                </c:pt>
                <c:pt idx="1481">
                  <c:v>1000</c:v>
                </c:pt>
                <c:pt idx="1482">
                  <c:v>17896.62</c:v>
                </c:pt>
                <c:pt idx="1483">
                  <c:v>7975</c:v>
                </c:pt>
                <c:pt idx="1484">
                  <c:v>4575</c:v>
                </c:pt>
                <c:pt idx="1485">
                  <c:v>34950</c:v>
                </c:pt>
                <c:pt idx="1486">
                  <c:v>10000</c:v>
                </c:pt>
                <c:pt idx="1487">
                  <c:v>32350</c:v>
                </c:pt>
                <c:pt idx="1488">
                  <c:v>16000</c:v>
                </c:pt>
                <c:pt idx="1489">
                  <c:v>13750</c:v>
                </c:pt>
                <c:pt idx="1490">
                  <c:v>5600</c:v>
                </c:pt>
                <c:pt idx="1491">
                  <c:v>20950</c:v>
                </c:pt>
                <c:pt idx="1492">
                  <c:v>12000</c:v>
                </c:pt>
                <c:pt idx="1493">
                  <c:v>12000</c:v>
                </c:pt>
                <c:pt idx="1494">
                  <c:v>3600</c:v>
                </c:pt>
                <c:pt idx="1495">
                  <c:v>15175</c:v>
                </c:pt>
                <c:pt idx="1496">
                  <c:v>8400</c:v>
                </c:pt>
                <c:pt idx="1497">
                  <c:v>24300</c:v>
                </c:pt>
                <c:pt idx="1498">
                  <c:v>8575</c:v>
                </c:pt>
                <c:pt idx="1499">
                  <c:v>13800</c:v>
                </c:pt>
                <c:pt idx="1500">
                  <c:v>17000</c:v>
                </c:pt>
                <c:pt idx="1501">
                  <c:v>11000</c:v>
                </c:pt>
                <c:pt idx="1502">
                  <c:v>7800</c:v>
                </c:pt>
                <c:pt idx="1503">
                  <c:v>3725</c:v>
                </c:pt>
                <c:pt idx="1504">
                  <c:v>11000</c:v>
                </c:pt>
                <c:pt idx="1505">
                  <c:v>8500</c:v>
                </c:pt>
                <c:pt idx="1506">
                  <c:v>10000</c:v>
                </c:pt>
                <c:pt idx="1507">
                  <c:v>12000</c:v>
                </c:pt>
                <c:pt idx="1508">
                  <c:v>31425</c:v>
                </c:pt>
                <c:pt idx="1509">
                  <c:v>19000</c:v>
                </c:pt>
                <c:pt idx="1510">
                  <c:v>12000</c:v>
                </c:pt>
                <c:pt idx="1511">
                  <c:v>19125</c:v>
                </c:pt>
                <c:pt idx="1512">
                  <c:v>6500</c:v>
                </c:pt>
                <c:pt idx="1513">
                  <c:v>8975</c:v>
                </c:pt>
                <c:pt idx="1514">
                  <c:v>5975</c:v>
                </c:pt>
                <c:pt idx="1515">
                  <c:v>20800</c:v>
                </c:pt>
                <c:pt idx="1516">
                  <c:v>8400</c:v>
                </c:pt>
                <c:pt idx="1517">
                  <c:v>20000</c:v>
                </c:pt>
                <c:pt idx="1518">
                  <c:v>18550</c:v>
                </c:pt>
                <c:pt idx="1519">
                  <c:v>9600</c:v>
                </c:pt>
                <c:pt idx="1520">
                  <c:v>6000</c:v>
                </c:pt>
                <c:pt idx="1521">
                  <c:v>14000</c:v>
                </c:pt>
                <c:pt idx="1522">
                  <c:v>16573.330000000002</c:v>
                </c:pt>
                <c:pt idx="1523">
                  <c:v>13225</c:v>
                </c:pt>
                <c:pt idx="1524">
                  <c:v>13000</c:v>
                </c:pt>
                <c:pt idx="1525">
                  <c:v>20000</c:v>
                </c:pt>
                <c:pt idx="1526">
                  <c:v>7000</c:v>
                </c:pt>
                <c:pt idx="1527">
                  <c:v>12000</c:v>
                </c:pt>
                <c:pt idx="1528">
                  <c:v>4200</c:v>
                </c:pt>
                <c:pt idx="1529">
                  <c:v>7100</c:v>
                </c:pt>
                <c:pt idx="1530">
                  <c:v>1775</c:v>
                </c:pt>
                <c:pt idx="1531">
                  <c:v>10000</c:v>
                </c:pt>
                <c:pt idx="1532">
                  <c:v>14375</c:v>
                </c:pt>
                <c:pt idx="1533">
                  <c:v>13150</c:v>
                </c:pt>
                <c:pt idx="1534">
                  <c:v>9975</c:v>
                </c:pt>
                <c:pt idx="1535">
                  <c:v>2950</c:v>
                </c:pt>
                <c:pt idx="1536">
                  <c:v>20000</c:v>
                </c:pt>
                <c:pt idx="1537">
                  <c:v>6000</c:v>
                </c:pt>
                <c:pt idx="1538">
                  <c:v>7050</c:v>
                </c:pt>
                <c:pt idx="1539">
                  <c:v>11325</c:v>
                </c:pt>
                <c:pt idx="1540">
                  <c:v>2000</c:v>
                </c:pt>
                <c:pt idx="1541">
                  <c:v>6557.05</c:v>
                </c:pt>
                <c:pt idx="1542">
                  <c:v>10000</c:v>
                </c:pt>
                <c:pt idx="1543">
                  <c:v>15000</c:v>
                </c:pt>
                <c:pt idx="1544">
                  <c:v>22975</c:v>
                </c:pt>
                <c:pt idx="1545">
                  <c:v>10000</c:v>
                </c:pt>
                <c:pt idx="1546">
                  <c:v>4000</c:v>
                </c:pt>
                <c:pt idx="1547">
                  <c:v>12909.48</c:v>
                </c:pt>
                <c:pt idx="1548">
                  <c:v>525</c:v>
                </c:pt>
                <c:pt idx="1549">
                  <c:v>6400</c:v>
                </c:pt>
                <c:pt idx="1550">
                  <c:v>3800</c:v>
                </c:pt>
                <c:pt idx="1551">
                  <c:v>8000</c:v>
                </c:pt>
                <c:pt idx="1552">
                  <c:v>7975</c:v>
                </c:pt>
                <c:pt idx="1553">
                  <c:v>6000</c:v>
                </c:pt>
                <c:pt idx="1554">
                  <c:v>2500</c:v>
                </c:pt>
                <c:pt idx="1555">
                  <c:v>10000</c:v>
                </c:pt>
                <c:pt idx="1556">
                  <c:v>14600</c:v>
                </c:pt>
                <c:pt idx="1557">
                  <c:v>23800</c:v>
                </c:pt>
                <c:pt idx="1558">
                  <c:v>2200</c:v>
                </c:pt>
                <c:pt idx="1559">
                  <c:v>10000</c:v>
                </c:pt>
                <c:pt idx="1560">
                  <c:v>5000</c:v>
                </c:pt>
                <c:pt idx="1561">
                  <c:v>12300</c:v>
                </c:pt>
                <c:pt idx="1562">
                  <c:v>2500</c:v>
                </c:pt>
                <c:pt idx="1563">
                  <c:v>14825</c:v>
                </c:pt>
                <c:pt idx="1564">
                  <c:v>1000</c:v>
                </c:pt>
                <c:pt idx="1565">
                  <c:v>17975</c:v>
                </c:pt>
                <c:pt idx="1566">
                  <c:v>5000</c:v>
                </c:pt>
                <c:pt idx="1567">
                  <c:v>5956.31</c:v>
                </c:pt>
                <c:pt idx="1568">
                  <c:v>2500</c:v>
                </c:pt>
                <c:pt idx="1569">
                  <c:v>6000</c:v>
                </c:pt>
                <c:pt idx="1570">
                  <c:v>5525</c:v>
                </c:pt>
                <c:pt idx="1571">
                  <c:v>4200</c:v>
                </c:pt>
                <c:pt idx="1572">
                  <c:v>12500</c:v>
                </c:pt>
                <c:pt idx="1573">
                  <c:v>9458.33</c:v>
                </c:pt>
                <c:pt idx="1574">
                  <c:v>30000</c:v>
                </c:pt>
                <c:pt idx="1575">
                  <c:v>20700</c:v>
                </c:pt>
                <c:pt idx="1576">
                  <c:v>7000</c:v>
                </c:pt>
                <c:pt idx="1577">
                  <c:v>8000</c:v>
                </c:pt>
                <c:pt idx="1578">
                  <c:v>18000</c:v>
                </c:pt>
                <c:pt idx="1579">
                  <c:v>12000</c:v>
                </c:pt>
                <c:pt idx="1580">
                  <c:v>5500</c:v>
                </c:pt>
                <c:pt idx="1581">
                  <c:v>17975</c:v>
                </c:pt>
                <c:pt idx="1582">
                  <c:v>5400</c:v>
                </c:pt>
                <c:pt idx="1583">
                  <c:v>18000</c:v>
                </c:pt>
                <c:pt idx="1584">
                  <c:v>3000</c:v>
                </c:pt>
                <c:pt idx="1585">
                  <c:v>21000</c:v>
                </c:pt>
                <c:pt idx="1586">
                  <c:v>8000</c:v>
                </c:pt>
                <c:pt idx="1587">
                  <c:v>1750</c:v>
                </c:pt>
                <c:pt idx="1588">
                  <c:v>214.02</c:v>
                </c:pt>
                <c:pt idx="1589">
                  <c:v>9500</c:v>
                </c:pt>
                <c:pt idx="1590">
                  <c:v>14500</c:v>
                </c:pt>
                <c:pt idx="1591">
                  <c:v>4800</c:v>
                </c:pt>
                <c:pt idx="1592">
                  <c:v>3800</c:v>
                </c:pt>
                <c:pt idx="1593">
                  <c:v>20675</c:v>
                </c:pt>
                <c:pt idx="1594">
                  <c:v>225</c:v>
                </c:pt>
                <c:pt idx="1595">
                  <c:v>27050</c:v>
                </c:pt>
                <c:pt idx="1596">
                  <c:v>7850</c:v>
                </c:pt>
                <c:pt idx="1597">
                  <c:v>5300</c:v>
                </c:pt>
                <c:pt idx="1598">
                  <c:v>5000</c:v>
                </c:pt>
                <c:pt idx="1599">
                  <c:v>15500</c:v>
                </c:pt>
                <c:pt idx="1600">
                  <c:v>11200</c:v>
                </c:pt>
                <c:pt idx="1601">
                  <c:v>16000</c:v>
                </c:pt>
                <c:pt idx="1602">
                  <c:v>21850</c:v>
                </c:pt>
                <c:pt idx="1603">
                  <c:v>2375</c:v>
                </c:pt>
                <c:pt idx="1604">
                  <c:v>2700</c:v>
                </c:pt>
                <c:pt idx="1605">
                  <c:v>30100</c:v>
                </c:pt>
                <c:pt idx="1606">
                  <c:v>20000</c:v>
                </c:pt>
                <c:pt idx="1607">
                  <c:v>6000</c:v>
                </c:pt>
                <c:pt idx="1608">
                  <c:v>2000</c:v>
                </c:pt>
                <c:pt idx="1609">
                  <c:v>766.09</c:v>
                </c:pt>
                <c:pt idx="1610">
                  <c:v>17950</c:v>
                </c:pt>
                <c:pt idx="1611">
                  <c:v>15000</c:v>
                </c:pt>
                <c:pt idx="1612">
                  <c:v>5000</c:v>
                </c:pt>
                <c:pt idx="1613">
                  <c:v>7500</c:v>
                </c:pt>
                <c:pt idx="1614">
                  <c:v>16000</c:v>
                </c:pt>
                <c:pt idx="1615">
                  <c:v>20000</c:v>
                </c:pt>
                <c:pt idx="1616">
                  <c:v>24000</c:v>
                </c:pt>
                <c:pt idx="1617">
                  <c:v>24925</c:v>
                </c:pt>
                <c:pt idx="1618">
                  <c:v>3000</c:v>
                </c:pt>
                <c:pt idx="1619">
                  <c:v>7875</c:v>
                </c:pt>
                <c:pt idx="1620">
                  <c:v>13000</c:v>
                </c:pt>
                <c:pt idx="1621">
                  <c:v>8000</c:v>
                </c:pt>
                <c:pt idx="1622">
                  <c:v>10000</c:v>
                </c:pt>
                <c:pt idx="1623">
                  <c:v>19925</c:v>
                </c:pt>
                <c:pt idx="1624">
                  <c:v>21700</c:v>
                </c:pt>
                <c:pt idx="1625">
                  <c:v>2500</c:v>
                </c:pt>
                <c:pt idx="1626">
                  <c:v>9869.17</c:v>
                </c:pt>
                <c:pt idx="1627">
                  <c:v>17000</c:v>
                </c:pt>
                <c:pt idx="1628">
                  <c:v>10000</c:v>
                </c:pt>
                <c:pt idx="1629">
                  <c:v>14100</c:v>
                </c:pt>
                <c:pt idx="1630">
                  <c:v>26500</c:v>
                </c:pt>
                <c:pt idx="1631">
                  <c:v>12000</c:v>
                </c:pt>
                <c:pt idx="1632">
                  <c:v>-0.01</c:v>
                </c:pt>
                <c:pt idx="1633">
                  <c:v>7200</c:v>
                </c:pt>
                <c:pt idx="1634">
                  <c:v>1196.5899999999999</c:v>
                </c:pt>
                <c:pt idx="1635">
                  <c:v>19750</c:v>
                </c:pt>
                <c:pt idx="1636">
                  <c:v>20975</c:v>
                </c:pt>
                <c:pt idx="1637">
                  <c:v>3500</c:v>
                </c:pt>
                <c:pt idx="1638">
                  <c:v>2650</c:v>
                </c:pt>
                <c:pt idx="1639">
                  <c:v>15000</c:v>
                </c:pt>
                <c:pt idx="1640">
                  <c:v>4800</c:v>
                </c:pt>
                <c:pt idx="1641">
                  <c:v>12000</c:v>
                </c:pt>
                <c:pt idx="1642">
                  <c:v>6000</c:v>
                </c:pt>
                <c:pt idx="1643">
                  <c:v>12000</c:v>
                </c:pt>
                <c:pt idx="1644">
                  <c:v>1550</c:v>
                </c:pt>
                <c:pt idx="1645">
                  <c:v>35000</c:v>
                </c:pt>
                <c:pt idx="1646">
                  <c:v>3000</c:v>
                </c:pt>
                <c:pt idx="1647">
                  <c:v>14775</c:v>
                </c:pt>
                <c:pt idx="1648">
                  <c:v>14400</c:v>
                </c:pt>
                <c:pt idx="1649">
                  <c:v>12000</c:v>
                </c:pt>
                <c:pt idx="1650">
                  <c:v>19975</c:v>
                </c:pt>
                <c:pt idx="1651">
                  <c:v>11650</c:v>
                </c:pt>
                <c:pt idx="1652">
                  <c:v>7750</c:v>
                </c:pt>
                <c:pt idx="1653">
                  <c:v>12000</c:v>
                </c:pt>
                <c:pt idx="1654">
                  <c:v>5750</c:v>
                </c:pt>
                <c:pt idx="1655">
                  <c:v>5000</c:v>
                </c:pt>
                <c:pt idx="1656">
                  <c:v>6000</c:v>
                </c:pt>
                <c:pt idx="1657">
                  <c:v>15925</c:v>
                </c:pt>
                <c:pt idx="1658">
                  <c:v>23000</c:v>
                </c:pt>
                <c:pt idx="1659">
                  <c:v>10000</c:v>
                </c:pt>
                <c:pt idx="1660">
                  <c:v>4800</c:v>
                </c:pt>
                <c:pt idx="1661">
                  <c:v>20500</c:v>
                </c:pt>
                <c:pt idx="1662">
                  <c:v>20950</c:v>
                </c:pt>
                <c:pt idx="1663">
                  <c:v>7500</c:v>
                </c:pt>
                <c:pt idx="1664">
                  <c:v>16800</c:v>
                </c:pt>
                <c:pt idx="1665">
                  <c:v>8851.08</c:v>
                </c:pt>
                <c:pt idx="1666">
                  <c:v>12000</c:v>
                </c:pt>
                <c:pt idx="1667">
                  <c:v>17900</c:v>
                </c:pt>
                <c:pt idx="1668">
                  <c:v>9675</c:v>
                </c:pt>
                <c:pt idx="1669">
                  <c:v>9600</c:v>
                </c:pt>
                <c:pt idx="1670">
                  <c:v>8000</c:v>
                </c:pt>
                <c:pt idx="1671">
                  <c:v>9000</c:v>
                </c:pt>
                <c:pt idx="1672">
                  <c:v>10000</c:v>
                </c:pt>
                <c:pt idx="1673">
                  <c:v>8000</c:v>
                </c:pt>
                <c:pt idx="1674">
                  <c:v>12000</c:v>
                </c:pt>
                <c:pt idx="1675">
                  <c:v>19950</c:v>
                </c:pt>
                <c:pt idx="1676">
                  <c:v>4800</c:v>
                </c:pt>
                <c:pt idx="1677">
                  <c:v>27950</c:v>
                </c:pt>
                <c:pt idx="1678">
                  <c:v>10000</c:v>
                </c:pt>
                <c:pt idx="1679">
                  <c:v>7300</c:v>
                </c:pt>
                <c:pt idx="1680">
                  <c:v>8450</c:v>
                </c:pt>
                <c:pt idx="1681">
                  <c:v>20000</c:v>
                </c:pt>
                <c:pt idx="1682">
                  <c:v>16000</c:v>
                </c:pt>
                <c:pt idx="1683">
                  <c:v>29950</c:v>
                </c:pt>
                <c:pt idx="1684">
                  <c:v>11530.58</c:v>
                </c:pt>
                <c:pt idx="1685">
                  <c:v>24450</c:v>
                </c:pt>
                <c:pt idx="1686">
                  <c:v>2275</c:v>
                </c:pt>
                <c:pt idx="1687">
                  <c:v>8000</c:v>
                </c:pt>
                <c:pt idx="1688">
                  <c:v>16786.310000000001</c:v>
                </c:pt>
                <c:pt idx="1689">
                  <c:v>4200</c:v>
                </c:pt>
                <c:pt idx="1690">
                  <c:v>1400</c:v>
                </c:pt>
                <c:pt idx="1691">
                  <c:v>2500</c:v>
                </c:pt>
                <c:pt idx="1692">
                  <c:v>12000</c:v>
                </c:pt>
                <c:pt idx="1693">
                  <c:v>2200</c:v>
                </c:pt>
                <c:pt idx="1694">
                  <c:v>35000</c:v>
                </c:pt>
                <c:pt idx="1695">
                  <c:v>12000</c:v>
                </c:pt>
                <c:pt idx="1696">
                  <c:v>9575</c:v>
                </c:pt>
                <c:pt idx="1697">
                  <c:v>16500</c:v>
                </c:pt>
                <c:pt idx="1698">
                  <c:v>14450</c:v>
                </c:pt>
                <c:pt idx="1699">
                  <c:v>1500</c:v>
                </c:pt>
                <c:pt idx="1700">
                  <c:v>4000</c:v>
                </c:pt>
                <c:pt idx="1701">
                  <c:v>4250</c:v>
                </c:pt>
                <c:pt idx="1702">
                  <c:v>3575</c:v>
                </c:pt>
                <c:pt idx="1703">
                  <c:v>28000</c:v>
                </c:pt>
                <c:pt idx="1704">
                  <c:v>15000</c:v>
                </c:pt>
                <c:pt idx="1705">
                  <c:v>5000</c:v>
                </c:pt>
                <c:pt idx="1706">
                  <c:v>21000</c:v>
                </c:pt>
                <c:pt idx="1707">
                  <c:v>5000</c:v>
                </c:pt>
                <c:pt idx="1708">
                  <c:v>14400</c:v>
                </c:pt>
                <c:pt idx="1709">
                  <c:v>13600</c:v>
                </c:pt>
                <c:pt idx="1710">
                  <c:v>7400</c:v>
                </c:pt>
                <c:pt idx="1711">
                  <c:v>17975</c:v>
                </c:pt>
                <c:pt idx="1712">
                  <c:v>10765.99</c:v>
                </c:pt>
                <c:pt idx="1713">
                  <c:v>4800</c:v>
                </c:pt>
                <c:pt idx="1714">
                  <c:v>10000</c:v>
                </c:pt>
                <c:pt idx="1715">
                  <c:v>26450</c:v>
                </c:pt>
                <c:pt idx="1716">
                  <c:v>15450</c:v>
                </c:pt>
                <c:pt idx="1717">
                  <c:v>20000</c:v>
                </c:pt>
                <c:pt idx="1718">
                  <c:v>7000</c:v>
                </c:pt>
                <c:pt idx="1719">
                  <c:v>24000</c:v>
                </c:pt>
                <c:pt idx="1720">
                  <c:v>12000</c:v>
                </c:pt>
                <c:pt idx="1721">
                  <c:v>550</c:v>
                </c:pt>
                <c:pt idx="1722">
                  <c:v>22975</c:v>
                </c:pt>
                <c:pt idx="1723">
                  <c:v>13975</c:v>
                </c:pt>
                <c:pt idx="1724">
                  <c:v>17975</c:v>
                </c:pt>
                <c:pt idx="1725">
                  <c:v>7000</c:v>
                </c:pt>
                <c:pt idx="1726">
                  <c:v>12700</c:v>
                </c:pt>
                <c:pt idx="1727">
                  <c:v>11975</c:v>
                </c:pt>
                <c:pt idx="1728">
                  <c:v>4475</c:v>
                </c:pt>
                <c:pt idx="1729">
                  <c:v>1000</c:v>
                </c:pt>
                <c:pt idx="1730">
                  <c:v>1000</c:v>
                </c:pt>
                <c:pt idx="1731">
                  <c:v>10525</c:v>
                </c:pt>
                <c:pt idx="1732">
                  <c:v>17825</c:v>
                </c:pt>
                <c:pt idx="1733">
                  <c:v>10750</c:v>
                </c:pt>
                <c:pt idx="1734">
                  <c:v>13600</c:v>
                </c:pt>
                <c:pt idx="1735">
                  <c:v>20000</c:v>
                </c:pt>
                <c:pt idx="1736">
                  <c:v>10050</c:v>
                </c:pt>
                <c:pt idx="1737">
                  <c:v>30000</c:v>
                </c:pt>
                <c:pt idx="1738">
                  <c:v>27575</c:v>
                </c:pt>
                <c:pt idx="1739">
                  <c:v>14625</c:v>
                </c:pt>
                <c:pt idx="1740">
                  <c:v>10000</c:v>
                </c:pt>
                <c:pt idx="1741">
                  <c:v>7275</c:v>
                </c:pt>
                <c:pt idx="1742">
                  <c:v>4200</c:v>
                </c:pt>
                <c:pt idx="1743">
                  <c:v>24288.45</c:v>
                </c:pt>
                <c:pt idx="1744">
                  <c:v>13500</c:v>
                </c:pt>
                <c:pt idx="1745">
                  <c:v>2200</c:v>
                </c:pt>
                <c:pt idx="1746">
                  <c:v>20000</c:v>
                </c:pt>
                <c:pt idx="1747">
                  <c:v>14000</c:v>
                </c:pt>
                <c:pt idx="1748">
                  <c:v>12000</c:v>
                </c:pt>
                <c:pt idx="1749">
                  <c:v>4200</c:v>
                </c:pt>
                <c:pt idx="1750">
                  <c:v>7100</c:v>
                </c:pt>
                <c:pt idx="1751">
                  <c:v>15000</c:v>
                </c:pt>
                <c:pt idx="1752">
                  <c:v>9364.4</c:v>
                </c:pt>
                <c:pt idx="1753">
                  <c:v>8975</c:v>
                </c:pt>
                <c:pt idx="1754">
                  <c:v>23275</c:v>
                </c:pt>
                <c:pt idx="1755">
                  <c:v>20000</c:v>
                </c:pt>
                <c:pt idx="1756">
                  <c:v>2000</c:v>
                </c:pt>
                <c:pt idx="1757">
                  <c:v>20737.86</c:v>
                </c:pt>
                <c:pt idx="1758">
                  <c:v>11975</c:v>
                </c:pt>
                <c:pt idx="1759">
                  <c:v>10000</c:v>
                </c:pt>
                <c:pt idx="1760">
                  <c:v>8800</c:v>
                </c:pt>
                <c:pt idx="1761">
                  <c:v>15700</c:v>
                </c:pt>
                <c:pt idx="1762">
                  <c:v>4082.56</c:v>
                </c:pt>
                <c:pt idx="1763">
                  <c:v>0</c:v>
                </c:pt>
                <c:pt idx="1764">
                  <c:v>10000</c:v>
                </c:pt>
                <c:pt idx="1765">
                  <c:v>19500</c:v>
                </c:pt>
                <c:pt idx="1766">
                  <c:v>18000</c:v>
                </c:pt>
                <c:pt idx="1767">
                  <c:v>21950</c:v>
                </c:pt>
                <c:pt idx="1768">
                  <c:v>486.13</c:v>
                </c:pt>
                <c:pt idx="1769">
                  <c:v>5000</c:v>
                </c:pt>
                <c:pt idx="1770">
                  <c:v>20000</c:v>
                </c:pt>
                <c:pt idx="1771">
                  <c:v>7000</c:v>
                </c:pt>
                <c:pt idx="1772">
                  <c:v>15000</c:v>
                </c:pt>
                <c:pt idx="1773">
                  <c:v>9975</c:v>
                </c:pt>
                <c:pt idx="1774">
                  <c:v>25000</c:v>
                </c:pt>
                <c:pt idx="1775">
                  <c:v>14400</c:v>
                </c:pt>
                <c:pt idx="1776">
                  <c:v>10000</c:v>
                </c:pt>
                <c:pt idx="1777">
                  <c:v>19750</c:v>
                </c:pt>
                <c:pt idx="1778">
                  <c:v>10000</c:v>
                </c:pt>
                <c:pt idx="1779">
                  <c:v>4550</c:v>
                </c:pt>
                <c:pt idx="1780">
                  <c:v>6392.86</c:v>
                </c:pt>
                <c:pt idx="1781">
                  <c:v>13075</c:v>
                </c:pt>
                <c:pt idx="1782">
                  <c:v>7000</c:v>
                </c:pt>
                <c:pt idx="1783">
                  <c:v>3000</c:v>
                </c:pt>
                <c:pt idx="1784">
                  <c:v>17950</c:v>
                </c:pt>
                <c:pt idx="1785">
                  <c:v>14675</c:v>
                </c:pt>
                <c:pt idx="1786">
                  <c:v>10000</c:v>
                </c:pt>
                <c:pt idx="1787">
                  <c:v>9600</c:v>
                </c:pt>
                <c:pt idx="1788">
                  <c:v>10000</c:v>
                </c:pt>
                <c:pt idx="1789">
                  <c:v>1500</c:v>
                </c:pt>
                <c:pt idx="1790">
                  <c:v>10000</c:v>
                </c:pt>
                <c:pt idx="1791">
                  <c:v>6963.08</c:v>
                </c:pt>
                <c:pt idx="1792">
                  <c:v>4000</c:v>
                </c:pt>
                <c:pt idx="1793">
                  <c:v>16750</c:v>
                </c:pt>
                <c:pt idx="1794">
                  <c:v>4350</c:v>
                </c:pt>
                <c:pt idx="1795">
                  <c:v>11950</c:v>
                </c:pt>
                <c:pt idx="1796">
                  <c:v>12000</c:v>
                </c:pt>
                <c:pt idx="1797">
                  <c:v>5000</c:v>
                </c:pt>
                <c:pt idx="1798">
                  <c:v>3800</c:v>
                </c:pt>
                <c:pt idx="1799">
                  <c:v>9000</c:v>
                </c:pt>
                <c:pt idx="1800">
                  <c:v>5000</c:v>
                </c:pt>
                <c:pt idx="1801">
                  <c:v>7000</c:v>
                </c:pt>
                <c:pt idx="1802">
                  <c:v>5000</c:v>
                </c:pt>
                <c:pt idx="1803">
                  <c:v>18126.990000000002</c:v>
                </c:pt>
                <c:pt idx="1804">
                  <c:v>2000</c:v>
                </c:pt>
                <c:pt idx="1805">
                  <c:v>29175</c:v>
                </c:pt>
                <c:pt idx="1806">
                  <c:v>8882.52</c:v>
                </c:pt>
                <c:pt idx="1807">
                  <c:v>26975</c:v>
                </c:pt>
                <c:pt idx="1808">
                  <c:v>20000</c:v>
                </c:pt>
                <c:pt idx="1809">
                  <c:v>10000</c:v>
                </c:pt>
                <c:pt idx="1810">
                  <c:v>10000</c:v>
                </c:pt>
                <c:pt idx="1811">
                  <c:v>7975</c:v>
                </c:pt>
                <c:pt idx="1812">
                  <c:v>12000</c:v>
                </c:pt>
                <c:pt idx="1813">
                  <c:v>35000</c:v>
                </c:pt>
                <c:pt idx="1814">
                  <c:v>11875</c:v>
                </c:pt>
                <c:pt idx="1815">
                  <c:v>19975</c:v>
                </c:pt>
                <c:pt idx="1816">
                  <c:v>9516.7800000000007</c:v>
                </c:pt>
                <c:pt idx="1817">
                  <c:v>7900</c:v>
                </c:pt>
                <c:pt idx="1818">
                  <c:v>24000</c:v>
                </c:pt>
                <c:pt idx="1819">
                  <c:v>11475</c:v>
                </c:pt>
                <c:pt idx="1820">
                  <c:v>2000</c:v>
                </c:pt>
                <c:pt idx="1821">
                  <c:v>12800</c:v>
                </c:pt>
                <c:pt idx="1822">
                  <c:v>10000</c:v>
                </c:pt>
                <c:pt idx="1823">
                  <c:v>4800</c:v>
                </c:pt>
                <c:pt idx="1824">
                  <c:v>10000</c:v>
                </c:pt>
                <c:pt idx="1825">
                  <c:v>25000</c:v>
                </c:pt>
                <c:pt idx="1826">
                  <c:v>5000</c:v>
                </c:pt>
                <c:pt idx="1827">
                  <c:v>4775</c:v>
                </c:pt>
                <c:pt idx="1828">
                  <c:v>16475</c:v>
                </c:pt>
                <c:pt idx="1829">
                  <c:v>8000</c:v>
                </c:pt>
                <c:pt idx="1830">
                  <c:v>4797.96</c:v>
                </c:pt>
                <c:pt idx="1831">
                  <c:v>28350</c:v>
                </c:pt>
                <c:pt idx="1832">
                  <c:v>15900</c:v>
                </c:pt>
                <c:pt idx="1833">
                  <c:v>13885.68</c:v>
                </c:pt>
                <c:pt idx="1834">
                  <c:v>5975</c:v>
                </c:pt>
                <c:pt idx="1835">
                  <c:v>21000</c:v>
                </c:pt>
                <c:pt idx="1836">
                  <c:v>6000</c:v>
                </c:pt>
                <c:pt idx="1837">
                  <c:v>10500</c:v>
                </c:pt>
                <c:pt idx="1838">
                  <c:v>16000</c:v>
                </c:pt>
                <c:pt idx="1839">
                  <c:v>10000</c:v>
                </c:pt>
                <c:pt idx="1840">
                  <c:v>4975</c:v>
                </c:pt>
                <c:pt idx="1841">
                  <c:v>29750.38</c:v>
                </c:pt>
                <c:pt idx="1842">
                  <c:v>11975</c:v>
                </c:pt>
                <c:pt idx="1843">
                  <c:v>35000</c:v>
                </c:pt>
                <c:pt idx="1844">
                  <c:v>24999.919999999998</c:v>
                </c:pt>
                <c:pt idx="1845">
                  <c:v>2000</c:v>
                </c:pt>
                <c:pt idx="1846">
                  <c:v>11975</c:v>
                </c:pt>
                <c:pt idx="1847">
                  <c:v>12500</c:v>
                </c:pt>
                <c:pt idx="1848">
                  <c:v>7925</c:v>
                </c:pt>
                <c:pt idx="1849">
                  <c:v>5000</c:v>
                </c:pt>
                <c:pt idx="1850">
                  <c:v>12800</c:v>
                </c:pt>
                <c:pt idx="1851">
                  <c:v>33000</c:v>
                </c:pt>
                <c:pt idx="1852">
                  <c:v>15000</c:v>
                </c:pt>
                <c:pt idx="1853">
                  <c:v>5000</c:v>
                </c:pt>
                <c:pt idx="1854">
                  <c:v>7000</c:v>
                </c:pt>
                <c:pt idx="1855">
                  <c:v>13450</c:v>
                </c:pt>
                <c:pt idx="1856">
                  <c:v>20375</c:v>
                </c:pt>
                <c:pt idx="1857">
                  <c:v>1200</c:v>
                </c:pt>
                <c:pt idx="1858">
                  <c:v>15975</c:v>
                </c:pt>
                <c:pt idx="1859">
                  <c:v>2000</c:v>
                </c:pt>
                <c:pt idx="1860">
                  <c:v>11150</c:v>
                </c:pt>
                <c:pt idx="1861">
                  <c:v>28000</c:v>
                </c:pt>
                <c:pt idx="1862">
                  <c:v>27950</c:v>
                </c:pt>
                <c:pt idx="1863">
                  <c:v>2322.59</c:v>
                </c:pt>
                <c:pt idx="1864">
                  <c:v>7200</c:v>
                </c:pt>
                <c:pt idx="1865">
                  <c:v>4600</c:v>
                </c:pt>
                <c:pt idx="1866">
                  <c:v>8000</c:v>
                </c:pt>
                <c:pt idx="1867">
                  <c:v>20125</c:v>
                </c:pt>
                <c:pt idx="1868">
                  <c:v>19050</c:v>
                </c:pt>
                <c:pt idx="1869">
                  <c:v>21825</c:v>
                </c:pt>
                <c:pt idx="1870">
                  <c:v>5000</c:v>
                </c:pt>
                <c:pt idx="1871">
                  <c:v>12000</c:v>
                </c:pt>
                <c:pt idx="1872">
                  <c:v>5800</c:v>
                </c:pt>
                <c:pt idx="1873">
                  <c:v>10000</c:v>
                </c:pt>
                <c:pt idx="1874">
                  <c:v>4800</c:v>
                </c:pt>
                <c:pt idx="1875">
                  <c:v>8000</c:v>
                </c:pt>
                <c:pt idx="1876">
                  <c:v>9750</c:v>
                </c:pt>
                <c:pt idx="1877">
                  <c:v>4000</c:v>
                </c:pt>
                <c:pt idx="1878">
                  <c:v>3000</c:v>
                </c:pt>
                <c:pt idx="1879">
                  <c:v>16000</c:v>
                </c:pt>
                <c:pt idx="1880">
                  <c:v>11725</c:v>
                </c:pt>
                <c:pt idx="1881">
                  <c:v>5795.24</c:v>
                </c:pt>
                <c:pt idx="1882">
                  <c:v>9600</c:v>
                </c:pt>
                <c:pt idx="1883">
                  <c:v>23850</c:v>
                </c:pt>
                <c:pt idx="1884">
                  <c:v>6250</c:v>
                </c:pt>
                <c:pt idx="1885">
                  <c:v>16359.69</c:v>
                </c:pt>
                <c:pt idx="1886">
                  <c:v>4000</c:v>
                </c:pt>
                <c:pt idx="1887">
                  <c:v>23500</c:v>
                </c:pt>
                <c:pt idx="1888">
                  <c:v>3575</c:v>
                </c:pt>
                <c:pt idx="1889">
                  <c:v>1900</c:v>
                </c:pt>
                <c:pt idx="1890">
                  <c:v>22500</c:v>
                </c:pt>
                <c:pt idx="1891">
                  <c:v>12000</c:v>
                </c:pt>
                <c:pt idx="1892">
                  <c:v>15000</c:v>
                </c:pt>
                <c:pt idx="1893">
                  <c:v>32000</c:v>
                </c:pt>
                <c:pt idx="1894">
                  <c:v>24000</c:v>
                </c:pt>
                <c:pt idx="1895">
                  <c:v>5500</c:v>
                </c:pt>
                <c:pt idx="1896">
                  <c:v>7300</c:v>
                </c:pt>
                <c:pt idx="1897">
                  <c:v>24975</c:v>
                </c:pt>
                <c:pt idx="1898">
                  <c:v>4575</c:v>
                </c:pt>
                <c:pt idx="1899">
                  <c:v>10000</c:v>
                </c:pt>
                <c:pt idx="1900">
                  <c:v>19950</c:v>
                </c:pt>
                <c:pt idx="1901">
                  <c:v>11100</c:v>
                </c:pt>
                <c:pt idx="1902">
                  <c:v>17000</c:v>
                </c:pt>
                <c:pt idx="1903">
                  <c:v>11975</c:v>
                </c:pt>
                <c:pt idx="1904">
                  <c:v>24000</c:v>
                </c:pt>
                <c:pt idx="1905">
                  <c:v>7000</c:v>
                </c:pt>
                <c:pt idx="1906">
                  <c:v>10000</c:v>
                </c:pt>
                <c:pt idx="1907">
                  <c:v>14000</c:v>
                </c:pt>
                <c:pt idx="1908">
                  <c:v>3225</c:v>
                </c:pt>
                <c:pt idx="1909">
                  <c:v>18000</c:v>
                </c:pt>
                <c:pt idx="1910">
                  <c:v>19500</c:v>
                </c:pt>
                <c:pt idx="1911">
                  <c:v>5000</c:v>
                </c:pt>
                <c:pt idx="1912">
                  <c:v>20000</c:v>
                </c:pt>
                <c:pt idx="1913">
                  <c:v>6000</c:v>
                </c:pt>
                <c:pt idx="1914">
                  <c:v>14300</c:v>
                </c:pt>
                <c:pt idx="1915">
                  <c:v>12800</c:v>
                </c:pt>
                <c:pt idx="1916">
                  <c:v>2975</c:v>
                </c:pt>
                <c:pt idx="1917">
                  <c:v>25000</c:v>
                </c:pt>
                <c:pt idx="1918">
                  <c:v>18000</c:v>
                </c:pt>
                <c:pt idx="1919">
                  <c:v>9750</c:v>
                </c:pt>
                <c:pt idx="1920">
                  <c:v>5000</c:v>
                </c:pt>
                <c:pt idx="1921">
                  <c:v>4000</c:v>
                </c:pt>
                <c:pt idx="1922">
                  <c:v>1200</c:v>
                </c:pt>
                <c:pt idx="1923">
                  <c:v>12000</c:v>
                </c:pt>
                <c:pt idx="1924">
                  <c:v>5000</c:v>
                </c:pt>
                <c:pt idx="1925">
                  <c:v>21700</c:v>
                </c:pt>
                <c:pt idx="1926">
                  <c:v>21850</c:v>
                </c:pt>
                <c:pt idx="1927">
                  <c:v>12000</c:v>
                </c:pt>
                <c:pt idx="1928">
                  <c:v>7000</c:v>
                </c:pt>
                <c:pt idx="1929">
                  <c:v>32000</c:v>
                </c:pt>
                <c:pt idx="1930">
                  <c:v>13000</c:v>
                </c:pt>
                <c:pt idx="1931">
                  <c:v>12000</c:v>
                </c:pt>
                <c:pt idx="1932">
                  <c:v>25375</c:v>
                </c:pt>
                <c:pt idx="1933">
                  <c:v>10000</c:v>
                </c:pt>
                <c:pt idx="1934">
                  <c:v>5000</c:v>
                </c:pt>
                <c:pt idx="1935">
                  <c:v>9725</c:v>
                </c:pt>
                <c:pt idx="1936">
                  <c:v>4000</c:v>
                </c:pt>
                <c:pt idx="1937">
                  <c:v>8000</c:v>
                </c:pt>
                <c:pt idx="1938">
                  <c:v>35000</c:v>
                </c:pt>
                <c:pt idx="1939">
                  <c:v>7650</c:v>
                </c:pt>
                <c:pt idx="1940">
                  <c:v>9000</c:v>
                </c:pt>
                <c:pt idx="1941">
                  <c:v>24000</c:v>
                </c:pt>
                <c:pt idx="1942">
                  <c:v>18000</c:v>
                </c:pt>
                <c:pt idx="1943">
                  <c:v>4000</c:v>
                </c:pt>
                <c:pt idx="1944">
                  <c:v>15000</c:v>
                </c:pt>
                <c:pt idx="1945">
                  <c:v>6075</c:v>
                </c:pt>
                <c:pt idx="1946">
                  <c:v>13800</c:v>
                </c:pt>
                <c:pt idx="1947">
                  <c:v>10000</c:v>
                </c:pt>
                <c:pt idx="1948">
                  <c:v>7725</c:v>
                </c:pt>
                <c:pt idx="1949">
                  <c:v>15000</c:v>
                </c:pt>
                <c:pt idx="1950">
                  <c:v>4800</c:v>
                </c:pt>
                <c:pt idx="1951">
                  <c:v>17431.82</c:v>
                </c:pt>
                <c:pt idx="1952">
                  <c:v>6975</c:v>
                </c:pt>
                <c:pt idx="1953">
                  <c:v>10500</c:v>
                </c:pt>
                <c:pt idx="1954">
                  <c:v>24950</c:v>
                </c:pt>
                <c:pt idx="1955">
                  <c:v>21000</c:v>
                </c:pt>
                <c:pt idx="1956">
                  <c:v>14400</c:v>
                </c:pt>
                <c:pt idx="1957">
                  <c:v>9600</c:v>
                </c:pt>
                <c:pt idx="1958">
                  <c:v>12000</c:v>
                </c:pt>
                <c:pt idx="1959">
                  <c:v>10000</c:v>
                </c:pt>
                <c:pt idx="1960">
                  <c:v>4000</c:v>
                </c:pt>
                <c:pt idx="1961">
                  <c:v>20000</c:v>
                </c:pt>
                <c:pt idx="1962">
                  <c:v>31300</c:v>
                </c:pt>
                <c:pt idx="1963">
                  <c:v>6900</c:v>
                </c:pt>
                <c:pt idx="1964">
                  <c:v>17982.939999999999</c:v>
                </c:pt>
                <c:pt idx="1965">
                  <c:v>2000</c:v>
                </c:pt>
                <c:pt idx="1966">
                  <c:v>12000</c:v>
                </c:pt>
                <c:pt idx="1967">
                  <c:v>3300</c:v>
                </c:pt>
                <c:pt idx="1968">
                  <c:v>25000</c:v>
                </c:pt>
                <c:pt idx="1969">
                  <c:v>5950</c:v>
                </c:pt>
                <c:pt idx="1970">
                  <c:v>3250</c:v>
                </c:pt>
                <c:pt idx="1971">
                  <c:v>16175</c:v>
                </c:pt>
                <c:pt idx="1972">
                  <c:v>31000</c:v>
                </c:pt>
                <c:pt idx="1973">
                  <c:v>4000</c:v>
                </c:pt>
                <c:pt idx="1974">
                  <c:v>6000</c:v>
                </c:pt>
                <c:pt idx="1975">
                  <c:v>7500</c:v>
                </c:pt>
                <c:pt idx="1976">
                  <c:v>11975</c:v>
                </c:pt>
                <c:pt idx="1977">
                  <c:v>20000</c:v>
                </c:pt>
                <c:pt idx="1978">
                  <c:v>24000</c:v>
                </c:pt>
                <c:pt idx="1979">
                  <c:v>7500</c:v>
                </c:pt>
                <c:pt idx="1980">
                  <c:v>900</c:v>
                </c:pt>
                <c:pt idx="1981">
                  <c:v>4900</c:v>
                </c:pt>
                <c:pt idx="1982">
                  <c:v>10000</c:v>
                </c:pt>
                <c:pt idx="1983">
                  <c:v>11341.5</c:v>
                </c:pt>
                <c:pt idx="1984">
                  <c:v>6775</c:v>
                </c:pt>
                <c:pt idx="1985">
                  <c:v>4000</c:v>
                </c:pt>
                <c:pt idx="1986">
                  <c:v>7800</c:v>
                </c:pt>
                <c:pt idx="1987">
                  <c:v>15000</c:v>
                </c:pt>
                <c:pt idx="1988">
                  <c:v>14125</c:v>
                </c:pt>
                <c:pt idx="1989">
                  <c:v>8000</c:v>
                </c:pt>
                <c:pt idx="1990">
                  <c:v>4325</c:v>
                </c:pt>
                <c:pt idx="1991">
                  <c:v>15000</c:v>
                </c:pt>
                <c:pt idx="1992">
                  <c:v>12000</c:v>
                </c:pt>
                <c:pt idx="1993">
                  <c:v>6575</c:v>
                </c:pt>
                <c:pt idx="1994">
                  <c:v>9000</c:v>
                </c:pt>
                <c:pt idx="1995">
                  <c:v>4500</c:v>
                </c:pt>
                <c:pt idx="1996">
                  <c:v>19875</c:v>
                </c:pt>
                <c:pt idx="1997">
                  <c:v>1950</c:v>
                </c:pt>
                <c:pt idx="1998">
                  <c:v>35000</c:v>
                </c:pt>
                <c:pt idx="1999">
                  <c:v>8000</c:v>
                </c:pt>
                <c:pt idx="2000">
                  <c:v>15000</c:v>
                </c:pt>
                <c:pt idx="2001">
                  <c:v>5650</c:v>
                </c:pt>
                <c:pt idx="2002">
                  <c:v>6800</c:v>
                </c:pt>
                <c:pt idx="2003">
                  <c:v>3000</c:v>
                </c:pt>
                <c:pt idx="2004">
                  <c:v>5675</c:v>
                </c:pt>
                <c:pt idx="2005">
                  <c:v>12000</c:v>
                </c:pt>
                <c:pt idx="2006">
                  <c:v>11100</c:v>
                </c:pt>
                <c:pt idx="2007">
                  <c:v>16000</c:v>
                </c:pt>
                <c:pt idx="2008">
                  <c:v>4800</c:v>
                </c:pt>
                <c:pt idx="2009">
                  <c:v>6200</c:v>
                </c:pt>
                <c:pt idx="2010">
                  <c:v>6000</c:v>
                </c:pt>
                <c:pt idx="2011">
                  <c:v>2250</c:v>
                </c:pt>
                <c:pt idx="2012">
                  <c:v>14860.05</c:v>
                </c:pt>
                <c:pt idx="2013">
                  <c:v>10000</c:v>
                </c:pt>
                <c:pt idx="2014">
                  <c:v>10000</c:v>
                </c:pt>
                <c:pt idx="2015">
                  <c:v>12000</c:v>
                </c:pt>
                <c:pt idx="2016">
                  <c:v>12000</c:v>
                </c:pt>
                <c:pt idx="2017">
                  <c:v>13796.59</c:v>
                </c:pt>
                <c:pt idx="2018">
                  <c:v>8000</c:v>
                </c:pt>
                <c:pt idx="2019">
                  <c:v>10000</c:v>
                </c:pt>
                <c:pt idx="2020">
                  <c:v>6000</c:v>
                </c:pt>
                <c:pt idx="2021">
                  <c:v>4500</c:v>
                </c:pt>
                <c:pt idx="2022">
                  <c:v>3600</c:v>
                </c:pt>
                <c:pt idx="2023">
                  <c:v>11200</c:v>
                </c:pt>
                <c:pt idx="2024">
                  <c:v>3925</c:v>
                </c:pt>
                <c:pt idx="2025">
                  <c:v>6000</c:v>
                </c:pt>
                <c:pt idx="2026">
                  <c:v>17000</c:v>
                </c:pt>
                <c:pt idx="2027">
                  <c:v>8000</c:v>
                </c:pt>
                <c:pt idx="2028">
                  <c:v>2800</c:v>
                </c:pt>
                <c:pt idx="2029">
                  <c:v>12375</c:v>
                </c:pt>
                <c:pt idx="2030">
                  <c:v>18825</c:v>
                </c:pt>
                <c:pt idx="2031">
                  <c:v>9600</c:v>
                </c:pt>
                <c:pt idx="2032">
                  <c:v>14400</c:v>
                </c:pt>
                <c:pt idx="2033">
                  <c:v>6000</c:v>
                </c:pt>
                <c:pt idx="2034">
                  <c:v>9000</c:v>
                </c:pt>
                <c:pt idx="2035">
                  <c:v>19850</c:v>
                </c:pt>
                <c:pt idx="2036">
                  <c:v>15000</c:v>
                </c:pt>
                <c:pt idx="2037">
                  <c:v>20000</c:v>
                </c:pt>
                <c:pt idx="2038">
                  <c:v>13750</c:v>
                </c:pt>
                <c:pt idx="2039">
                  <c:v>6000</c:v>
                </c:pt>
                <c:pt idx="2040">
                  <c:v>20000</c:v>
                </c:pt>
                <c:pt idx="2041">
                  <c:v>12800</c:v>
                </c:pt>
                <c:pt idx="2042">
                  <c:v>6000</c:v>
                </c:pt>
                <c:pt idx="2043">
                  <c:v>12000</c:v>
                </c:pt>
                <c:pt idx="2044">
                  <c:v>12500</c:v>
                </c:pt>
                <c:pt idx="2045">
                  <c:v>5000</c:v>
                </c:pt>
                <c:pt idx="2046">
                  <c:v>4950</c:v>
                </c:pt>
                <c:pt idx="2047">
                  <c:v>30000</c:v>
                </c:pt>
                <c:pt idx="2048">
                  <c:v>10000</c:v>
                </c:pt>
                <c:pt idx="2049">
                  <c:v>6000</c:v>
                </c:pt>
                <c:pt idx="2050">
                  <c:v>24000</c:v>
                </c:pt>
                <c:pt idx="2051">
                  <c:v>14000</c:v>
                </c:pt>
                <c:pt idx="2052">
                  <c:v>6000</c:v>
                </c:pt>
                <c:pt idx="2053">
                  <c:v>22400</c:v>
                </c:pt>
                <c:pt idx="2054">
                  <c:v>8000</c:v>
                </c:pt>
                <c:pt idx="2055">
                  <c:v>24550</c:v>
                </c:pt>
                <c:pt idx="2056">
                  <c:v>8000</c:v>
                </c:pt>
                <c:pt idx="2057">
                  <c:v>10000</c:v>
                </c:pt>
                <c:pt idx="2058">
                  <c:v>27884.92</c:v>
                </c:pt>
                <c:pt idx="2059">
                  <c:v>5400</c:v>
                </c:pt>
                <c:pt idx="2060">
                  <c:v>12375</c:v>
                </c:pt>
                <c:pt idx="2061">
                  <c:v>30000</c:v>
                </c:pt>
                <c:pt idx="2062">
                  <c:v>5000</c:v>
                </c:pt>
                <c:pt idx="2063">
                  <c:v>6200</c:v>
                </c:pt>
                <c:pt idx="2064">
                  <c:v>7000</c:v>
                </c:pt>
                <c:pt idx="2065">
                  <c:v>29175</c:v>
                </c:pt>
                <c:pt idx="2066">
                  <c:v>33645.15</c:v>
                </c:pt>
                <c:pt idx="2067">
                  <c:v>6000</c:v>
                </c:pt>
                <c:pt idx="2068">
                  <c:v>35000</c:v>
                </c:pt>
                <c:pt idx="2069">
                  <c:v>12136.46</c:v>
                </c:pt>
                <c:pt idx="2070">
                  <c:v>8450</c:v>
                </c:pt>
                <c:pt idx="2071">
                  <c:v>18000</c:v>
                </c:pt>
                <c:pt idx="2072">
                  <c:v>12325</c:v>
                </c:pt>
                <c:pt idx="2073">
                  <c:v>10000</c:v>
                </c:pt>
                <c:pt idx="2074">
                  <c:v>2000</c:v>
                </c:pt>
                <c:pt idx="2075">
                  <c:v>12000</c:v>
                </c:pt>
                <c:pt idx="2076">
                  <c:v>5000</c:v>
                </c:pt>
                <c:pt idx="2077">
                  <c:v>12000</c:v>
                </c:pt>
                <c:pt idx="2078">
                  <c:v>6000</c:v>
                </c:pt>
                <c:pt idx="2079">
                  <c:v>12975</c:v>
                </c:pt>
                <c:pt idx="2080">
                  <c:v>4700</c:v>
                </c:pt>
                <c:pt idx="2081">
                  <c:v>9925</c:v>
                </c:pt>
                <c:pt idx="2082">
                  <c:v>1000</c:v>
                </c:pt>
                <c:pt idx="2083">
                  <c:v>9600</c:v>
                </c:pt>
                <c:pt idx="2084">
                  <c:v>3625</c:v>
                </c:pt>
                <c:pt idx="2085">
                  <c:v>10000</c:v>
                </c:pt>
                <c:pt idx="2086">
                  <c:v>19400</c:v>
                </c:pt>
                <c:pt idx="2087">
                  <c:v>8400</c:v>
                </c:pt>
                <c:pt idx="2088">
                  <c:v>10000</c:v>
                </c:pt>
                <c:pt idx="2089">
                  <c:v>6000</c:v>
                </c:pt>
                <c:pt idx="2090">
                  <c:v>10000</c:v>
                </c:pt>
                <c:pt idx="2091">
                  <c:v>6000</c:v>
                </c:pt>
                <c:pt idx="2092">
                  <c:v>16000</c:v>
                </c:pt>
                <c:pt idx="2093">
                  <c:v>21925</c:v>
                </c:pt>
                <c:pt idx="2094">
                  <c:v>24950</c:v>
                </c:pt>
                <c:pt idx="2095">
                  <c:v>13200</c:v>
                </c:pt>
                <c:pt idx="2096">
                  <c:v>14450</c:v>
                </c:pt>
                <c:pt idx="2097">
                  <c:v>2200</c:v>
                </c:pt>
                <c:pt idx="2098">
                  <c:v>21000</c:v>
                </c:pt>
                <c:pt idx="2099">
                  <c:v>9000</c:v>
                </c:pt>
                <c:pt idx="2100">
                  <c:v>5000</c:v>
                </c:pt>
                <c:pt idx="2101">
                  <c:v>34975</c:v>
                </c:pt>
                <c:pt idx="2102">
                  <c:v>20000</c:v>
                </c:pt>
                <c:pt idx="2103">
                  <c:v>11975</c:v>
                </c:pt>
                <c:pt idx="2104">
                  <c:v>10000</c:v>
                </c:pt>
                <c:pt idx="2105">
                  <c:v>10725</c:v>
                </c:pt>
                <c:pt idx="2106">
                  <c:v>3975</c:v>
                </c:pt>
                <c:pt idx="2107">
                  <c:v>10450</c:v>
                </c:pt>
                <c:pt idx="2108">
                  <c:v>2950</c:v>
                </c:pt>
                <c:pt idx="2109">
                  <c:v>11000</c:v>
                </c:pt>
                <c:pt idx="2110">
                  <c:v>7500</c:v>
                </c:pt>
                <c:pt idx="2111">
                  <c:v>7325</c:v>
                </c:pt>
                <c:pt idx="2112">
                  <c:v>10000</c:v>
                </c:pt>
                <c:pt idx="2113">
                  <c:v>8000</c:v>
                </c:pt>
                <c:pt idx="2114">
                  <c:v>33600</c:v>
                </c:pt>
                <c:pt idx="2115">
                  <c:v>12000</c:v>
                </c:pt>
                <c:pt idx="2116">
                  <c:v>5000</c:v>
                </c:pt>
                <c:pt idx="2117">
                  <c:v>10000</c:v>
                </c:pt>
                <c:pt idx="2118">
                  <c:v>2075</c:v>
                </c:pt>
                <c:pt idx="2119">
                  <c:v>15825</c:v>
                </c:pt>
                <c:pt idx="2120">
                  <c:v>6000</c:v>
                </c:pt>
                <c:pt idx="2121">
                  <c:v>8600</c:v>
                </c:pt>
                <c:pt idx="2122">
                  <c:v>16800</c:v>
                </c:pt>
                <c:pt idx="2123">
                  <c:v>7200</c:v>
                </c:pt>
                <c:pt idx="2124">
                  <c:v>9000</c:v>
                </c:pt>
                <c:pt idx="2125">
                  <c:v>9767.84</c:v>
                </c:pt>
                <c:pt idx="2126">
                  <c:v>11350</c:v>
                </c:pt>
                <c:pt idx="2127">
                  <c:v>6000</c:v>
                </c:pt>
                <c:pt idx="2128">
                  <c:v>4000</c:v>
                </c:pt>
                <c:pt idx="2129">
                  <c:v>6400</c:v>
                </c:pt>
                <c:pt idx="2130">
                  <c:v>3000</c:v>
                </c:pt>
                <c:pt idx="2131">
                  <c:v>1125</c:v>
                </c:pt>
                <c:pt idx="2132">
                  <c:v>27950</c:v>
                </c:pt>
                <c:pt idx="2133">
                  <c:v>6000</c:v>
                </c:pt>
                <c:pt idx="2134">
                  <c:v>5000</c:v>
                </c:pt>
                <c:pt idx="2135">
                  <c:v>19975</c:v>
                </c:pt>
                <c:pt idx="2136">
                  <c:v>9200</c:v>
                </c:pt>
                <c:pt idx="2137">
                  <c:v>35000</c:v>
                </c:pt>
                <c:pt idx="2138">
                  <c:v>18000</c:v>
                </c:pt>
                <c:pt idx="2139">
                  <c:v>8250</c:v>
                </c:pt>
                <c:pt idx="2140">
                  <c:v>1200</c:v>
                </c:pt>
                <c:pt idx="2141">
                  <c:v>10000</c:v>
                </c:pt>
                <c:pt idx="2142">
                  <c:v>35000</c:v>
                </c:pt>
                <c:pt idx="2143">
                  <c:v>18000</c:v>
                </c:pt>
                <c:pt idx="2144">
                  <c:v>19975</c:v>
                </c:pt>
                <c:pt idx="2145">
                  <c:v>5500</c:v>
                </c:pt>
                <c:pt idx="2146">
                  <c:v>35000</c:v>
                </c:pt>
                <c:pt idx="2147">
                  <c:v>35000</c:v>
                </c:pt>
                <c:pt idx="2148">
                  <c:v>20875</c:v>
                </c:pt>
                <c:pt idx="2149">
                  <c:v>1500</c:v>
                </c:pt>
                <c:pt idx="2150">
                  <c:v>12000</c:v>
                </c:pt>
                <c:pt idx="2151">
                  <c:v>9975</c:v>
                </c:pt>
                <c:pt idx="2152">
                  <c:v>9750</c:v>
                </c:pt>
                <c:pt idx="2153">
                  <c:v>5575</c:v>
                </c:pt>
                <c:pt idx="2154">
                  <c:v>11200</c:v>
                </c:pt>
                <c:pt idx="2155">
                  <c:v>3975</c:v>
                </c:pt>
                <c:pt idx="2156">
                  <c:v>7000</c:v>
                </c:pt>
                <c:pt idx="2157">
                  <c:v>18000</c:v>
                </c:pt>
                <c:pt idx="2158">
                  <c:v>5000</c:v>
                </c:pt>
                <c:pt idx="2159">
                  <c:v>9975</c:v>
                </c:pt>
                <c:pt idx="2160">
                  <c:v>9800</c:v>
                </c:pt>
                <c:pt idx="2161">
                  <c:v>19975</c:v>
                </c:pt>
                <c:pt idx="2162">
                  <c:v>4950</c:v>
                </c:pt>
                <c:pt idx="2163">
                  <c:v>8875</c:v>
                </c:pt>
                <c:pt idx="2164">
                  <c:v>4400</c:v>
                </c:pt>
                <c:pt idx="2165">
                  <c:v>23350</c:v>
                </c:pt>
                <c:pt idx="2166">
                  <c:v>3000</c:v>
                </c:pt>
                <c:pt idx="2167">
                  <c:v>4800</c:v>
                </c:pt>
                <c:pt idx="2168">
                  <c:v>5375</c:v>
                </c:pt>
                <c:pt idx="2169">
                  <c:v>14000</c:v>
                </c:pt>
                <c:pt idx="2170">
                  <c:v>19775</c:v>
                </c:pt>
                <c:pt idx="2171">
                  <c:v>13025</c:v>
                </c:pt>
                <c:pt idx="2172">
                  <c:v>18000</c:v>
                </c:pt>
                <c:pt idx="2173">
                  <c:v>2275.77</c:v>
                </c:pt>
                <c:pt idx="2174">
                  <c:v>4985.4399999999996</c:v>
                </c:pt>
                <c:pt idx="2175">
                  <c:v>4500</c:v>
                </c:pt>
                <c:pt idx="2176">
                  <c:v>15000</c:v>
                </c:pt>
                <c:pt idx="2177">
                  <c:v>35000</c:v>
                </c:pt>
                <c:pt idx="2178">
                  <c:v>4500</c:v>
                </c:pt>
                <c:pt idx="2179">
                  <c:v>4500</c:v>
                </c:pt>
                <c:pt idx="2180">
                  <c:v>1450</c:v>
                </c:pt>
                <c:pt idx="2181">
                  <c:v>6000</c:v>
                </c:pt>
                <c:pt idx="2182">
                  <c:v>4500</c:v>
                </c:pt>
                <c:pt idx="2183">
                  <c:v>14000</c:v>
                </c:pt>
                <c:pt idx="2184">
                  <c:v>15000</c:v>
                </c:pt>
                <c:pt idx="2185">
                  <c:v>14550</c:v>
                </c:pt>
                <c:pt idx="2186">
                  <c:v>1300</c:v>
                </c:pt>
                <c:pt idx="2187">
                  <c:v>35000</c:v>
                </c:pt>
                <c:pt idx="2188">
                  <c:v>10000</c:v>
                </c:pt>
                <c:pt idx="2189">
                  <c:v>6000</c:v>
                </c:pt>
                <c:pt idx="2190">
                  <c:v>10000</c:v>
                </c:pt>
                <c:pt idx="2191">
                  <c:v>9950</c:v>
                </c:pt>
                <c:pt idx="2192">
                  <c:v>3639.28</c:v>
                </c:pt>
                <c:pt idx="2193">
                  <c:v>9600</c:v>
                </c:pt>
                <c:pt idx="2194">
                  <c:v>17775</c:v>
                </c:pt>
                <c:pt idx="2195">
                  <c:v>2000</c:v>
                </c:pt>
                <c:pt idx="2196">
                  <c:v>18825</c:v>
                </c:pt>
                <c:pt idx="2197">
                  <c:v>2509.17</c:v>
                </c:pt>
                <c:pt idx="2198">
                  <c:v>2000</c:v>
                </c:pt>
                <c:pt idx="2199">
                  <c:v>9000</c:v>
                </c:pt>
                <c:pt idx="2200">
                  <c:v>5750</c:v>
                </c:pt>
                <c:pt idx="2201">
                  <c:v>21725</c:v>
                </c:pt>
                <c:pt idx="2202">
                  <c:v>20000</c:v>
                </c:pt>
                <c:pt idx="2203">
                  <c:v>15325</c:v>
                </c:pt>
                <c:pt idx="2204">
                  <c:v>8400</c:v>
                </c:pt>
                <c:pt idx="2205">
                  <c:v>4500</c:v>
                </c:pt>
                <c:pt idx="2206">
                  <c:v>9950</c:v>
                </c:pt>
                <c:pt idx="2207">
                  <c:v>15000</c:v>
                </c:pt>
                <c:pt idx="2208">
                  <c:v>9850</c:v>
                </c:pt>
                <c:pt idx="2209">
                  <c:v>10400</c:v>
                </c:pt>
                <c:pt idx="2210">
                  <c:v>3862.32</c:v>
                </c:pt>
                <c:pt idx="2211">
                  <c:v>3000</c:v>
                </c:pt>
                <c:pt idx="2212">
                  <c:v>15000</c:v>
                </c:pt>
                <c:pt idx="2213">
                  <c:v>12700</c:v>
                </c:pt>
                <c:pt idx="2214">
                  <c:v>15745.73</c:v>
                </c:pt>
                <c:pt idx="2215">
                  <c:v>7200</c:v>
                </c:pt>
                <c:pt idx="2216">
                  <c:v>30000</c:v>
                </c:pt>
                <c:pt idx="2217">
                  <c:v>20125</c:v>
                </c:pt>
                <c:pt idx="2218">
                  <c:v>12000</c:v>
                </c:pt>
                <c:pt idx="2219">
                  <c:v>4950</c:v>
                </c:pt>
                <c:pt idx="2220">
                  <c:v>7989.96</c:v>
                </c:pt>
                <c:pt idx="2221">
                  <c:v>3600</c:v>
                </c:pt>
                <c:pt idx="2222">
                  <c:v>8350</c:v>
                </c:pt>
                <c:pt idx="2223">
                  <c:v>17925</c:v>
                </c:pt>
                <c:pt idx="2224">
                  <c:v>20000</c:v>
                </c:pt>
                <c:pt idx="2225">
                  <c:v>4350</c:v>
                </c:pt>
                <c:pt idx="2226">
                  <c:v>11975</c:v>
                </c:pt>
                <c:pt idx="2227">
                  <c:v>5400</c:v>
                </c:pt>
                <c:pt idx="2228">
                  <c:v>11950</c:v>
                </c:pt>
                <c:pt idx="2229">
                  <c:v>12000</c:v>
                </c:pt>
                <c:pt idx="2230">
                  <c:v>6700</c:v>
                </c:pt>
                <c:pt idx="2231">
                  <c:v>3750</c:v>
                </c:pt>
                <c:pt idx="2232">
                  <c:v>8000</c:v>
                </c:pt>
                <c:pt idx="2233">
                  <c:v>4500</c:v>
                </c:pt>
                <c:pt idx="2234">
                  <c:v>5975</c:v>
                </c:pt>
                <c:pt idx="2235">
                  <c:v>19400</c:v>
                </c:pt>
                <c:pt idx="2236">
                  <c:v>15600</c:v>
                </c:pt>
                <c:pt idx="2237">
                  <c:v>8800</c:v>
                </c:pt>
                <c:pt idx="2238">
                  <c:v>4800</c:v>
                </c:pt>
                <c:pt idx="2239">
                  <c:v>5175</c:v>
                </c:pt>
                <c:pt idx="2240">
                  <c:v>9999.36</c:v>
                </c:pt>
                <c:pt idx="2241">
                  <c:v>12000</c:v>
                </c:pt>
                <c:pt idx="2242">
                  <c:v>5000</c:v>
                </c:pt>
                <c:pt idx="2243">
                  <c:v>33600</c:v>
                </c:pt>
                <c:pt idx="2244">
                  <c:v>10000</c:v>
                </c:pt>
                <c:pt idx="2245">
                  <c:v>11975</c:v>
                </c:pt>
                <c:pt idx="2246">
                  <c:v>4000</c:v>
                </c:pt>
                <c:pt idx="2247">
                  <c:v>20000</c:v>
                </c:pt>
                <c:pt idx="2248">
                  <c:v>12000</c:v>
                </c:pt>
                <c:pt idx="2249">
                  <c:v>17500</c:v>
                </c:pt>
                <c:pt idx="2250">
                  <c:v>10000</c:v>
                </c:pt>
                <c:pt idx="2251">
                  <c:v>3000</c:v>
                </c:pt>
                <c:pt idx="2252">
                  <c:v>5592.37</c:v>
                </c:pt>
                <c:pt idx="2253">
                  <c:v>10000</c:v>
                </c:pt>
                <c:pt idx="2254">
                  <c:v>5000</c:v>
                </c:pt>
                <c:pt idx="2255">
                  <c:v>16000</c:v>
                </c:pt>
                <c:pt idx="2256">
                  <c:v>4800</c:v>
                </c:pt>
                <c:pt idx="2257">
                  <c:v>24925</c:v>
                </c:pt>
                <c:pt idx="2258">
                  <c:v>4825</c:v>
                </c:pt>
                <c:pt idx="2259">
                  <c:v>18750</c:v>
                </c:pt>
                <c:pt idx="2260">
                  <c:v>5000</c:v>
                </c:pt>
                <c:pt idx="2261">
                  <c:v>224.99</c:v>
                </c:pt>
                <c:pt idx="2262">
                  <c:v>10000</c:v>
                </c:pt>
                <c:pt idx="2263">
                  <c:v>5300</c:v>
                </c:pt>
                <c:pt idx="2264">
                  <c:v>5000</c:v>
                </c:pt>
                <c:pt idx="2265">
                  <c:v>15051.09</c:v>
                </c:pt>
                <c:pt idx="2266">
                  <c:v>9200</c:v>
                </c:pt>
                <c:pt idx="2267">
                  <c:v>18725</c:v>
                </c:pt>
                <c:pt idx="2268">
                  <c:v>2000</c:v>
                </c:pt>
                <c:pt idx="2269">
                  <c:v>7200</c:v>
                </c:pt>
                <c:pt idx="2270">
                  <c:v>8000</c:v>
                </c:pt>
                <c:pt idx="2271">
                  <c:v>12875</c:v>
                </c:pt>
                <c:pt idx="2272">
                  <c:v>8000</c:v>
                </c:pt>
                <c:pt idx="2273">
                  <c:v>13675</c:v>
                </c:pt>
                <c:pt idx="2274">
                  <c:v>1400</c:v>
                </c:pt>
                <c:pt idx="2275">
                  <c:v>9500</c:v>
                </c:pt>
                <c:pt idx="2276">
                  <c:v>12700</c:v>
                </c:pt>
                <c:pt idx="2277">
                  <c:v>10000</c:v>
                </c:pt>
                <c:pt idx="2278">
                  <c:v>5691.36</c:v>
                </c:pt>
                <c:pt idx="2279">
                  <c:v>5200</c:v>
                </c:pt>
                <c:pt idx="2280">
                  <c:v>8975</c:v>
                </c:pt>
                <c:pt idx="2281">
                  <c:v>11854.04</c:v>
                </c:pt>
                <c:pt idx="2282">
                  <c:v>3800</c:v>
                </c:pt>
                <c:pt idx="2283">
                  <c:v>10000</c:v>
                </c:pt>
                <c:pt idx="2284">
                  <c:v>1800</c:v>
                </c:pt>
                <c:pt idx="2285">
                  <c:v>19000</c:v>
                </c:pt>
                <c:pt idx="2286">
                  <c:v>24000</c:v>
                </c:pt>
                <c:pt idx="2287">
                  <c:v>11475</c:v>
                </c:pt>
                <c:pt idx="2288">
                  <c:v>12100</c:v>
                </c:pt>
                <c:pt idx="2289">
                  <c:v>12000</c:v>
                </c:pt>
                <c:pt idx="2290">
                  <c:v>12000</c:v>
                </c:pt>
                <c:pt idx="2291">
                  <c:v>10000</c:v>
                </c:pt>
                <c:pt idx="2292">
                  <c:v>8875</c:v>
                </c:pt>
                <c:pt idx="2293">
                  <c:v>10625</c:v>
                </c:pt>
                <c:pt idx="2294">
                  <c:v>3725</c:v>
                </c:pt>
                <c:pt idx="2295">
                  <c:v>10000</c:v>
                </c:pt>
                <c:pt idx="2296">
                  <c:v>12000</c:v>
                </c:pt>
                <c:pt idx="2297">
                  <c:v>12225</c:v>
                </c:pt>
                <c:pt idx="2298">
                  <c:v>15975</c:v>
                </c:pt>
                <c:pt idx="2299">
                  <c:v>10000</c:v>
                </c:pt>
                <c:pt idx="2300">
                  <c:v>3625</c:v>
                </c:pt>
                <c:pt idx="2301">
                  <c:v>8400</c:v>
                </c:pt>
                <c:pt idx="2302">
                  <c:v>1334.54</c:v>
                </c:pt>
                <c:pt idx="2303">
                  <c:v>3600</c:v>
                </c:pt>
                <c:pt idx="2304">
                  <c:v>14000</c:v>
                </c:pt>
                <c:pt idx="2305">
                  <c:v>15675</c:v>
                </c:pt>
                <c:pt idx="2306">
                  <c:v>5546.81</c:v>
                </c:pt>
                <c:pt idx="2307">
                  <c:v>10000</c:v>
                </c:pt>
                <c:pt idx="2308">
                  <c:v>29000</c:v>
                </c:pt>
                <c:pt idx="2309">
                  <c:v>4800</c:v>
                </c:pt>
                <c:pt idx="2310">
                  <c:v>4900</c:v>
                </c:pt>
                <c:pt idx="2311">
                  <c:v>6894.01</c:v>
                </c:pt>
                <c:pt idx="2312">
                  <c:v>19975</c:v>
                </c:pt>
                <c:pt idx="2313">
                  <c:v>9000</c:v>
                </c:pt>
                <c:pt idx="2314">
                  <c:v>4400</c:v>
                </c:pt>
                <c:pt idx="2315">
                  <c:v>3000</c:v>
                </c:pt>
                <c:pt idx="2316">
                  <c:v>6250</c:v>
                </c:pt>
                <c:pt idx="2317">
                  <c:v>14000</c:v>
                </c:pt>
                <c:pt idx="2318">
                  <c:v>30000</c:v>
                </c:pt>
                <c:pt idx="2319">
                  <c:v>19600</c:v>
                </c:pt>
                <c:pt idx="2320">
                  <c:v>1600</c:v>
                </c:pt>
                <c:pt idx="2321">
                  <c:v>8000</c:v>
                </c:pt>
                <c:pt idx="2322">
                  <c:v>2125</c:v>
                </c:pt>
                <c:pt idx="2323">
                  <c:v>16075</c:v>
                </c:pt>
                <c:pt idx="2324">
                  <c:v>4888.24</c:v>
                </c:pt>
                <c:pt idx="2325">
                  <c:v>14400</c:v>
                </c:pt>
                <c:pt idx="2326">
                  <c:v>7750</c:v>
                </c:pt>
                <c:pt idx="2327">
                  <c:v>4200</c:v>
                </c:pt>
                <c:pt idx="2328">
                  <c:v>34950</c:v>
                </c:pt>
                <c:pt idx="2329">
                  <c:v>12800</c:v>
                </c:pt>
                <c:pt idx="2330">
                  <c:v>8000</c:v>
                </c:pt>
                <c:pt idx="2331">
                  <c:v>23477.53</c:v>
                </c:pt>
                <c:pt idx="2332">
                  <c:v>5000</c:v>
                </c:pt>
                <c:pt idx="2333">
                  <c:v>4000</c:v>
                </c:pt>
                <c:pt idx="2334">
                  <c:v>2875</c:v>
                </c:pt>
                <c:pt idx="2335">
                  <c:v>1800</c:v>
                </c:pt>
                <c:pt idx="2336">
                  <c:v>7200</c:v>
                </c:pt>
                <c:pt idx="2337">
                  <c:v>6000</c:v>
                </c:pt>
                <c:pt idx="2338">
                  <c:v>14975</c:v>
                </c:pt>
                <c:pt idx="2339">
                  <c:v>10375</c:v>
                </c:pt>
                <c:pt idx="2340">
                  <c:v>25000</c:v>
                </c:pt>
                <c:pt idx="2341">
                  <c:v>7782.65</c:v>
                </c:pt>
                <c:pt idx="2342">
                  <c:v>10000</c:v>
                </c:pt>
                <c:pt idx="2343">
                  <c:v>4450</c:v>
                </c:pt>
                <c:pt idx="2344">
                  <c:v>7000</c:v>
                </c:pt>
                <c:pt idx="2345">
                  <c:v>5473.88</c:v>
                </c:pt>
                <c:pt idx="2346">
                  <c:v>7000</c:v>
                </c:pt>
                <c:pt idx="2347">
                  <c:v>11975</c:v>
                </c:pt>
                <c:pt idx="2348">
                  <c:v>9975</c:v>
                </c:pt>
                <c:pt idx="2349">
                  <c:v>9800</c:v>
                </c:pt>
                <c:pt idx="2350">
                  <c:v>15000</c:v>
                </c:pt>
                <c:pt idx="2351">
                  <c:v>12000</c:v>
                </c:pt>
                <c:pt idx="2352">
                  <c:v>18975</c:v>
                </c:pt>
                <c:pt idx="2353">
                  <c:v>10000</c:v>
                </c:pt>
                <c:pt idx="2354">
                  <c:v>14725</c:v>
                </c:pt>
                <c:pt idx="2355">
                  <c:v>17475</c:v>
                </c:pt>
                <c:pt idx="2356">
                  <c:v>10000</c:v>
                </c:pt>
                <c:pt idx="2357">
                  <c:v>11998.2</c:v>
                </c:pt>
                <c:pt idx="2358">
                  <c:v>32550</c:v>
                </c:pt>
                <c:pt idx="2359">
                  <c:v>17450</c:v>
                </c:pt>
                <c:pt idx="2360">
                  <c:v>7200</c:v>
                </c:pt>
                <c:pt idx="2361">
                  <c:v>7125</c:v>
                </c:pt>
                <c:pt idx="2362">
                  <c:v>19861.23</c:v>
                </c:pt>
                <c:pt idx="2363">
                  <c:v>18000</c:v>
                </c:pt>
                <c:pt idx="2364">
                  <c:v>15000</c:v>
                </c:pt>
                <c:pt idx="2365">
                  <c:v>14000</c:v>
                </c:pt>
                <c:pt idx="2366">
                  <c:v>4750</c:v>
                </c:pt>
                <c:pt idx="2367">
                  <c:v>8000</c:v>
                </c:pt>
                <c:pt idx="2368">
                  <c:v>34900</c:v>
                </c:pt>
                <c:pt idx="2369">
                  <c:v>3600</c:v>
                </c:pt>
                <c:pt idx="2370">
                  <c:v>19950</c:v>
                </c:pt>
                <c:pt idx="2371">
                  <c:v>20000</c:v>
                </c:pt>
                <c:pt idx="2372">
                  <c:v>9950</c:v>
                </c:pt>
                <c:pt idx="2373">
                  <c:v>10000</c:v>
                </c:pt>
                <c:pt idx="2374">
                  <c:v>4500</c:v>
                </c:pt>
                <c:pt idx="2375">
                  <c:v>8000</c:v>
                </c:pt>
                <c:pt idx="2376">
                  <c:v>7425</c:v>
                </c:pt>
                <c:pt idx="2377">
                  <c:v>12000</c:v>
                </c:pt>
                <c:pt idx="2378">
                  <c:v>9000</c:v>
                </c:pt>
                <c:pt idx="2379">
                  <c:v>28000</c:v>
                </c:pt>
                <c:pt idx="2380">
                  <c:v>15550</c:v>
                </c:pt>
                <c:pt idx="2381">
                  <c:v>10500</c:v>
                </c:pt>
                <c:pt idx="2382">
                  <c:v>6727.42</c:v>
                </c:pt>
                <c:pt idx="2383">
                  <c:v>3600</c:v>
                </c:pt>
                <c:pt idx="2384">
                  <c:v>12000</c:v>
                </c:pt>
                <c:pt idx="2385">
                  <c:v>24144.61</c:v>
                </c:pt>
                <c:pt idx="2386">
                  <c:v>20000</c:v>
                </c:pt>
                <c:pt idx="2387">
                  <c:v>14000</c:v>
                </c:pt>
                <c:pt idx="2388">
                  <c:v>10000</c:v>
                </c:pt>
                <c:pt idx="2389">
                  <c:v>8000</c:v>
                </c:pt>
                <c:pt idx="2390">
                  <c:v>15000</c:v>
                </c:pt>
                <c:pt idx="2391">
                  <c:v>3500</c:v>
                </c:pt>
                <c:pt idx="2392">
                  <c:v>29975</c:v>
                </c:pt>
                <c:pt idx="2393">
                  <c:v>12000</c:v>
                </c:pt>
                <c:pt idx="2394">
                  <c:v>12250</c:v>
                </c:pt>
                <c:pt idx="2395">
                  <c:v>9000</c:v>
                </c:pt>
                <c:pt idx="2396">
                  <c:v>31825</c:v>
                </c:pt>
                <c:pt idx="2397">
                  <c:v>23975</c:v>
                </c:pt>
                <c:pt idx="2398">
                  <c:v>12787.71</c:v>
                </c:pt>
                <c:pt idx="2399">
                  <c:v>20000</c:v>
                </c:pt>
                <c:pt idx="2400">
                  <c:v>15000</c:v>
                </c:pt>
                <c:pt idx="2401">
                  <c:v>14950</c:v>
                </c:pt>
                <c:pt idx="2402">
                  <c:v>3150</c:v>
                </c:pt>
                <c:pt idx="2403">
                  <c:v>14000</c:v>
                </c:pt>
                <c:pt idx="2404">
                  <c:v>21000</c:v>
                </c:pt>
                <c:pt idx="2405">
                  <c:v>5000</c:v>
                </c:pt>
                <c:pt idx="2406">
                  <c:v>5000</c:v>
                </c:pt>
                <c:pt idx="2407">
                  <c:v>8000</c:v>
                </c:pt>
                <c:pt idx="2408">
                  <c:v>10000</c:v>
                </c:pt>
                <c:pt idx="2409">
                  <c:v>7000</c:v>
                </c:pt>
                <c:pt idx="2410">
                  <c:v>11000</c:v>
                </c:pt>
                <c:pt idx="2411">
                  <c:v>28000</c:v>
                </c:pt>
                <c:pt idx="2412">
                  <c:v>21963.64</c:v>
                </c:pt>
                <c:pt idx="2413">
                  <c:v>15000</c:v>
                </c:pt>
                <c:pt idx="2414">
                  <c:v>23950</c:v>
                </c:pt>
                <c:pt idx="2415">
                  <c:v>5000</c:v>
                </c:pt>
                <c:pt idx="2416">
                  <c:v>10000</c:v>
                </c:pt>
                <c:pt idx="2417">
                  <c:v>16000</c:v>
                </c:pt>
                <c:pt idx="2418">
                  <c:v>6301.07</c:v>
                </c:pt>
                <c:pt idx="2419">
                  <c:v>8000</c:v>
                </c:pt>
                <c:pt idx="2420">
                  <c:v>10000</c:v>
                </c:pt>
                <c:pt idx="2421">
                  <c:v>5000</c:v>
                </c:pt>
                <c:pt idx="2422">
                  <c:v>19975</c:v>
                </c:pt>
                <c:pt idx="2423">
                  <c:v>3600</c:v>
                </c:pt>
                <c:pt idx="2424">
                  <c:v>15000</c:v>
                </c:pt>
                <c:pt idx="2425">
                  <c:v>9700</c:v>
                </c:pt>
                <c:pt idx="2426">
                  <c:v>8450</c:v>
                </c:pt>
                <c:pt idx="2427">
                  <c:v>25000</c:v>
                </c:pt>
                <c:pt idx="2428">
                  <c:v>24950</c:v>
                </c:pt>
                <c:pt idx="2429">
                  <c:v>15000</c:v>
                </c:pt>
                <c:pt idx="2430">
                  <c:v>14575</c:v>
                </c:pt>
                <c:pt idx="2431">
                  <c:v>14775</c:v>
                </c:pt>
                <c:pt idx="2432">
                  <c:v>2000</c:v>
                </c:pt>
                <c:pt idx="2433">
                  <c:v>2575</c:v>
                </c:pt>
                <c:pt idx="2434">
                  <c:v>4200</c:v>
                </c:pt>
                <c:pt idx="2435">
                  <c:v>8000</c:v>
                </c:pt>
                <c:pt idx="2436">
                  <c:v>9500</c:v>
                </c:pt>
                <c:pt idx="2437">
                  <c:v>16445.93</c:v>
                </c:pt>
                <c:pt idx="2438">
                  <c:v>12300</c:v>
                </c:pt>
                <c:pt idx="2439">
                  <c:v>4000</c:v>
                </c:pt>
                <c:pt idx="2440">
                  <c:v>20000</c:v>
                </c:pt>
                <c:pt idx="2441">
                  <c:v>12000</c:v>
                </c:pt>
                <c:pt idx="2442">
                  <c:v>4375</c:v>
                </c:pt>
                <c:pt idx="2443">
                  <c:v>3000</c:v>
                </c:pt>
                <c:pt idx="2444">
                  <c:v>13000</c:v>
                </c:pt>
                <c:pt idx="2445">
                  <c:v>16200</c:v>
                </c:pt>
                <c:pt idx="2446">
                  <c:v>11375</c:v>
                </c:pt>
                <c:pt idx="2447">
                  <c:v>25875</c:v>
                </c:pt>
                <c:pt idx="2448">
                  <c:v>15000</c:v>
                </c:pt>
                <c:pt idx="2449">
                  <c:v>20950</c:v>
                </c:pt>
                <c:pt idx="2450">
                  <c:v>12800</c:v>
                </c:pt>
                <c:pt idx="2451">
                  <c:v>2000</c:v>
                </c:pt>
                <c:pt idx="2452">
                  <c:v>25000</c:v>
                </c:pt>
                <c:pt idx="2453">
                  <c:v>28150</c:v>
                </c:pt>
                <c:pt idx="2454">
                  <c:v>19925</c:v>
                </c:pt>
                <c:pt idx="2455">
                  <c:v>24000</c:v>
                </c:pt>
                <c:pt idx="2456">
                  <c:v>21850</c:v>
                </c:pt>
                <c:pt idx="2457">
                  <c:v>19850</c:v>
                </c:pt>
                <c:pt idx="2458">
                  <c:v>15875</c:v>
                </c:pt>
                <c:pt idx="2459">
                  <c:v>10000</c:v>
                </c:pt>
                <c:pt idx="2460">
                  <c:v>20000</c:v>
                </c:pt>
                <c:pt idx="2461">
                  <c:v>1000</c:v>
                </c:pt>
                <c:pt idx="2462">
                  <c:v>3500</c:v>
                </c:pt>
                <c:pt idx="2463">
                  <c:v>15000</c:v>
                </c:pt>
                <c:pt idx="2464">
                  <c:v>19000</c:v>
                </c:pt>
                <c:pt idx="2465">
                  <c:v>11950</c:v>
                </c:pt>
                <c:pt idx="2466">
                  <c:v>22750</c:v>
                </c:pt>
                <c:pt idx="2467">
                  <c:v>9747.5</c:v>
                </c:pt>
                <c:pt idx="2468">
                  <c:v>3500</c:v>
                </c:pt>
                <c:pt idx="2469">
                  <c:v>17724.900000000001</c:v>
                </c:pt>
                <c:pt idx="2470">
                  <c:v>20000</c:v>
                </c:pt>
                <c:pt idx="2471">
                  <c:v>19000</c:v>
                </c:pt>
                <c:pt idx="2472">
                  <c:v>17250</c:v>
                </c:pt>
                <c:pt idx="2473">
                  <c:v>711.54</c:v>
                </c:pt>
                <c:pt idx="2474">
                  <c:v>7200</c:v>
                </c:pt>
                <c:pt idx="2475">
                  <c:v>10000</c:v>
                </c:pt>
                <c:pt idx="2476">
                  <c:v>3925</c:v>
                </c:pt>
                <c:pt idx="2477">
                  <c:v>17500</c:v>
                </c:pt>
                <c:pt idx="2478">
                  <c:v>20000</c:v>
                </c:pt>
                <c:pt idx="2479">
                  <c:v>16200</c:v>
                </c:pt>
                <c:pt idx="2480">
                  <c:v>10000</c:v>
                </c:pt>
                <c:pt idx="2481">
                  <c:v>27000</c:v>
                </c:pt>
                <c:pt idx="2482">
                  <c:v>4475</c:v>
                </c:pt>
                <c:pt idx="2483">
                  <c:v>15875</c:v>
                </c:pt>
                <c:pt idx="2484">
                  <c:v>15000</c:v>
                </c:pt>
                <c:pt idx="2485">
                  <c:v>24950</c:v>
                </c:pt>
                <c:pt idx="2486">
                  <c:v>7000</c:v>
                </c:pt>
                <c:pt idx="2487">
                  <c:v>15000</c:v>
                </c:pt>
                <c:pt idx="2488">
                  <c:v>17000</c:v>
                </c:pt>
                <c:pt idx="2489">
                  <c:v>19075</c:v>
                </c:pt>
                <c:pt idx="2490">
                  <c:v>10000</c:v>
                </c:pt>
                <c:pt idx="2491">
                  <c:v>8475</c:v>
                </c:pt>
                <c:pt idx="2492">
                  <c:v>6350</c:v>
                </c:pt>
                <c:pt idx="2493">
                  <c:v>30000</c:v>
                </c:pt>
                <c:pt idx="2494">
                  <c:v>23975</c:v>
                </c:pt>
                <c:pt idx="2495">
                  <c:v>29950</c:v>
                </c:pt>
                <c:pt idx="2496">
                  <c:v>16000</c:v>
                </c:pt>
                <c:pt idx="2497">
                  <c:v>10000</c:v>
                </c:pt>
                <c:pt idx="2498">
                  <c:v>6000</c:v>
                </c:pt>
                <c:pt idx="2499">
                  <c:v>5242.75</c:v>
                </c:pt>
              </c:numCache>
            </c:numRef>
          </c:xVal>
          <c:yVal>
            <c:numRef>
              <c:f>loansMod!$E$2:$E$2501</c:f>
              <c:numCache>
                <c:formatCode>0.00%</c:formatCode>
                <c:ptCount val="2500"/>
                <c:pt idx="0">
                  <c:v>8.8999999999999996E-2</c:v>
                </c:pt>
                <c:pt idx="1">
                  <c:v>0.1212</c:v>
                </c:pt>
                <c:pt idx="2">
                  <c:v>0.2198</c:v>
                </c:pt>
                <c:pt idx="3">
                  <c:v>9.9900000000000003E-2</c:v>
                </c:pt>
                <c:pt idx="4">
                  <c:v>0.1171</c:v>
                </c:pt>
                <c:pt idx="5">
                  <c:v>0.15310000000000001</c:v>
                </c:pt>
                <c:pt idx="6">
                  <c:v>7.9000000000000001E-2</c:v>
                </c:pt>
                <c:pt idx="7">
                  <c:v>0.1714</c:v>
                </c:pt>
                <c:pt idx="8">
                  <c:v>0.14330000000000001</c:v>
                </c:pt>
                <c:pt idx="9">
                  <c:v>6.9099999999999995E-2</c:v>
                </c:pt>
                <c:pt idx="10">
                  <c:v>0.19719999999999999</c:v>
                </c:pt>
                <c:pt idx="11">
                  <c:v>0.14269999999999999</c:v>
                </c:pt>
                <c:pt idx="12">
                  <c:v>0.2167</c:v>
                </c:pt>
                <c:pt idx="13">
                  <c:v>8.8999999999999996E-2</c:v>
                </c:pt>
                <c:pt idx="14">
                  <c:v>7.6200000000000004E-2</c:v>
                </c:pt>
                <c:pt idx="15">
                  <c:v>0.1565</c:v>
                </c:pt>
                <c:pt idx="16">
                  <c:v>0.1212</c:v>
                </c:pt>
                <c:pt idx="17">
                  <c:v>0.1037</c:v>
                </c:pt>
                <c:pt idx="18">
                  <c:v>9.7600000000000006E-2</c:v>
                </c:pt>
                <c:pt idx="19">
                  <c:v>9.9900000000000003E-2</c:v>
                </c:pt>
                <c:pt idx="20">
                  <c:v>0.2198</c:v>
                </c:pt>
                <c:pt idx="21">
                  <c:v>0.1905</c:v>
                </c:pt>
                <c:pt idx="22">
                  <c:v>0.1799</c:v>
                </c:pt>
                <c:pt idx="23">
                  <c:v>0.11990000000000001</c:v>
                </c:pt>
                <c:pt idx="24">
                  <c:v>0.16819999999999999</c:v>
                </c:pt>
                <c:pt idx="25">
                  <c:v>7.9000000000000001E-2</c:v>
                </c:pt>
                <c:pt idx="26">
                  <c:v>0.14419999999999999</c:v>
                </c:pt>
                <c:pt idx="27">
                  <c:v>0.15310000000000001</c:v>
                </c:pt>
                <c:pt idx="28">
                  <c:v>8.5900000000000004E-2</c:v>
                </c:pt>
                <c:pt idx="29">
                  <c:v>7.9000000000000001E-2</c:v>
                </c:pt>
                <c:pt idx="30">
                  <c:v>0.21</c:v>
                </c:pt>
                <c:pt idx="31">
                  <c:v>0.1212</c:v>
                </c:pt>
                <c:pt idx="32">
                  <c:v>0.16489999999999999</c:v>
                </c:pt>
                <c:pt idx="33">
                  <c:v>0.158</c:v>
                </c:pt>
                <c:pt idx="34">
                  <c:v>0.13550000000000001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7.6200000000000004E-2</c:v>
                </c:pt>
                <c:pt idx="38">
                  <c:v>8.8999999999999996E-2</c:v>
                </c:pt>
                <c:pt idx="39">
                  <c:v>0.1249</c:v>
                </c:pt>
                <c:pt idx="40">
                  <c:v>0.17269999999999999</c:v>
                </c:pt>
                <c:pt idx="41">
                  <c:v>0.1114</c:v>
                </c:pt>
                <c:pt idx="42">
                  <c:v>0.1913</c:v>
                </c:pt>
                <c:pt idx="43">
                  <c:v>0.21740000000000001</c:v>
                </c:pt>
                <c:pt idx="44">
                  <c:v>0.17269999999999999</c:v>
                </c:pt>
                <c:pt idx="45">
                  <c:v>0.1186</c:v>
                </c:pt>
                <c:pt idx="46">
                  <c:v>0.1038</c:v>
                </c:pt>
                <c:pt idx="47">
                  <c:v>0.23910000000000001</c:v>
                </c:pt>
                <c:pt idx="48">
                  <c:v>7.4899999999999994E-2</c:v>
                </c:pt>
                <c:pt idx="49">
                  <c:v>0.1212</c:v>
                </c:pt>
                <c:pt idx="50">
                  <c:v>0.1038</c:v>
                </c:pt>
                <c:pt idx="51">
                  <c:v>0.1744</c:v>
                </c:pt>
                <c:pt idx="52">
                  <c:v>0.17269999999999999</c:v>
                </c:pt>
                <c:pt idx="53">
                  <c:v>0.21490000000000001</c:v>
                </c:pt>
                <c:pt idx="54">
                  <c:v>0.17799999999999999</c:v>
                </c:pt>
                <c:pt idx="55">
                  <c:v>0.1114</c:v>
                </c:pt>
                <c:pt idx="56">
                  <c:v>0.1298</c:v>
                </c:pt>
                <c:pt idx="57">
                  <c:v>9.9900000000000003E-2</c:v>
                </c:pt>
                <c:pt idx="58">
                  <c:v>0.14330000000000001</c:v>
                </c:pt>
                <c:pt idx="59">
                  <c:v>8.5900000000000004E-2</c:v>
                </c:pt>
                <c:pt idx="60">
                  <c:v>0.1149</c:v>
                </c:pt>
                <c:pt idx="61">
                  <c:v>0.1016</c:v>
                </c:pt>
                <c:pt idx="62">
                  <c:v>0.14330000000000001</c:v>
                </c:pt>
                <c:pt idx="63">
                  <c:v>0.158</c:v>
                </c:pt>
                <c:pt idx="64">
                  <c:v>9.9099999999999994E-2</c:v>
                </c:pt>
                <c:pt idx="65">
                  <c:v>7.9000000000000001E-2</c:v>
                </c:pt>
                <c:pt idx="66">
                  <c:v>0.13109999999999999</c:v>
                </c:pt>
                <c:pt idx="67">
                  <c:v>0.16289999999999999</c:v>
                </c:pt>
                <c:pt idx="68">
                  <c:v>0.1825</c:v>
                </c:pt>
                <c:pt idx="69">
                  <c:v>0.1409</c:v>
                </c:pt>
                <c:pt idx="70">
                  <c:v>0.1903</c:v>
                </c:pt>
                <c:pt idx="71">
                  <c:v>8.8999999999999996E-2</c:v>
                </c:pt>
                <c:pt idx="72">
                  <c:v>0.1183</c:v>
                </c:pt>
                <c:pt idx="73">
                  <c:v>0.17269999999999999</c:v>
                </c:pt>
                <c:pt idx="74">
                  <c:v>0.15310000000000001</c:v>
                </c:pt>
                <c:pt idx="75">
                  <c:v>0.13120000000000001</c:v>
                </c:pt>
                <c:pt idx="76">
                  <c:v>6.7599999999999993E-2</c:v>
                </c:pt>
                <c:pt idx="77">
                  <c:v>0.10829999999999999</c:v>
                </c:pt>
                <c:pt idx="78">
                  <c:v>0.1777</c:v>
                </c:pt>
                <c:pt idx="79">
                  <c:v>7.9000000000000001E-2</c:v>
                </c:pt>
                <c:pt idx="80">
                  <c:v>0.13059999999999999</c:v>
                </c:pt>
                <c:pt idx="81">
                  <c:v>7.6200000000000004E-2</c:v>
                </c:pt>
                <c:pt idx="82">
                  <c:v>0.1777</c:v>
                </c:pt>
                <c:pt idx="83">
                  <c:v>0.1212</c:v>
                </c:pt>
                <c:pt idx="84">
                  <c:v>0.16489999999999999</c:v>
                </c:pt>
                <c:pt idx="85">
                  <c:v>0.11119999999999999</c:v>
                </c:pt>
                <c:pt idx="86">
                  <c:v>8.8999999999999996E-2</c:v>
                </c:pt>
                <c:pt idx="87">
                  <c:v>0.1409</c:v>
                </c:pt>
                <c:pt idx="88">
                  <c:v>7.51E-2</c:v>
                </c:pt>
                <c:pt idx="89">
                  <c:v>0.13109999999999999</c:v>
                </c:pt>
                <c:pt idx="90">
                  <c:v>0.16289999999999999</c:v>
                </c:pt>
                <c:pt idx="91">
                  <c:v>7.6200000000000004E-2</c:v>
                </c:pt>
                <c:pt idx="92">
                  <c:v>0.15809999999999999</c:v>
                </c:pt>
                <c:pt idx="93">
                  <c:v>0.14349999999999999</c:v>
                </c:pt>
                <c:pt idx="94">
                  <c:v>0.14960000000000001</c:v>
                </c:pt>
                <c:pt idx="95">
                  <c:v>6.6199999999999995E-2</c:v>
                </c:pt>
                <c:pt idx="96">
                  <c:v>5.9900000000000002E-2</c:v>
                </c:pt>
                <c:pt idx="97">
                  <c:v>0.1114</c:v>
                </c:pt>
                <c:pt idx="98">
                  <c:v>0.19719999999999999</c:v>
                </c:pt>
                <c:pt idx="99">
                  <c:v>0.1875</c:v>
                </c:pt>
                <c:pt idx="100">
                  <c:v>0.13109999999999999</c:v>
                </c:pt>
                <c:pt idx="101">
                  <c:v>7.9000000000000001E-2</c:v>
                </c:pt>
                <c:pt idx="102">
                  <c:v>6.6199999999999995E-2</c:v>
                </c:pt>
                <c:pt idx="103">
                  <c:v>0.21479999999999999</c:v>
                </c:pt>
                <c:pt idx="104">
                  <c:v>0.1065</c:v>
                </c:pt>
                <c:pt idx="105">
                  <c:v>7.6200000000000004E-2</c:v>
                </c:pt>
                <c:pt idx="106">
                  <c:v>6.0299999999999999E-2</c:v>
                </c:pt>
                <c:pt idx="107">
                  <c:v>0.13109999999999999</c:v>
                </c:pt>
                <c:pt idx="108">
                  <c:v>0.1409</c:v>
                </c:pt>
                <c:pt idx="109">
                  <c:v>0.1409</c:v>
                </c:pt>
                <c:pt idx="110">
                  <c:v>7.9000000000000001E-2</c:v>
                </c:pt>
                <c:pt idx="111">
                  <c:v>6.0299999999999999E-2</c:v>
                </c:pt>
                <c:pt idx="112">
                  <c:v>6.1699999999999998E-2</c:v>
                </c:pt>
                <c:pt idx="113">
                  <c:v>0.1399</c:v>
                </c:pt>
                <c:pt idx="114">
                  <c:v>0.158</c:v>
                </c:pt>
                <c:pt idx="115">
                  <c:v>0.1099</c:v>
                </c:pt>
                <c:pt idx="116">
                  <c:v>0.1016</c:v>
                </c:pt>
                <c:pt idx="117">
                  <c:v>0.1409</c:v>
                </c:pt>
                <c:pt idx="118">
                  <c:v>6.0299999999999999E-2</c:v>
                </c:pt>
                <c:pt idx="119">
                  <c:v>7.6600000000000001E-2</c:v>
                </c:pt>
                <c:pt idx="120">
                  <c:v>0.1905</c:v>
                </c:pt>
                <c:pt idx="121">
                  <c:v>8.8999999999999996E-2</c:v>
                </c:pt>
                <c:pt idx="122">
                  <c:v>0.1114</c:v>
                </c:pt>
                <c:pt idx="123">
                  <c:v>8.4900000000000003E-2</c:v>
                </c:pt>
                <c:pt idx="124">
                  <c:v>0.15210000000000001</c:v>
                </c:pt>
                <c:pt idx="125">
                  <c:v>0.19719999999999999</c:v>
                </c:pt>
                <c:pt idx="126">
                  <c:v>0.14649999999999999</c:v>
                </c:pt>
                <c:pt idx="127">
                  <c:v>0.14330000000000001</c:v>
                </c:pt>
                <c:pt idx="128">
                  <c:v>0.1074</c:v>
                </c:pt>
                <c:pt idx="129">
                  <c:v>0.157</c:v>
                </c:pt>
                <c:pt idx="130">
                  <c:v>9.7600000000000006E-2</c:v>
                </c:pt>
                <c:pt idx="131">
                  <c:v>0.16320000000000001</c:v>
                </c:pt>
                <c:pt idx="132">
                  <c:v>0.14069999999999999</c:v>
                </c:pt>
                <c:pt idx="133">
                  <c:v>0.1409</c:v>
                </c:pt>
                <c:pt idx="134">
                  <c:v>9.9099999999999994E-2</c:v>
                </c:pt>
                <c:pt idx="135">
                  <c:v>0.16400000000000001</c:v>
                </c:pt>
                <c:pt idx="136">
                  <c:v>6.6199999999999995E-2</c:v>
                </c:pt>
                <c:pt idx="137">
                  <c:v>5.79E-2</c:v>
                </c:pt>
                <c:pt idx="138">
                  <c:v>9.8799999999999999E-2</c:v>
                </c:pt>
                <c:pt idx="139">
                  <c:v>0.15989999999999999</c:v>
                </c:pt>
                <c:pt idx="140">
                  <c:v>9.7600000000000006E-2</c:v>
                </c:pt>
                <c:pt idx="141">
                  <c:v>0.23280000000000001</c:v>
                </c:pt>
                <c:pt idx="142">
                  <c:v>9.6299999999999997E-2</c:v>
                </c:pt>
                <c:pt idx="143">
                  <c:v>0.13109999999999999</c:v>
                </c:pt>
                <c:pt idx="144">
                  <c:v>0.1114</c:v>
                </c:pt>
                <c:pt idx="145">
                  <c:v>0.13109999999999999</c:v>
                </c:pt>
                <c:pt idx="146">
                  <c:v>0.17269999999999999</c:v>
                </c:pt>
                <c:pt idx="147">
                  <c:v>7.51E-2</c:v>
                </c:pt>
                <c:pt idx="148">
                  <c:v>0.1411</c:v>
                </c:pt>
                <c:pt idx="149">
                  <c:v>0.14330000000000001</c:v>
                </c:pt>
                <c:pt idx="150">
                  <c:v>0.21490000000000001</c:v>
                </c:pt>
                <c:pt idx="151">
                  <c:v>8.8999999999999996E-2</c:v>
                </c:pt>
                <c:pt idx="152">
                  <c:v>0.1075</c:v>
                </c:pt>
                <c:pt idx="153">
                  <c:v>0.16689999999999999</c:v>
                </c:pt>
                <c:pt idx="154">
                  <c:v>0.13980000000000001</c:v>
                </c:pt>
                <c:pt idx="155">
                  <c:v>0.1091</c:v>
                </c:pt>
                <c:pt idx="156">
                  <c:v>0.1148</c:v>
                </c:pt>
                <c:pt idx="157">
                  <c:v>0.13489999999999999</c:v>
                </c:pt>
                <c:pt idx="158">
                  <c:v>0.1825</c:v>
                </c:pt>
                <c:pt idx="159">
                  <c:v>0.1777</c:v>
                </c:pt>
                <c:pt idx="160">
                  <c:v>6.9199999999999998E-2</c:v>
                </c:pt>
                <c:pt idx="161">
                  <c:v>7.9000000000000001E-2</c:v>
                </c:pt>
                <c:pt idx="162">
                  <c:v>0.14330000000000001</c:v>
                </c:pt>
                <c:pt idx="163">
                  <c:v>0.1016</c:v>
                </c:pt>
                <c:pt idx="164">
                  <c:v>0.16289999999999999</c:v>
                </c:pt>
                <c:pt idx="165">
                  <c:v>8.8999999999999996E-2</c:v>
                </c:pt>
                <c:pt idx="166">
                  <c:v>0.12529999999999999</c:v>
                </c:pt>
                <c:pt idx="167">
                  <c:v>0.15310000000000001</c:v>
                </c:pt>
                <c:pt idx="168">
                  <c:v>0.1527</c:v>
                </c:pt>
                <c:pt idx="169">
                  <c:v>0.15229999999999999</c:v>
                </c:pt>
                <c:pt idx="170">
                  <c:v>0.1114</c:v>
                </c:pt>
                <c:pt idx="171">
                  <c:v>0.13109999999999999</c:v>
                </c:pt>
                <c:pt idx="172">
                  <c:v>8.8999999999999996E-2</c:v>
                </c:pt>
                <c:pt idx="173">
                  <c:v>0.1212</c:v>
                </c:pt>
                <c:pt idx="174">
                  <c:v>0.21279999999999999</c:v>
                </c:pt>
                <c:pt idx="175">
                  <c:v>0.1038</c:v>
                </c:pt>
                <c:pt idx="176">
                  <c:v>7.9000000000000001E-2</c:v>
                </c:pt>
                <c:pt idx="177">
                  <c:v>0.1114</c:v>
                </c:pt>
                <c:pt idx="178">
                  <c:v>7.6200000000000004E-2</c:v>
                </c:pt>
                <c:pt idx="179">
                  <c:v>0.1114</c:v>
                </c:pt>
                <c:pt idx="180">
                  <c:v>0.14330000000000001</c:v>
                </c:pt>
                <c:pt idx="181">
                  <c:v>7.9000000000000001E-2</c:v>
                </c:pt>
                <c:pt idx="182">
                  <c:v>0.12690000000000001</c:v>
                </c:pt>
                <c:pt idx="183">
                  <c:v>0.1016</c:v>
                </c:pt>
                <c:pt idx="184">
                  <c:v>0.1905</c:v>
                </c:pt>
                <c:pt idx="185">
                  <c:v>6.0299999999999999E-2</c:v>
                </c:pt>
                <c:pt idx="186">
                  <c:v>0.16889999999999999</c:v>
                </c:pt>
                <c:pt idx="187">
                  <c:v>8.5900000000000004E-2</c:v>
                </c:pt>
                <c:pt idx="188">
                  <c:v>0.18490000000000001</c:v>
                </c:pt>
                <c:pt idx="189">
                  <c:v>0.12690000000000001</c:v>
                </c:pt>
                <c:pt idx="190">
                  <c:v>0.13109999999999999</c:v>
                </c:pt>
                <c:pt idx="191">
                  <c:v>0.158</c:v>
                </c:pt>
                <c:pt idx="192">
                  <c:v>0.1905</c:v>
                </c:pt>
                <c:pt idx="193">
                  <c:v>0.19470000000000001</c:v>
                </c:pt>
                <c:pt idx="194">
                  <c:v>8.8999999999999996E-2</c:v>
                </c:pt>
                <c:pt idx="195">
                  <c:v>6.1699999999999998E-2</c:v>
                </c:pt>
                <c:pt idx="196">
                  <c:v>0.10589999999999999</c:v>
                </c:pt>
                <c:pt idx="197">
                  <c:v>0.1148</c:v>
                </c:pt>
                <c:pt idx="198">
                  <c:v>7.8799999999999995E-2</c:v>
                </c:pt>
                <c:pt idx="199">
                  <c:v>0.1409</c:v>
                </c:pt>
                <c:pt idx="200">
                  <c:v>0.158</c:v>
                </c:pt>
                <c:pt idx="201">
                  <c:v>0.14829999999999999</c:v>
                </c:pt>
                <c:pt idx="202">
                  <c:v>0.08</c:v>
                </c:pt>
                <c:pt idx="203">
                  <c:v>0.1</c:v>
                </c:pt>
                <c:pt idx="204">
                  <c:v>0.13980000000000001</c:v>
                </c:pt>
                <c:pt idx="205">
                  <c:v>8.9399999999999993E-2</c:v>
                </c:pt>
                <c:pt idx="206">
                  <c:v>7.9000000000000001E-2</c:v>
                </c:pt>
                <c:pt idx="207">
                  <c:v>7.9000000000000001E-2</c:v>
                </c:pt>
                <c:pt idx="208">
                  <c:v>0.1212</c:v>
                </c:pt>
                <c:pt idx="209">
                  <c:v>0.13109999999999999</c:v>
                </c:pt>
                <c:pt idx="210">
                  <c:v>7.9000000000000001E-2</c:v>
                </c:pt>
                <c:pt idx="211">
                  <c:v>8.8999999999999996E-2</c:v>
                </c:pt>
                <c:pt idx="212">
                  <c:v>0.1409</c:v>
                </c:pt>
                <c:pt idx="213">
                  <c:v>0.1409</c:v>
                </c:pt>
                <c:pt idx="214">
                  <c:v>0.1777</c:v>
                </c:pt>
                <c:pt idx="215">
                  <c:v>0.13109999999999999</c:v>
                </c:pt>
                <c:pt idx="216">
                  <c:v>0.1016</c:v>
                </c:pt>
                <c:pt idx="217">
                  <c:v>0.13109999999999999</c:v>
                </c:pt>
                <c:pt idx="218">
                  <c:v>0.1114</c:v>
                </c:pt>
                <c:pt idx="219">
                  <c:v>0.1065</c:v>
                </c:pt>
                <c:pt idx="220">
                  <c:v>0.15310000000000001</c:v>
                </c:pt>
                <c:pt idx="221">
                  <c:v>0.1212</c:v>
                </c:pt>
                <c:pt idx="222">
                  <c:v>0.22470000000000001</c:v>
                </c:pt>
                <c:pt idx="223">
                  <c:v>7.9000000000000001E-2</c:v>
                </c:pt>
                <c:pt idx="224">
                  <c:v>0.1867</c:v>
                </c:pt>
                <c:pt idx="225">
                  <c:v>6.0299999999999999E-2</c:v>
                </c:pt>
                <c:pt idx="226">
                  <c:v>0.1212</c:v>
                </c:pt>
                <c:pt idx="227">
                  <c:v>7.51E-2</c:v>
                </c:pt>
                <c:pt idx="228">
                  <c:v>0.24890000000000001</c:v>
                </c:pt>
                <c:pt idx="229">
                  <c:v>0.1212</c:v>
                </c:pt>
                <c:pt idx="230">
                  <c:v>0.15310000000000001</c:v>
                </c:pt>
                <c:pt idx="231">
                  <c:v>0.1991</c:v>
                </c:pt>
                <c:pt idx="232">
                  <c:v>0.14330000000000001</c:v>
                </c:pt>
                <c:pt idx="233">
                  <c:v>0.2077</c:v>
                </c:pt>
                <c:pt idx="234">
                  <c:v>0.1409</c:v>
                </c:pt>
                <c:pt idx="235">
                  <c:v>0.12839999999999999</c:v>
                </c:pt>
                <c:pt idx="236">
                  <c:v>0.13109999999999999</c:v>
                </c:pt>
                <c:pt idx="237">
                  <c:v>0.13669999999999999</c:v>
                </c:pt>
                <c:pt idx="238">
                  <c:v>0.1016</c:v>
                </c:pt>
                <c:pt idx="239">
                  <c:v>6.9900000000000004E-2</c:v>
                </c:pt>
                <c:pt idx="240">
                  <c:v>0.18490000000000001</c:v>
                </c:pt>
                <c:pt idx="241">
                  <c:v>0.16289999999999999</c:v>
                </c:pt>
                <c:pt idx="242">
                  <c:v>7.7399999999999997E-2</c:v>
                </c:pt>
                <c:pt idx="243">
                  <c:v>0.16289999999999999</c:v>
                </c:pt>
                <c:pt idx="244">
                  <c:v>6.6199999999999995E-2</c:v>
                </c:pt>
                <c:pt idx="245">
                  <c:v>8.5900000000000004E-2</c:v>
                </c:pt>
                <c:pt idx="246">
                  <c:v>0.1075</c:v>
                </c:pt>
                <c:pt idx="247">
                  <c:v>8.4900000000000003E-2</c:v>
                </c:pt>
                <c:pt idx="248">
                  <c:v>0.1212</c:v>
                </c:pt>
                <c:pt idx="249">
                  <c:v>7.9000000000000001E-2</c:v>
                </c:pt>
                <c:pt idx="250">
                  <c:v>8.9399999999999993E-2</c:v>
                </c:pt>
                <c:pt idx="251">
                  <c:v>7.4899999999999994E-2</c:v>
                </c:pt>
                <c:pt idx="252">
                  <c:v>0.1103</c:v>
                </c:pt>
                <c:pt idx="253">
                  <c:v>0.1016</c:v>
                </c:pt>
                <c:pt idx="254">
                  <c:v>0.16889999999999999</c:v>
                </c:pt>
                <c:pt idx="255">
                  <c:v>0.14349999999999999</c:v>
                </c:pt>
                <c:pt idx="256">
                  <c:v>0.1409</c:v>
                </c:pt>
                <c:pt idx="257">
                  <c:v>0.15570000000000001</c:v>
                </c:pt>
                <c:pt idx="258">
                  <c:v>0.1459</c:v>
                </c:pt>
                <c:pt idx="259">
                  <c:v>0.16289999999999999</c:v>
                </c:pt>
                <c:pt idx="260">
                  <c:v>5.9900000000000002E-2</c:v>
                </c:pt>
                <c:pt idx="261">
                  <c:v>0.14649999999999999</c:v>
                </c:pt>
                <c:pt idx="262">
                  <c:v>7.9000000000000001E-2</c:v>
                </c:pt>
                <c:pt idx="263">
                  <c:v>0.1099</c:v>
                </c:pt>
                <c:pt idx="264">
                  <c:v>9.6199999999999994E-2</c:v>
                </c:pt>
                <c:pt idx="265">
                  <c:v>0.20499999999999999</c:v>
                </c:pt>
                <c:pt idx="266">
                  <c:v>7.6200000000000004E-2</c:v>
                </c:pt>
                <c:pt idx="267">
                  <c:v>6.9099999999999995E-2</c:v>
                </c:pt>
                <c:pt idx="268">
                  <c:v>0.1777</c:v>
                </c:pt>
                <c:pt idx="269">
                  <c:v>0.15310000000000001</c:v>
                </c:pt>
                <c:pt idx="270">
                  <c:v>0.1016</c:v>
                </c:pt>
                <c:pt idx="271">
                  <c:v>0.1036</c:v>
                </c:pt>
                <c:pt idx="272">
                  <c:v>0.17269999999999999</c:v>
                </c:pt>
                <c:pt idx="273">
                  <c:v>0.1527</c:v>
                </c:pt>
                <c:pt idx="274">
                  <c:v>0.1749</c:v>
                </c:pt>
                <c:pt idx="275">
                  <c:v>0.1777</c:v>
                </c:pt>
                <c:pt idx="276">
                  <c:v>0.1154</c:v>
                </c:pt>
                <c:pt idx="277">
                  <c:v>0.12690000000000001</c:v>
                </c:pt>
                <c:pt idx="278">
                  <c:v>0.1074</c:v>
                </c:pt>
                <c:pt idx="279">
                  <c:v>0.1399</c:v>
                </c:pt>
                <c:pt idx="280">
                  <c:v>0.158</c:v>
                </c:pt>
                <c:pt idx="281">
                  <c:v>6.6199999999999995E-2</c:v>
                </c:pt>
                <c:pt idx="282">
                  <c:v>0.16489999999999999</c:v>
                </c:pt>
                <c:pt idx="283">
                  <c:v>0.13059999999999999</c:v>
                </c:pt>
                <c:pt idx="284">
                  <c:v>0.16289999999999999</c:v>
                </c:pt>
                <c:pt idx="285">
                  <c:v>0.1749</c:v>
                </c:pt>
                <c:pt idx="286">
                  <c:v>0.1875</c:v>
                </c:pt>
                <c:pt idx="287">
                  <c:v>0.1171</c:v>
                </c:pt>
                <c:pt idx="288">
                  <c:v>0.17269999999999999</c:v>
                </c:pt>
                <c:pt idx="289">
                  <c:v>0.1036</c:v>
                </c:pt>
                <c:pt idx="290">
                  <c:v>0.15310000000000001</c:v>
                </c:pt>
                <c:pt idx="291">
                  <c:v>0.158</c:v>
                </c:pt>
                <c:pt idx="292">
                  <c:v>6.0299999999999999E-2</c:v>
                </c:pt>
                <c:pt idx="293">
                  <c:v>0.1171</c:v>
                </c:pt>
                <c:pt idx="294">
                  <c:v>0.14119999999999999</c:v>
                </c:pt>
                <c:pt idx="295">
                  <c:v>0.19989999999999999</c:v>
                </c:pt>
                <c:pt idx="296">
                  <c:v>0.1409</c:v>
                </c:pt>
                <c:pt idx="297">
                  <c:v>6.6199999999999995E-2</c:v>
                </c:pt>
                <c:pt idx="298">
                  <c:v>8.8999999999999996E-2</c:v>
                </c:pt>
                <c:pt idx="299">
                  <c:v>0.12920000000000001</c:v>
                </c:pt>
                <c:pt idx="300">
                  <c:v>0.1867</c:v>
                </c:pt>
                <c:pt idx="301">
                  <c:v>9.8799999999999999E-2</c:v>
                </c:pt>
                <c:pt idx="302">
                  <c:v>6.6199999999999995E-2</c:v>
                </c:pt>
                <c:pt idx="303">
                  <c:v>0.1038</c:v>
                </c:pt>
                <c:pt idx="304">
                  <c:v>7.9000000000000001E-2</c:v>
                </c:pt>
                <c:pt idx="305">
                  <c:v>0.14330000000000001</c:v>
                </c:pt>
                <c:pt idx="306">
                  <c:v>9.9099999999999994E-2</c:v>
                </c:pt>
                <c:pt idx="307">
                  <c:v>0.1905</c:v>
                </c:pt>
                <c:pt idx="308">
                  <c:v>0.13109999999999999</c:v>
                </c:pt>
                <c:pt idx="309">
                  <c:v>7.9000000000000001E-2</c:v>
                </c:pt>
                <c:pt idx="310">
                  <c:v>7.9000000000000001E-2</c:v>
                </c:pt>
                <c:pt idx="311">
                  <c:v>7.9000000000000001E-2</c:v>
                </c:pt>
                <c:pt idx="312">
                  <c:v>0.12989999999999999</c:v>
                </c:pt>
                <c:pt idx="313">
                  <c:v>0.1114</c:v>
                </c:pt>
                <c:pt idx="314">
                  <c:v>0.1777</c:v>
                </c:pt>
                <c:pt idx="315">
                  <c:v>0.14269999999999999</c:v>
                </c:pt>
                <c:pt idx="316">
                  <c:v>0.2049</c:v>
                </c:pt>
                <c:pt idx="317">
                  <c:v>0.14330000000000001</c:v>
                </c:pt>
                <c:pt idx="318">
                  <c:v>0.1171</c:v>
                </c:pt>
                <c:pt idx="319">
                  <c:v>9.9099999999999994E-2</c:v>
                </c:pt>
                <c:pt idx="320">
                  <c:v>6.0299999999999999E-2</c:v>
                </c:pt>
                <c:pt idx="321">
                  <c:v>0.11990000000000001</c:v>
                </c:pt>
                <c:pt idx="322">
                  <c:v>0.19719999999999999</c:v>
                </c:pt>
                <c:pt idx="323">
                  <c:v>0.15959999999999999</c:v>
                </c:pt>
                <c:pt idx="324">
                  <c:v>0.2049</c:v>
                </c:pt>
                <c:pt idx="325">
                  <c:v>0.1409</c:v>
                </c:pt>
                <c:pt idx="326">
                  <c:v>0.1046</c:v>
                </c:pt>
                <c:pt idx="327">
                  <c:v>0.19719999999999999</c:v>
                </c:pt>
                <c:pt idx="328">
                  <c:v>0.14219999999999999</c:v>
                </c:pt>
                <c:pt idx="329">
                  <c:v>5.79E-2</c:v>
                </c:pt>
                <c:pt idx="330">
                  <c:v>0.15310000000000001</c:v>
                </c:pt>
                <c:pt idx="331">
                  <c:v>0.15310000000000001</c:v>
                </c:pt>
                <c:pt idx="332">
                  <c:v>0.1212</c:v>
                </c:pt>
                <c:pt idx="333">
                  <c:v>0.1038</c:v>
                </c:pt>
                <c:pt idx="334">
                  <c:v>5.79E-2</c:v>
                </c:pt>
                <c:pt idx="335">
                  <c:v>0.1149</c:v>
                </c:pt>
                <c:pt idx="336">
                  <c:v>0.1016</c:v>
                </c:pt>
                <c:pt idx="337">
                  <c:v>0.1905</c:v>
                </c:pt>
                <c:pt idx="338">
                  <c:v>0.1212</c:v>
                </c:pt>
                <c:pt idx="339">
                  <c:v>0.22470000000000001</c:v>
                </c:pt>
                <c:pt idx="340">
                  <c:v>5.4199999999999998E-2</c:v>
                </c:pt>
                <c:pt idx="341">
                  <c:v>7.9000000000000001E-2</c:v>
                </c:pt>
                <c:pt idx="342">
                  <c:v>0.1212</c:v>
                </c:pt>
                <c:pt idx="343">
                  <c:v>0.15310000000000001</c:v>
                </c:pt>
                <c:pt idx="344">
                  <c:v>0.2278</c:v>
                </c:pt>
                <c:pt idx="345">
                  <c:v>0.1111</c:v>
                </c:pt>
                <c:pt idx="346">
                  <c:v>0.1704</c:v>
                </c:pt>
                <c:pt idx="347">
                  <c:v>0.12609999999999999</c:v>
                </c:pt>
                <c:pt idx="348">
                  <c:v>0.158</c:v>
                </c:pt>
                <c:pt idx="349">
                  <c:v>0.1099</c:v>
                </c:pt>
                <c:pt idx="350">
                  <c:v>0.1825</c:v>
                </c:pt>
                <c:pt idx="351">
                  <c:v>5.9900000000000002E-2</c:v>
                </c:pt>
                <c:pt idx="352">
                  <c:v>9.6199999999999994E-2</c:v>
                </c:pt>
                <c:pt idx="353">
                  <c:v>0.1212</c:v>
                </c:pt>
                <c:pt idx="354">
                  <c:v>0.13489999999999999</c:v>
                </c:pt>
                <c:pt idx="355">
                  <c:v>0.14649999999999999</c:v>
                </c:pt>
                <c:pt idx="356">
                  <c:v>0.1016</c:v>
                </c:pt>
                <c:pt idx="357">
                  <c:v>7.9000000000000001E-2</c:v>
                </c:pt>
                <c:pt idx="358">
                  <c:v>0.1777</c:v>
                </c:pt>
                <c:pt idx="359">
                  <c:v>0.13109999999999999</c:v>
                </c:pt>
                <c:pt idx="360">
                  <c:v>0.13059999999999999</c:v>
                </c:pt>
                <c:pt idx="361">
                  <c:v>0.16489999999999999</c:v>
                </c:pt>
                <c:pt idx="362">
                  <c:v>0.1817</c:v>
                </c:pt>
                <c:pt idx="363">
                  <c:v>0.2278</c:v>
                </c:pt>
                <c:pt idx="364">
                  <c:v>0.10589999999999999</c:v>
                </c:pt>
                <c:pt idx="365">
                  <c:v>0.1905</c:v>
                </c:pt>
                <c:pt idx="366">
                  <c:v>7.4300000000000005E-2</c:v>
                </c:pt>
                <c:pt idx="367">
                  <c:v>0.15310000000000001</c:v>
                </c:pt>
                <c:pt idx="368">
                  <c:v>6.6199999999999995E-2</c:v>
                </c:pt>
                <c:pt idx="369">
                  <c:v>0.13109999999999999</c:v>
                </c:pt>
                <c:pt idx="370">
                  <c:v>0.1409</c:v>
                </c:pt>
                <c:pt idx="371">
                  <c:v>0.1777</c:v>
                </c:pt>
                <c:pt idx="372">
                  <c:v>5.4199999999999998E-2</c:v>
                </c:pt>
                <c:pt idx="373">
                  <c:v>0.1075</c:v>
                </c:pt>
                <c:pt idx="374">
                  <c:v>0.1016</c:v>
                </c:pt>
                <c:pt idx="375">
                  <c:v>0.22950000000000001</c:v>
                </c:pt>
                <c:pt idx="376">
                  <c:v>0.13109999999999999</c:v>
                </c:pt>
                <c:pt idx="377">
                  <c:v>0.13109999999999999</c:v>
                </c:pt>
                <c:pt idx="378">
                  <c:v>6.0299999999999999E-2</c:v>
                </c:pt>
                <c:pt idx="379">
                  <c:v>0.16769999999999999</c:v>
                </c:pt>
                <c:pt idx="380">
                  <c:v>0.16700000000000001</c:v>
                </c:pt>
                <c:pt idx="381">
                  <c:v>0.14910000000000001</c:v>
                </c:pt>
                <c:pt idx="382">
                  <c:v>0.19420000000000001</c:v>
                </c:pt>
                <c:pt idx="383">
                  <c:v>0.1411</c:v>
                </c:pt>
                <c:pt idx="384">
                  <c:v>0.1399</c:v>
                </c:pt>
                <c:pt idx="385">
                  <c:v>0.1212</c:v>
                </c:pt>
                <c:pt idx="386">
                  <c:v>8.8999999999999996E-2</c:v>
                </c:pt>
                <c:pt idx="387">
                  <c:v>0.13109999999999999</c:v>
                </c:pt>
                <c:pt idx="388">
                  <c:v>0.10249999999999999</c:v>
                </c:pt>
                <c:pt idx="389">
                  <c:v>0.1409</c:v>
                </c:pt>
                <c:pt idx="390">
                  <c:v>0.15310000000000001</c:v>
                </c:pt>
                <c:pt idx="391">
                  <c:v>0.1065</c:v>
                </c:pt>
                <c:pt idx="392">
                  <c:v>0.15310000000000001</c:v>
                </c:pt>
                <c:pt idx="393">
                  <c:v>0.1875</c:v>
                </c:pt>
                <c:pt idx="394">
                  <c:v>0.19719999999999999</c:v>
                </c:pt>
                <c:pt idx="395">
                  <c:v>0.14330000000000001</c:v>
                </c:pt>
                <c:pt idx="396">
                  <c:v>0.14330000000000001</c:v>
                </c:pt>
                <c:pt idx="397">
                  <c:v>8.8999999999999996E-2</c:v>
                </c:pt>
                <c:pt idx="398">
                  <c:v>6.6199999999999995E-2</c:v>
                </c:pt>
                <c:pt idx="399">
                  <c:v>0.1171</c:v>
                </c:pt>
                <c:pt idx="400">
                  <c:v>7.2900000000000006E-2</c:v>
                </c:pt>
                <c:pt idx="401">
                  <c:v>0.1229</c:v>
                </c:pt>
                <c:pt idx="402">
                  <c:v>6.0299999999999999E-2</c:v>
                </c:pt>
                <c:pt idx="403">
                  <c:v>8.8999999999999996E-2</c:v>
                </c:pt>
                <c:pt idx="404">
                  <c:v>7.9000000000000001E-2</c:v>
                </c:pt>
                <c:pt idx="405">
                  <c:v>0.16289999999999999</c:v>
                </c:pt>
                <c:pt idx="406">
                  <c:v>0.22470000000000001</c:v>
                </c:pt>
                <c:pt idx="407">
                  <c:v>0.13109999999999999</c:v>
                </c:pt>
                <c:pt idx="408">
                  <c:v>6.6199999999999995E-2</c:v>
                </c:pt>
                <c:pt idx="409">
                  <c:v>0.1212</c:v>
                </c:pt>
                <c:pt idx="410">
                  <c:v>0.13109999999999999</c:v>
                </c:pt>
                <c:pt idx="411">
                  <c:v>0.1037</c:v>
                </c:pt>
                <c:pt idx="412">
                  <c:v>0.158</c:v>
                </c:pt>
                <c:pt idx="413">
                  <c:v>0.15959999999999999</c:v>
                </c:pt>
                <c:pt idx="414">
                  <c:v>0.22470000000000001</c:v>
                </c:pt>
                <c:pt idx="415">
                  <c:v>0.15809999999999999</c:v>
                </c:pt>
                <c:pt idx="416">
                  <c:v>0.13109999999999999</c:v>
                </c:pt>
                <c:pt idx="417">
                  <c:v>0.1016</c:v>
                </c:pt>
                <c:pt idx="418">
                  <c:v>6.9099999999999995E-2</c:v>
                </c:pt>
                <c:pt idx="419">
                  <c:v>8.8999999999999996E-2</c:v>
                </c:pt>
                <c:pt idx="420">
                  <c:v>0.158</c:v>
                </c:pt>
                <c:pt idx="421">
                  <c:v>0.14649999999999999</c:v>
                </c:pt>
                <c:pt idx="422">
                  <c:v>0.1409</c:v>
                </c:pt>
                <c:pt idx="423">
                  <c:v>7.2900000000000006E-2</c:v>
                </c:pt>
                <c:pt idx="424">
                  <c:v>0.158</c:v>
                </c:pt>
                <c:pt idx="425">
                  <c:v>0.14330000000000001</c:v>
                </c:pt>
                <c:pt idx="426">
                  <c:v>0.13109999999999999</c:v>
                </c:pt>
                <c:pt idx="427">
                  <c:v>0.13109999999999999</c:v>
                </c:pt>
                <c:pt idx="428">
                  <c:v>0.1114</c:v>
                </c:pt>
                <c:pt idx="429">
                  <c:v>9.9099999999999994E-2</c:v>
                </c:pt>
                <c:pt idx="430">
                  <c:v>0.16489999999999999</c:v>
                </c:pt>
                <c:pt idx="431">
                  <c:v>0.1268</c:v>
                </c:pt>
                <c:pt idx="432">
                  <c:v>7.9000000000000001E-2</c:v>
                </c:pt>
                <c:pt idx="433">
                  <c:v>0.16289999999999999</c:v>
                </c:pt>
                <c:pt idx="434">
                  <c:v>0.1038</c:v>
                </c:pt>
                <c:pt idx="435">
                  <c:v>5.79E-2</c:v>
                </c:pt>
                <c:pt idx="436">
                  <c:v>0.1212</c:v>
                </c:pt>
                <c:pt idx="437">
                  <c:v>0.13850000000000001</c:v>
                </c:pt>
                <c:pt idx="438">
                  <c:v>0.1016</c:v>
                </c:pt>
                <c:pt idx="439">
                  <c:v>0.1</c:v>
                </c:pt>
                <c:pt idx="440">
                  <c:v>0.15310000000000001</c:v>
                </c:pt>
                <c:pt idx="441">
                  <c:v>0.1875</c:v>
                </c:pt>
                <c:pt idx="442">
                  <c:v>0.1905</c:v>
                </c:pt>
                <c:pt idx="443">
                  <c:v>6.9099999999999995E-2</c:v>
                </c:pt>
                <c:pt idx="444">
                  <c:v>0.14649999999999999</c:v>
                </c:pt>
                <c:pt idx="445">
                  <c:v>9.9900000000000003E-2</c:v>
                </c:pt>
                <c:pt idx="446">
                  <c:v>0.1016</c:v>
                </c:pt>
                <c:pt idx="447">
                  <c:v>0.1242</c:v>
                </c:pt>
                <c:pt idx="448">
                  <c:v>0.1016</c:v>
                </c:pt>
                <c:pt idx="449">
                  <c:v>7.9000000000000001E-2</c:v>
                </c:pt>
                <c:pt idx="450">
                  <c:v>0.1409</c:v>
                </c:pt>
                <c:pt idx="451">
                  <c:v>0.21</c:v>
                </c:pt>
                <c:pt idx="452">
                  <c:v>9.9099999999999994E-2</c:v>
                </c:pt>
                <c:pt idx="453">
                  <c:v>7.6200000000000004E-2</c:v>
                </c:pt>
                <c:pt idx="454">
                  <c:v>0.15310000000000001</c:v>
                </c:pt>
                <c:pt idx="455">
                  <c:v>0.15210000000000001</c:v>
                </c:pt>
                <c:pt idx="456">
                  <c:v>0.1411</c:v>
                </c:pt>
                <c:pt idx="457">
                  <c:v>0.15310000000000001</c:v>
                </c:pt>
                <c:pt idx="458">
                  <c:v>0.12870000000000001</c:v>
                </c:pt>
                <c:pt idx="459">
                  <c:v>0.14330000000000001</c:v>
                </c:pt>
                <c:pt idx="460">
                  <c:v>0.18490000000000001</c:v>
                </c:pt>
                <c:pt idx="461">
                  <c:v>0.13109999999999999</c:v>
                </c:pt>
                <c:pt idx="462">
                  <c:v>9.6299999999999997E-2</c:v>
                </c:pt>
                <c:pt idx="463">
                  <c:v>0.17269999999999999</c:v>
                </c:pt>
                <c:pt idx="464">
                  <c:v>7.9000000000000001E-2</c:v>
                </c:pt>
                <c:pt idx="465">
                  <c:v>0.1905</c:v>
                </c:pt>
                <c:pt idx="466">
                  <c:v>0.13109999999999999</c:v>
                </c:pt>
                <c:pt idx="467">
                  <c:v>0.13109999999999999</c:v>
                </c:pt>
                <c:pt idx="468">
                  <c:v>0.1099</c:v>
                </c:pt>
                <c:pt idx="469">
                  <c:v>0.14330000000000001</c:v>
                </c:pt>
                <c:pt idx="470">
                  <c:v>0.1663</c:v>
                </c:pt>
                <c:pt idx="471">
                  <c:v>0.13109999999999999</c:v>
                </c:pt>
                <c:pt idx="472">
                  <c:v>0.22950000000000001</c:v>
                </c:pt>
                <c:pt idx="473">
                  <c:v>9.7600000000000006E-2</c:v>
                </c:pt>
                <c:pt idx="474">
                  <c:v>0.1038</c:v>
                </c:pt>
                <c:pt idx="475">
                  <c:v>0.13669999999999999</c:v>
                </c:pt>
                <c:pt idx="476">
                  <c:v>0.15310000000000001</c:v>
                </c:pt>
                <c:pt idx="477">
                  <c:v>0.23280000000000001</c:v>
                </c:pt>
                <c:pt idx="478">
                  <c:v>0.1825</c:v>
                </c:pt>
                <c:pt idx="479">
                  <c:v>0.1749</c:v>
                </c:pt>
                <c:pt idx="480">
                  <c:v>0.11990000000000001</c:v>
                </c:pt>
                <c:pt idx="481">
                  <c:v>0.1171</c:v>
                </c:pt>
                <c:pt idx="482">
                  <c:v>0.1905</c:v>
                </c:pt>
                <c:pt idx="483">
                  <c:v>0.1016</c:v>
                </c:pt>
                <c:pt idx="484">
                  <c:v>0.1409</c:v>
                </c:pt>
                <c:pt idx="485">
                  <c:v>0.1171</c:v>
                </c:pt>
                <c:pt idx="486">
                  <c:v>0.19719999999999999</c:v>
                </c:pt>
                <c:pt idx="487">
                  <c:v>0.11119999999999999</c:v>
                </c:pt>
                <c:pt idx="488">
                  <c:v>0.1212</c:v>
                </c:pt>
                <c:pt idx="489">
                  <c:v>0.1484</c:v>
                </c:pt>
                <c:pt idx="490">
                  <c:v>0.1197</c:v>
                </c:pt>
                <c:pt idx="491">
                  <c:v>0.17430000000000001</c:v>
                </c:pt>
                <c:pt idx="492">
                  <c:v>7.9000000000000001E-2</c:v>
                </c:pt>
                <c:pt idx="493">
                  <c:v>0.19719999999999999</c:v>
                </c:pt>
                <c:pt idx="494">
                  <c:v>0.13109999999999999</c:v>
                </c:pt>
                <c:pt idx="495">
                  <c:v>0.15310000000000001</c:v>
                </c:pt>
                <c:pt idx="496">
                  <c:v>0.16</c:v>
                </c:pt>
                <c:pt idx="497">
                  <c:v>0.1221</c:v>
                </c:pt>
                <c:pt idx="498">
                  <c:v>0.15310000000000001</c:v>
                </c:pt>
                <c:pt idx="499">
                  <c:v>0.1527</c:v>
                </c:pt>
                <c:pt idx="500">
                  <c:v>0.17269999999999999</c:v>
                </c:pt>
                <c:pt idx="501">
                  <c:v>0.1212</c:v>
                </c:pt>
                <c:pt idx="502">
                  <c:v>0.1777</c:v>
                </c:pt>
                <c:pt idx="503">
                  <c:v>0.13489999999999999</c:v>
                </c:pt>
                <c:pt idx="504">
                  <c:v>0.16320000000000001</c:v>
                </c:pt>
                <c:pt idx="505">
                  <c:v>0.1409</c:v>
                </c:pt>
                <c:pt idx="506">
                  <c:v>9.9900000000000003E-2</c:v>
                </c:pt>
                <c:pt idx="507">
                  <c:v>0.1212</c:v>
                </c:pt>
                <c:pt idx="508">
                  <c:v>0.1212</c:v>
                </c:pt>
                <c:pt idx="509">
                  <c:v>0.13159999999999999</c:v>
                </c:pt>
                <c:pt idx="510">
                  <c:v>0.1409</c:v>
                </c:pt>
                <c:pt idx="511">
                  <c:v>7.9000000000000001E-2</c:v>
                </c:pt>
                <c:pt idx="512">
                  <c:v>0.1016</c:v>
                </c:pt>
                <c:pt idx="513">
                  <c:v>0.1221</c:v>
                </c:pt>
                <c:pt idx="514">
                  <c:v>0.1114</c:v>
                </c:pt>
                <c:pt idx="515">
                  <c:v>0.1074</c:v>
                </c:pt>
                <c:pt idx="516">
                  <c:v>0.10249999999999999</c:v>
                </c:pt>
                <c:pt idx="517">
                  <c:v>0.11360000000000001</c:v>
                </c:pt>
                <c:pt idx="518">
                  <c:v>7.1400000000000005E-2</c:v>
                </c:pt>
                <c:pt idx="519">
                  <c:v>0.1212</c:v>
                </c:pt>
                <c:pt idx="520">
                  <c:v>0.1</c:v>
                </c:pt>
                <c:pt idx="521">
                  <c:v>6.0299999999999999E-2</c:v>
                </c:pt>
                <c:pt idx="522">
                  <c:v>0.1229</c:v>
                </c:pt>
                <c:pt idx="523">
                  <c:v>6.7599999999999993E-2</c:v>
                </c:pt>
                <c:pt idx="524">
                  <c:v>0.1484</c:v>
                </c:pt>
                <c:pt idx="525">
                  <c:v>0.15959999999999999</c:v>
                </c:pt>
                <c:pt idx="526">
                  <c:v>6.0299999999999999E-2</c:v>
                </c:pt>
                <c:pt idx="527">
                  <c:v>0.15310000000000001</c:v>
                </c:pt>
                <c:pt idx="528">
                  <c:v>0.158</c:v>
                </c:pt>
                <c:pt idx="529">
                  <c:v>0.1212</c:v>
                </c:pt>
                <c:pt idx="530">
                  <c:v>0.1114</c:v>
                </c:pt>
                <c:pt idx="531">
                  <c:v>9.3200000000000005E-2</c:v>
                </c:pt>
                <c:pt idx="532">
                  <c:v>0.1777</c:v>
                </c:pt>
                <c:pt idx="533">
                  <c:v>0.1777</c:v>
                </c:pt>
                <c:pt idx="534">
                  <c:v>0.22470000000000001</c:v>
                </c:pt>
                <c:pt idx="535">
                  <c:v>0.16289999999999999</c:v>
                </c:pt>
                <c:pt idx="536">
                  <c:v>0.15210000000000001</c:v>
                </c:pt>
                <c:pt idx="537">
                  <c:v>8.8999999999999996E-2</c:v>
                </c:pt>
                <c:pt idx="538">
                  <c:v>0.13059999999999999</c:v>
                </c:pt>
                <c:pt idx="539">
                  <c:v>7.4899999999999994E-2</c:v>
                </c:pt>
                <c:pt idx="540">
                  <c:v>0.16289999999999999</c:v>
                </c:pt>
                <c:pt idx="541">
                  <c:v>7.6200000000000004E-2</c:v>
                </c:pt>
                <c:pt idx="542">
                  <c:v>0.1399</c:v>
                </c:pt>
                <c:pt idx="543">
                  <c:v>0.1777</c:v>
                </c:pt>
                <c:pt idx="544">
                  <c:v>0.1075</c:v>
                </c:pt>
                <c:pt idx="545">
                  <c:v>0.1862</c:v>
                </c:pt>
                <c:pt idx="546">
                  <c:v>0.12690000000000001</c:v>
                </c:pt>
                <c:pt idx="547">
                  <c:v>0.14649999999999999</c:v>
                </c:pt>
                <c:pt idx="548">
                  <c:v>6.6199999999999995E-2</c:v>
                </c:pt>
                <c:pt idx="549">
                  <c:v>0.1114</c:v>
                </c:pt>
                <c:pt idx="550">
                  <c:v>0.21</c:v>
                </c:pt>
                <c:pt idx="551">
                  <c:v>7.6600000000000001E-2</c:v>
                </c:pt>
                <c:pt idx="552">
                  <c:v>0.14180000000000001</c:v>
                </c:pt>
                <c:pt idx="553">
                  <c:v>0.1114</c:v>
                </c:pt>
                <c:pt idx="554">
                  <c:v>0.1905</c:v>
                </c:pt>
                <c:pt idx="555">
                  <c:v>0.13980000000000001</c:v>
                </c:pt>
                <c:pt idx="556">
                  <c:v>0.1409</c:v>
                </c:pt>
                <c:pt idx="557">
                  <c:v>0.14649999999999999</c:v>
                </c:pt>
                <c:pt idx="558">
                  <c:v>0.11890000000000001</c:v>
                </c:pt>
                <c:pt idx="559">
                  <c:v>0.1714</c:v>
                </c:pt>
                <c:pt idx="560">
                  <c:v>9.7600000000000006E-2</c:v>
                </c:pt>
                <c:pt idx="561">
                  <c:v>0.22470000000000001</c:v>
                </c:pt>
                <c:pt idx="562">
                  <c:v>7.9000000000000001E-2</c:v>
                </c:pt>
                <c:pt idx="563">
                  <c:v>0.13109999999999999</c:v>
                </c:pt>
                <c:pt idx="564">
                  <c:v>0.17269999999999999</c:v>
                </c:pt>
                <c:pt idx="565">
                  <c:v>0.1409</c:v>
                </c:pt>
                <c:pt idx="566">
                  <c:v>8.9399999999999993E-2</c:v>
                </c:pt>
                <c:pt idx="567">
                  <c:v>6.1699999999999998E-2</c:v>
                </c:pt>
                <c:pt idx="568">
                  <c:v>0.1016</c:v>
                </c:pt>
                <c:pt idx="569">
                  <c:v>0.18490000000000001</c:v>
                </c:pt>
                <c:pt idx="570">
                  <c:v>0.22109999999999999</c:v>
                </c:pt>
                <c:pt idx="571">
                  <c:v>0.1149</c:v>
                </c:pt>
                <c:pt idx="572">
                  <c:v>0.12989999999999999</c:v>
                </c:pt>
                <c:pt idx="573">
                  <c:v>0.1409</c:v>
                </c:pt>
                <c:pt idx="574">
                  <c:v>0.10589999999999999</c:v>
                </c:pt>
                <c:pt idx="575">
                  <c:v>7.2900000000000006E-2</c:v>
                </c:pt>
                <c:pt idx="576">
                  <c:v>0.1171</c:v>
                </c:pt>
                <c:pt idx="577">
                  <c:v>0.16769999999999999</c:v>
                </c:pt>
                <c:pt idx="578">
                  <c:v>0.19719999999999999</c:v>
                </c:pt>
                <c:pt idx="579">
                  <c:v>7.6200000000000004E-2</c:v>
                </c:pt>
                <c:pt idx="580">
                  <c:v>0.15310000000000001</c:v>
                </c:pt>
                <c:pt idx="581">
                  <c:v>0.15310000000000001</c:v>
                </c:pt>
                <c:pt idx="582">
                  <c:v>0.1212</c:v>
                </c:pt>
                <c:pt idx="583">
                  <c:v>0.16769999999999999</c:v>
                </c:pt>
                <c:pt idx="584">
                  <c:v>0.15809999999999999</c:v>
                </c:pt>
                <c:pt idx="585">
                  <c:v>0.13489999999999999</c:v>
                </c:pt>
                <c:pt idx="586">
                  <c:v>9.7600000000000006E-2</c:v>
                </c:pt>
                <c:pt idx="587">
                  <c:v>0.1875</c:v>
                </c:pt>
                <c:pt idx="588">
                  <c:v>7.51E-2</c:v>
                </c:pt>
                <c:pt idx="589">
                  <c:v>0.1016</c:v>
                </c:pt>
                <c:pt idx="590">
                  <c:v>6.9900000000000004E-2</c:v>
                </c:pt>
                <c:pt idx="591">
                  <c:v>7.51E-2</c:v>
                </c:pt>
                <c:pt idx="592">
                  <c:v>0.12180000000000001</c:v>
                </c:pt>
                <c:pt idx="593">
                  <c:v>0.1114</c:v>
                </c:pt>
                <c:pt idx="594">
                  <c:v>0.15959999999999999</c:v>
                </c:pt>
                <c:pt idx="595">
                  <c:v>0.1016</c:v>
                </c:pt>
                <c:pt idx="596">
                  <c:v>0.14330000000000001</c:v>
                </c:pt>
                <c:pt idx="597">
                  <c:v>0.13109999999999999</c:v>
                </c:pt>
                <c:pt idx="598">
                  <c:v>0.1212</c:v>
                </c:pt>
                <c:pt idx="599">
                  <c:v>0.1099</c:v>
                </c:pt>
                <c:pt idx="600">
                  <c:v>0.15229999999999999</c:v>
                </c:pt>
                <c:pt idx="601">
                  <c:v>7.8799999999999995E-2</c:v>
                </c:pt>
                <c:pt idx="602">
                  <c:v>0.15310000000000001</c:v>
                </c:pt>
                <c:pt idx="603">
                  <c:v>0.13109999999999999</c:v>
                </c:pt>
                <c:pt idx="604">
                  <c:v>0.1074</c:v>
                </c:pt>
                <c:pt idx="605">
                  <c:v>0.20530000000000001</c:v>
                </c:pt>
                <c:pt idx="606">
                  <c:v>0.16070000000000001</c:v>
                </c:pt>
                <c:pt idx="607">
                  <c:v>0.12529999999999999</c:v>
                </c:pt>
                <c:pt idx="608">
                  <c:v>0.1905</c:v>
                </c:pt>
                <c:pt idx="609">
                  <c:v>7.9000000000000001E-2</c:v>
                </c:pt>
                <c:pt idx="610">
                  <c:v>0.16289999999999999</c:v>
                </c:pt>
                <c:pt idx="611">
                  <c:v>0.13109999999999999</c:v>
                </c:pt>
                <c:pt idx="612">
                  <c:v>8.8999999999999996E-2</c:v>
                </c:pt>
                <c:pt idx="613">
                  <c:v>0.1114</c:v>
                </c:pt>
                <c:pt idx="614">
                  <c:v>5.4199999999999998E-2</c:v>
                </c:pt>
                <c:pt idx="615">
                  <c:v>0.1065</c:v>
                </c:pt>
                <c:pt idx="616">
                  <c:v>0.1065</c:v>
                </c:pt>
                <c:pt idx="617">
                  <c:v>0.1799</c:v>
                </c:pt>
                <c:pt idx="618">
                  <c:v>0.1242</c:v>
                </c:pt>
                <c:pt idx="619">
                  <c:v>0.1875</c:v>
                </c:pt>
                <c:pt idx="620">
                  <c:v>6.6199999999999995E-2</c:v>
                </c:pt>
                <c:pt idx="621">
                  <c:v>0.12529999999999999</c:v>
                </c:pt>
                <c:pt idx="622">
                  <c:v>0.13980000000000001</c:v>
                </c:pt>
                <c:pt idx="623">
                  <c:v>6.0299999999999999E-2</c:v>
                </c:pt>
                <c:pt idx="624">
                  <c:v>7.51E-2</c:v>
                </c:pt>
                <c:pt idx="625">
                  <c:v>0.11119999999999999</c:v>
                </c:pt>
                <c:pt idx="626">
                  <c:v>9.7600000000000006E-2</c:v>
                </c:pt>
                <c:pt idx="627">
                  <c:v>0.1212</c:v>
                </c:pt>
                <c:pt idx="628">
                  <c:v>9.6299999999999997E-2</c:v>
                </c:pt>
                <c:pt idx="629">
                  <c:v>0.16289999999999999</c:v>
                </c:pt>
                <c:pt idx="630">
                  <c:v>0.1242</c:v>
                </c:pt>
                <c:pt idx="631">
                  <c:v>0.14330000000000001</c:v>
                </c:pt>
                <c:pt idx="632">
                  <c:v>7.9000000000000001E-2</c:v>
                </c:pt>
                <c:pt idx="633">
                  <c:v>0.1074</c:v>
                </c:pt>
                <c:pt idx="634">
                  <c:v>0.15310000000000001</c:v>
                </c:pt>
                <c:pt idx="635">
                  <c:v>0.1016</c:v>
                </c:pt>
                <c:pt idx="636">
                  <c:v>0.13350000000000001</c:v>
                </c:pt>
                <c:pt idx="637">
                  <c:v>0.17269999999999999</c:v>
                </c:pt>
                <c:pt idx="638">
                  <c:v>0.1183</c:v>
                </c:pt>
                <c:pt idx="639">
                  <c:v>0.1825</c:v>
                </c:pt>
                <c:pt idx="640">
                  <c:v>7.51E-2</c:v>
                </c:pt>
                <c:pt idx="641">
                  <c:v>0.13669999999999999</c:v>
                </c:pt>
                <c:pt idx="642">
                  <c:v>0.1037</c:v>
                </c:pt>
                <c:pt idx="643">
                  <c:v>0.1171</c:v>
                </c:pt>
                <c:pt idx="644">
                  <c:v>0.1212</c:v>
                </c:pt>
                <c:pt idx="645">
                  <c:v>8.6300000000000002E-2</c:v>
                </c:pt>
                <c:pt idx="646">
                  <c:v>7.9000000000000001E-2</c:v>
                </c:pt>
                <c:pt idx="647">
                  <c:v>6.6199999999999995E-2</c:v>
                </c:pt>
                <c:pt idx="648">
                  <c:v>0.14699999999999999</c:v>
                </c:pt>
                <c:pt idx="649">
                  <c:v>0.1</c:v>
                </c:pt>
                <c:pt idx="650">
                  <c:v>0.1409</c:v>
                </c:pt>
                <c:pt idx="651">
                  <c:v>6.9099999999999995E-2</c:v>
                </c:pt>
                <c:pt idx="652">
                  <c:v>0.1399</c:v>
                </c:pt>
                <c:pt idx="653">
                  <c:v>0.13109999999999999</c:v>
                </c:pt>
                <c:pt idx="654">
                  <c:v>0.1212</c:v>
                </c:pt>
                <c:pt idx="655">
                  <c:v>7.6600000000000001E-2</c:v>
                </c:pt>
                <c:pt idx="656">
                  <c:v>0.15279999999999999</c:v>
                </c:pt>
                <c:pt idx="657">
                  <c:v>0.1212</c:v>
                </c:pt>
                <c:pt idx="658">
                  <c:v>8.8999999999999996E-2</c:v>
                </c:pt>
                <c:pt idx="659">
                  <c:v>0.14330000000000001</c:v>
                </c:pt>
                <c:pt idx="660">
                  <c:v>6.54E-2</c:v>
                </c:pt>
                <c:pt idx="661">
                  <c:v>0.16769999999999999</c:v>
                </c:pt>
                <c:pt idx="662">
                  <c:v>0.1903</c:v>
                </c:pt>
                <c:pt idx="663">
                  <c:v>0.1212</c:v>
                </c:pt>
                <c:pt idx="664">
                  <c:v>7.9000000000000001E-2</c:v>
                </c:pt>
                <c:pt idx="665">
                  <c:v>0.1749</c:v>
                </c:pt>
                <c:pt idx="666">
                  <c:v>0.1074</c:v>
                </c:pt>
                <c:pt idx="667">
                  <c:v>0.1016</c:v>
                </c:pt>
                <c:pt idx="668">
                  <c:v>0.14330000000000001</c:v>
                </c:pt>
                <c:pt idx="669">
                  <c:v>0.1825</c:v>
                </c:pt>
                <c:pt idx="670">
                  <c:v>0.13350000000000001</c:v>
                </c:pt>
                <c:pt idx="671">
                  <c:v>0.19220000000000001</c:v>
                </c:pt>
                <c:pt idx="672">
                  <c:v>6.0299999999999999E-2</c:v>
                </c:pt>
                <c:pt idx="673">
                  <c:v>0.14649999999999999</c:v>
                </c:pt>
                <c:pt idx="674">
                  <c:v>0.1595</c:v>
                </c:pt>
                <c:pt idx="675">
                  <c:v>6.1699999999999998E-2</c:v>
                </c:pt>
                <c:pt idx="676">
                  <c:v>0.16289999999999999</c:v>
                </c:pt>
                <c:pt idx="677">
                  <c:v>0.1149</c:v>
                </c:pt>
                <c:pt idx="678">
                  <c:v>7.9000000000000001E-2</c:v>
                </c:pt>
                <c:pt idx="679">
                  <c:v>9.9900000000000003E-2</c:v>
                </c:pt>
                <c:pt idx="680">
                  <c:v>7.9000000000000001E-2</c:v>
                </c:pt>
                <c:pt idx="681">
                  <c:v>0.1348</c:v>
                </c:pt>
                <c:pt idx="682">
                  <c:v>0.1411</c:v>
                </c:pt>
                <c:pt idx="683">
                  <c:v>0.1099</c:v>
                </c:pt>
                <c:pt idx="684">
                  <c:v>7.9000000000000001E-2</c:v>
                </c:pt>
                <c:pt idx="685">
                  <c:v>7.7399999999999997E-2</c:v>
                </c:pt>
                <c:pt idx="686">
                  <c:v>0.18490000000000001</c:v>
                </c:pt>
                <c:pt idx="687">
                  <c:v>0.17269999999999999</c:v>
                </c:pt>
                <c:pt idx="688">
                  <c:v>0.14330000000000001</c:v>
                </c:pt>
                <c:pt idx="689">
                  <c:v>0.23330000000000001</c:v>
                </c:pt>
                <c:pt idx="690">
                  <c:v>0.1409</c:v>
                </c:pt>
                <c:pt idx="691">
                  <c:v>0.15579999999999999</c:v>
                </c:pt>
                <c:pt idx="692">
                  <c:v>0.17580000000000001</c:v>
                </c:pt>
                <c:pt idx="693">
                  <c:v>0.13719999999999999</c:v>
                </c:pt>
                <c:pt idx="694">
                  <c:v>0.13109999999999999</c:v>
                </c:pt>
                <c:pt idx="695">
                  <c:v>0.1062</c:v>
                </c:pt>
                <c:pt idx="696">
                  <c:v>0.1343</c:v>
                </c:pt>
                <c:pt idx="697">
                  <c:v>0.1183</c:v>
                </c:pt>
                <c:pt idx="698">
                  <c:v>9.9099999999999994E-2</c:v>
                </c:pt>
                <c:pt idx="699">
                  <c:v>0.1905</c:v>
                </c:pt>
                <c:pt idx="700">
                  <c:v>0.1109</c:v>
                </c:pt>
                <c:pt idx="701">
                  <c:v>0.1545</c:v>
                </c:pt>
                <c:pt idx="702">
                  <c:v>7.9000000000000001E-2</c:v>
                </c:pt>
                <c:pt idx="703">
                  <c:v>0.19220000000000001</c:v>
                </c:pt>
                <c:pt idx="704">
                  <c:v>0.16889999999999999</c:v>
                </c:pt>
                <c:pt idx="705">
                  <c:v>0.1409</c:v>
                </c:pt>
                <c:pt idx="706">
                  <c:v>6.0299999999999999E-2</c:v>
                </c:pt>
                <c:pt idx="707">
                  <c:v>0.1825</c:v>
                </c:pt>
                <c:pt idx="708">
                  <c:v>0.1875</c:v>
                </c:pt>
                <c:pt idx="709">
                  <c:v>0.1777</c:v>
                </c:pt>
                <c:pt idx="710">
                  <c:v>0.13669999999999999</c:v>
                </c:pt>
                <c:pt idx="711">
                  <c:v>0.15310000000000001</c:v>
                </c:pt>
                <c:pt idx="712">
                  <c:v>0.1855</c:v>
                </c:pt>
                <c:pt idx="713">
                  <c:v>8.8999999999999996E-2</c:v>
                </c:pt>
                <c:pt idx="714">
                  <c:v>0.1114</c:v>
                </c:pt>
                <c:pt idx="715">
                  <c:v>0.13109999999999999</c:v>
                </c:pt>
                <c:pt idx="716">
                  <c:v>7.6200000000000004E-2</c:v>
                </c:pt>
                <c:pt idx="717">
                  <c:v>0.14330000000000001</c:v>
                </c:pt>
                <c:pt idx="718">
                  <c:v>0.1212</c:v>
                </c:pt>
                <c:pt idx="719">
                  <c:v>0.1777</c:v>
                </c:pt>
                <c:pt idx="720">
                  <c:v>0.13109999999999999</c:v>
                </c:pt>
                <c:pt idx="721">
                  <c:v>0.19719999999999999</c:v>
                </c:pt>
                <c:pt idx="722">
                  <c:v>0.15579999999999999</c:v>
                </c:pt>
                <c:pt idx="723">
                  <c:v>0.12690000000000001</c:v>
                </c:pt>
                <c:pt idx="724">
                  <c:v>0.17269999999999999</c:v>
                </c:pt>
                <c:pt idx="725">
                  <c:v>0.1114</c:v>
                </c:pt>
                <c:pt idx="726">
                  <c:v>0.13489999999999999</c:v>
                </c:pt>
                <c:pt idx="727">
                  <c:v>7.4899999999999994E-2</c:v>
                </c:pt>
                <c:pt idx="728">
                  <c:v>0.1212</c:v>
                </c:pt>
                <c:pt idx="729">
                  <c:v>0.1777</c:v>
                </c:pt>
                <c:pt idx="730">
                  <c:v>0.21</c:v>
                </c:pt>
                <c:pt idx="731">
                  <c:v>0.18490000000000001</c:v>
                </c:pt>
                <c:pt idx="732">
                  <c:v>0.14330000000000001</c:v>
                </c:pt>
                <c:pt idx="733">
                  <c:v>0.1472</c:v>
                </c:pt>
                <c:pt idx="734">
                  <c:v>0.13109999999999999</c:v>
                </c:pt>
                <c:pt idx="735">
                  <c:v>6.1699999999999998E-2</c:v>
                </c:pt>
                <c:pt idx="736">
                  <c:v>6.9900000000000004E-2</c:v>
                </c:pt>
                <c:pt idx="737">
                  <c:v>0.1399</c:v>
                </c:pt>
                <c:pt idx="738">
                  <c:v>0.11260000000000001</c:v>
                </c:pt>
                <c:pt idx="739">
                  <c:v>0.17269999999999999</c:v>
                </c:pt>
                <c:pt idx="740">
                  <c:v>0.1409</c:v>
                </c:pt>
                <c:pt idx="741">
                  <c:v>0.15310000000000001</c:v>
                </c:pt>
                <c:pt idx="742">
                  <c:v>0.14330000000000001</c:v>
                </c:pt>
                <c:pt idx="743">
                  <c:v>0.21490000000000001</c:v>
                </c:pt>
                <c:pt idx="744">
                  <c:v>0.158</c:v>
                </c:pt>
                <c:pt idx="745">
                  <c:v>0.17269999999999999</c:v>
                </c:pt>
                <c:pt idx="746">
                  <c:v>0.21490000000000001</c:v>
                </c:pt>
                <c:pt idx="747">
                  <c:v>0.12529999999999999</c:v>
                </c:pt>
                <c:pt idx="748">
                  <c:v>0.17899999999999999</c:v>
                </c:pt>
                <c:pt idx="749">
                  <c:v>0.1114</c:v>
                </c:pt>
                <c:pt idx="750">
                  <c:v>0.13109999999999999</c:v>
                </c:pt>
                <c:pt idx="751">
                  <c:v>7.9000000000000001E-2</c:v>
                </c:pt>
                <c:pt idx="752">
                  <c:v>0.23760000000000001</c:v>
                </c:pt>
                <c:pt idx="753">
                  <c:v>0.15310000000000001</c:v>
                </c:pt>
                <c:pt idx="754">
                  <c:v>0.1411</c:v>
                </c:pt>
                <c:pt idx="755">
                  <c:v>0.2198</c:v>
                </c:pt>
                <c:pt idx="756">
                  <c:v>0.15310000000000001</c:v>
                </c:pt>
                <c:pt idx="757">
                  <c:v>0.1409</c:v>
                </c:pt>
                <c:pt idx="758">
                  <c:v>0.1905</c:v>
                </c:pt>
                <c:pt idx="759">
                  <c:v>0.13489999999999999</c:v>
                </c:pt>
                <c:pt idx="760">
                  <c:v>0.16769999999999999</c:v>
                </c:pt>
                <c:pt idx="761">
                  <c:v>0.1074</c:v>
                </c:pt>
                <c:pt idx="762">
                  <c:v>0.14649999999999999</c:v>
                </c:pt>
                <c:pt idx="763">
                  <c:v>9.9099999999999994E-2</c:v>
                </c:pt>
                <c:pt idx="764">
                  <c:v>0.21970000000000001</c:v>
                </c:pt>
                <c:pt idx="765">
                  <c:v>0.14649999999999999</c:v>
                </c:pt>
                <c:pt idx="766">
                  <c:v>0.17269999999999999</c:v>
                </c:pt>
                <c:pt idx="767">
                  <c:v>0.18490000000000001</c:v>
                </c:pt>
                <c:pt idx="768">
                  <c:v>0.12529999999999999</c:v>
                </c:pt>
                <c:pt idx="769">
                  <c:v>0.13109999999999999</c:v>
                </c:pt>
                <c:pt idx="770">
                  <c:v>0.12690000000000001</c:v>
                </c:pt>
                <c:pt idx="771">
                  <c:v>8.8999999999999996E-2</c:v>
                </c:pt>
                <c:pt idx="772">
                  <c:v>7.9000000000000001E-2</c:v>
                </c:pt>
                <c:pt idx="773">
                  <c:v>0.1065</c:v>
                </c:pt>
                <c:pt idx="774">
                  <c:v>7.9000000000000001E-2</c:v>
                </c:pt>
                <c:pt idx="775">
                  <c:v>0.15329999999999999</c:v>
                </c:pt>
                <c:pt idx="776">
                  <c:v>0.12989999999999999</c:v>
                </c:pt>
                <c:pt idx="777">
                  <c:v>0.15989999999999999</c:v>
                </c:pt>
                <c:pt idx="778">
                  <c:v>0.10589999999999999</c:v>
                </c:pt>
                <c:pt idx="779">
                  <c:v>0.16289999999999999</c:v>
                </c:pt>
                <c:pt idx="780">
                  <c:v>0.15310000000000001</c:v>
                </c:pt>
                <c:pt idx="781">
                  <c:v>0.16889999999999999</c:v>
                </c:pt>
                <c:pt idx="782">
                  <c:v>0.1016</c:v>
                </c:pt>
                <c:pt idx="783">
                  <c:v>0.10249999999999999</c:v>
                </c:pt>
                <c:pt idx="784">
                  <c:v>0.13109999999999999</c:v>
                </c:pt>
                <c:pt idx="785">
                  <c:v>9.9099999999999994E-2</c:v>
                </c:pt>
                <c:pt idx="786">
                  <c:v>0.17269999999999999</c:v>
                </c:pt>
                <c:pt idx="787">
                  <c:v>8.4900000000000003E-2</c:v>
                </c:pt>
                <c:pt idx="788">
                  <c:v>0.2278</c:v>
                </c:pt>
                <c:pt idx="789">
                  <c:v>0.1171</c:v>
                </c:pt>
                <c:pt idx="790">
                  <c:v>0.17269999999999999</c:v>
                </c:pt>
                <c:pt idx="791">
                  <c:v>0.13109999999999999</c:v>
                </c:pt>
                <c:pt idx="792">
                  <c:v>0.1855</c:v>
                </c:pt>
                <c:pt idx="793">
                  <c:v>0.13469999999999999</c:v>
                </c:pt>
                <c:pt idx="794">
                  <c:v>0.1399</c:v>
                </c:pt>
                <c:pt idx="795">
                  <c:v>0.1399</c:v>
                </c:pt>
                <c:pt idx="796">
                  <c:v>0.1527</c:v>
                </c:pt>
                <c:pt idx="797">
                  <c:v>0.21479999999999999</c:v>
                </c:pt>
                <c:pt idx="798">
                  <c:v>0.12180000000000001</c:v>
                </c:pt>
                <c:pt idx="799">
                  <c:v>9.7600000000000006E-2</c:v>
                </c:pt>
                <c:pt idx="800">
                  <c:v>0.15210000000000001</c:v>
                </c:pt>
                <c:pt idx="801">
                  <c:v>0.13850000000000001</c:v>
                </c:pt>
                <c:pt idx="802">
                  <c:v>0.19689999999999999</c:v>
                </c:pt>
                <c:pt idx="803">
                  <c:v>0.16289999999999999</c:v>
                </c:pt>
                <c:pt idx="804">
                  <c:v>0.1148</c:v>
                </c:pt>
                <c:pt idx="805">
                  <c:v>0.13109999999999999</c:v>
                </c:pt>
                <c:pt idx="806">
                  <c:v>9.6299999999999997E-2</c:v>
                </c:pt>
                <c:pt idx="807">
                  <c:v>0.1008</c:v>
                </c:pt>
                <c:pt idx="808">
                  <c:v>0.10249999999999999</c:v>
                </c:pt>
                <c:pt idx="809">
                  <c:v>0.17269999999999999</c:v>
                </c:pt>
                <c:pt idx="810">
                  <c:v>0.14330000000000001</c:v>
                </c:pt>
                <c:pt idx="811">
                  <c:v>0.18490000000000001</c:v>
                </c:pt>
                <c:pt idx="812">
                  <c:v>0.16769999999999999</c:v>
                </c:pt>
                <c:pt idx="813">
                  <c:v>0.1903</c:v>
                </c:pt>
                <c:pt idx="814">
                  <c:v>0.1114</c:v>
                </c:pt>
                <c:pt idx="815">
                  <c:v>6.0299999999999999E-2</c:v>
                </c:pt>
                <c:pt idx="816">
                  <c:v>0.13669999999999999</c:v>
                </c:pt>
                <c:pt idx="817">
                  <c:v>0.1186</c:v>
                </c:pt>
                <c:pt idx="818">
                  <c:v>0.15310000000000001</c:v>
                </c:pt>
                <c:pt idx="819">
                  <c:v>0.14910000000000001</c:v>
                </c:pt>
                <c:pt idx="820">
                  <c:v>0.16289999999999999</c:v>
                </c:pt>
                <c:pt idx="821">
                  <c:v>0.1298</c:v>
                </c:pt>
                <c:pt idx="822">
                  <c:v>0.15310000000000001</c:v>
                </c:pt>
                <c:pt idx="823">
                  <c:v>0.1537</c:v>
                </c:pt>
                <c:pt idx="824">
                  <c:v>0.1036</c:v>
                </c:pt>
                <c:pt idx="825">
                  <c:v>0.11119999999999999</c:v>
                </c:pt>
                <c:pt idx="826">
                  <c:v>8.8999999999999996E-2</c:v>
                </c:pt>
                <c:pt idx="827">
                  <c:v>7.4899999999999994E-2</c:v>
                </c:pt>
                <c:pt idx="828">
                  <c:v>9.9099999999999994E-2</c:v>
                </c:pt>
                <c:pt idx="829">
                  <c:v>0.17269999999999999</c:v>
                </c:pt>
                <c:pt idx="830">
                  <c:v>0.1409</c:v>
                </c:pt>
                <c:pt idx="831">
                  <c:v>0.1114</c:v>
                </c:pt>
                <c:pt idx="832">
                  <c:v>6.6199999999999995E-2</c:v>
                </c:pt>
                <c:pt idx="833">
                  <c:v>0.11119999999999999</c:v>
                </c:pt>
                <c:pt idx="834">
                  <c:v>0.1149</c:v>
                </c:pt>
                <c:pt idx="835">
                  <c:v>6.9900000000000004E-2</c:v>
                </c:pt>
                <c:pt idx="836">
                  <c:v>0.1399</c:v>
                </c:pt>
                <c:pt idx="837">
                  <c:v>0.23280000000000001</c:v>
                </c:pt>
                <c:pt idx="838">
                  <c:v>0.13469999999999999</c:v>
                </c:pt>
                <c:pt idx="839">
                  <c:v>0.15679999999999999</c:v>
                </c:pt>
                <c:pt idx="840">
                  <c:v>7.2900000000000006E-2</c:v>
                </c:pt>
                <c:pt idx="841">
                  <c:v>0.20499999999999999</c:v>
                </c:pt>
                <c:pt idx="842">
                  <c:v>0.1149</c:v>
                </c:pt>
                <c:pt idx="843">
                  <c:v>7.9000000000000001E-2</c:v>
                </c:pt>
                <c:pt idx="844">
                  <c:v>0.16889999999999999</c:v>
                </c:pt>
                <c:pt idx="845">
                  <c:v>0.13669999999999999</c:v>
                </c:pt>
                <c:pt idx="846">
                  <c:v>0.17269999999999999</c:v>
                </c:pt>
                <c:pt idx="847">
                  <c:v>0.1171</c:v>
                </c:pt>
                <c:pt idx="848">
                  <c:v>7.9000000000000001E-2</c:v>
                </c:pt>
                <c:pt idx="849">
                  <c:v>0.1062</c:v>
                </c:pt>
                <c:pt idx="850">
                  <c:v>0.1103</c:v>
                </c:pt>
                <c:pt idx="851">
                  <c:v>0.13109999999999999</c:v>
                </c:pt>
                <c:pt idx="852">
                  <c:v>0.13109999999999999</c:v>
                </c:pt>
                <c:pt idx="853">
                  <c:v>0.1036</c:v>
                </c:pt>
                <c:pt idx="854">
                  <c:v>0.14330000000000001</c:v>
                </c:pt>
                <c:pt idx="855">
                  <c:v>6.6199999999999995E-2</c:v>
                </c:pt>
                <c:pt idx="856">
                  <c:v>0.16350000000000001</c:v>
                </c:pt>
                <c:pt idx="857">
                  <c:v>0.1268</c:v>
                </c:pt>
                <c:pt idx="858">
                  <c:v>0.152</c:v>
                </c:pt>
                <c:pt idx="859">
                  <c:v>0.15310000000000001</c:v>
                </c:pt>
                <c:pt idx="860">
                  <c:v>0.1114</c:v>
                </c:pt>
                <c:pt idx="861">
                  <c:v>0.1099</c:v>
                </c:pt>
                <c:pt idx="862">
                  <c:v>0.1905</c:v>
                </c:pt>
                <c:pt idx="863">
                  <c:v>0.1459</c:v>
                </c:pt>
                <c:pt idx="864">
                  <c:v>6.0299999999999999E-2</c:v>
                </c:pt>
                <c:pt idx="865">
                  <c:v>0.1212</c:v>
                </c:pt>
                <c:pt idx="866">
                  <c:v>0.1472</c:v>
                </c:pt>
                <c:pt idx="867">
                  <c:v>6.6199999999999995E-2</c:v>
                </c:pt>
                <c:pt idx="868">
                  <c:v>0.23760000000000001</c:v>
                </c:pt>
                <c:pt idx="869">
                  <c:v>0.1212</c:v>
                </c:pt>
                <c:pt idx="870">
                  <c:v>0.1905</c:v>
                </c:pt>
                <c:pt idx="871">
                  <c:v>6.6199999999999995E-2</c:v>
                </c:pt>
                <c:pt idx="872">
                  <c:v>0.16889999999999999</c:v>
                </c:pt>
                <c:pt idx="873">
                  <c:v>6.54E-2</c:v>
                </c:pt>
                <c:pt idx="874">
                  <c:v>0.1038</c:v>
                </c:pt>
                <c:pt idx="875">
                  <c:v>8.8999999999999996E-2</c:v>
                </c:pt>
                <c:pt idx="876">
                  <c:v>8.8999999999999996E-2</c:v>
                </c:pt>
                <c:pt idx="877">
                  <c:v>0.14269999999999999</c:v>
                </c:pt>
                <c:pt idx="878">
                  <c:v>0.14269999999999999</c:v>
                </c:pt>
                <c:pt idx="879">
                  <c:v>0.13109999999999999</c:v>
                </c:pt>
                <c:pt idx="880">
                  <c:v>0.15279999999999999</c:v>
                </c:pt>
                <c:pt idx="881">
                  <c:v>0.17269999999999999</c:v>
                </c:pt>
                <c:pt idx="882">
                  <c:v>7.51E-2</c:v>
                </c:pt>
                <c:pt idx="883">
                  <c:v>0.1212</c:v>
                </c:pt>
                <c:pt idx="884">
                  <c:v>6.6199999999999995E-2</c:v>
                </c:pt>
                <c:pt idx="885">
                  <c:v>7.9000000000000001E-2</c:v>
                </c:pt>
                <c:pt idx="886">
                  <c:v>7.1400000000000005E-2</c:v>
                </c:pt>
                <c:pt idx="887">
                  <c:v>0.13109999999999999</c:v>
                </c:pt>
                <c:pt idx="888">
                  <c:v>0.13109999999999999</c:v>
                </c:pt>
                <c:pt idx="889">
                  <c:v>0.1875</c:v>
                </c:pt>
                <c:pt idx="890">
                  <c:v>0.1183</c:v>
                </c:pt>
                <c:pt idx="891">
                  <c:v>0.13669999999999999</c:v>
                </c:pt>
                <c:pt idx="892">
                  <c:v>0.14330000000000001</c:v>
                </c:pt>
                <c:pt idx="893">
                  <c:v>6.0299999999999999E-2</c:v>
                </c:pt>
                <c:pt idx="894">
                  <c:v>7.6200000000000004E-2</c:v>
                </c:pt>
                <c:pt idx="895">
                  <c:v>0.12529999999999999</c:v>
                </c:pt>
                <c:pt idx="896">
                  <c:v>0.14330000000000001</c:v>
                </c:pt>
                <c:pt idx="897">
                  <c:v>0.15329999999999999</c:v>
                </c:pt>
                <c:pt idx="898">
                  <c:v>0.18490000000000001</c:v>
                </c:pt>
                <c:pt idx="899">
                  <c:v>0.1459</c:v>
                </c:pt>
                <c:pt idx="900">
                  <c:v>0.13750000000000001</c:v>
                </c:pt>
                <c:pt idx="901">
                  <c:v>5.4199999999999998E-2</c:v>
                </c:pt>
                <c:pt idx="902">
                  <c:v>0.1409</c:v>
                </c:pt>
                <c:pt idx="903">
                  <c:v>9.3200000000000005E-2</c:v>
                </c:pt>
                <c:pt idx="904">
                  <c:v>0.1399</c:v>
                </c:pt>
                <c:pt idx="905">
                  <c:v>0.1114</c:v>
                </c:pt>
                <c:pt idx="906">
                  <c:v>0.1799</c:v>
                </c:pt>
                <c:pt idx="907">
                  <c:v>0.16289999999999999</c:v>
                </c:pt>
                <c:pt idx="908">
                  <c:v>6.54E-2</c:v>
                </c:pt>
                <c:pt idx="909">
                  <c:v>7.9000000000000001E-2</c:v>
                </c:pt>
                <c:pt idx="910">
                  <c:v>0.1212</c:v>
                </c:pt>
                <c:pt idx="911">
                  <c:v>0.158</c:v>
                </c:pt>
                <c:pt idx="912">
                  <c:v>0.1777</c:v>
                </c:pt>
                <c:pt idx="913">
                  <c:v>0.15310000000000001</c:v>
                </c:pt>
                <c:pt idx="914">
                  <c:v>0.1273</c:v>
                </c:pt>
                <c:pt idx="915">
                  <c:v>0.19719999999999999</c:v>
                </c:pt>
                <c:pt idx="916">
                  <c:v>0.1111</c:v>
                </c:pt>
                <c:pt idx="917">
                  <c:v>7.6200000000000004E-2</c:v>
                </c:pt>
                <c:pt idx="918">
                  <c:v>7.1400000000000005E-2</c:v>
                </c:pt>
                <c:pt idx="919">
                  <c:v>7.9000000000000001E-2</c:v>
                </c:pt>
                <c:pt idx="920">
                  <c:v>0.1991</c:v>
                </c:pt>
                <c:pt idx="921">
                  <c:v>8.0699999999999994E-2</c:v>
                </c:pt>
                <c:pt idx="922">
                  <c:v>0.18640000000000001</c:v>
                </c:pt>
                <c:pt idx="923">
                  <c:v>8.8999999999999996E-2</c:v>
                </c:pt>
                <c:pt idx="924">
                  <c:v>0.1212</c:v>
                </c:pt>
                <c:pt idx="925">
                  <c:v>0.1183</c:v>
                </c:pt>
                <c:pt idx="926">
                  <c:v>0.19739999999999999</c:v>
                </c:pt>
                <c:pt idx="927">
                  <c:v>0.1114</c:v>
                </c:pt>
                <c:pt idx="928">
                  <c:v>0.14330000000000001</c:v>
                </c:pt>
                <c:pt idx="929">
                  <c:v>0.15310000000000001</c:v>
                </c:pt>
                <c:pt idx="930">
                  <c:v>7.6600000000000001E-2</c:v>
                </c:pt>
                <c:pt idx="931">
                  <c:v>9.9900000000000003E-2</c:v>
                </c:pt>
                <c:pt idx="932">
                  <c:v>8.8999999999999996E-2</c:v>
                </c:pt>
                <c:pt idx="933">
                  <c:v>0.1212</c:v>
                </c:pt>
                <c:pt idx="934">
                  <c:v>0.10589999999999999</c:v>
                </c:pt>
                <c:pt idx="935">
                  <c:v>0.12839999999999999</c:v>
                </c:pt>
                <c:pt idx="936">
                  <c:v>7.9000000000000001E-2</c:v>
                </c:pt>
                <c:pt idx="937">
                  <c:v>7.6200000000000004E-2</c:v>
                </c:pt>
                <c:pt idx="938">
                  <c:v>0.1212</c:v>
                </c:pt>
                <c:pt idx="939">
                  <c:v>0.13489999999999999</c:v>
                </c:pt>
                <c:pt idx="940">
                  <c:v>0.12609999999999999</c:v>
                </c:pt>
                <c:pt idx="941">
                  <c:v>0.13469999999999999</c:v>
                </c:pt>
                <c:pt idx="942">
                  <c:v>0.15229999999999999</c:v>
                </c:pt>
                <c:pt idx="943">
                  <c:v>0.1399</c:v>
                </c:pt>
                <c:pt idx="944">
                  <c:v>0.1361</c:v>
                </c:pt>
                <c:pt idx="945">
                  <c:v>0.14219999999999999</c:v>
                </c:pt>
                <c:pt idx="946">
                  <c:v>6.6199999999999995E-2</c:v>
                </c:pt>
                <c:pt idx="947">
                  <c:v>0.16320000000000001</c:v>
                </c:pt>
                <c:pt idx="948">
                  <c:v>0.11890000000000001</c:v>
                </c:pt>
                <c:pt idx="949">
                  <c:v>0.1074</c:v>
                </c:pt>
                <c:pt idx="950">
                  <c:v>0.13109999999999999</c:v>
                </c:pt>
                <c:pt idx="951">
                  <c:v>0.1595</c:v>
                </c:pt>
                <c:pt idx="952">
                  <c:v>5.79E-2</c:v>
                </c:pt>
                <c:pt idx="953">
                  <c:v>0.1171</c:v>
                </c:pt>
                <c:pt idx="954">
                  <c:v>0.1171</c:v>
                </c:pt>
                <c:pt idx="955">
                  <c:v>0.1212</c:v>
                </c:pt>
                <c:pt idx="956">
                  <c:v>0.1036</c:v>
                </c:pt>
                <c:pt idx="957">
                  <c:v>0.1825</c:v>
                </c:pt>
                <c:pt idx="958">
                  <c:v>0.13109999999999999</c:v>
                </c:pt>
                <c:pt idx="959">
                  <c:v>7.9000000000000001E-2</c:v>
                </c:pt>
                <c:pt idx="960">
                  <c:v>0.1171</c:v>
                </c:pt>
                <c:pt idx="961">
                  <c:v>0.1212</c:v>
                </c:pt>
                <c:pt idx="962">
                  <c:v>0.1016</c:v>
                </c:pt>
                <c:pt idx="963">
                  <c:v>8.3199999999999996E-2</c:v>
                </c:pt>
                <c:pt idx="964">
                  <c:v>0.13109999999999999</c:v>
                </c:pt>
                <c:pt idx="965">
                  <c:v>0.15310000000000001</c:v>
                </c:pt>
                <c:pt idx="966">
                  <c:v>0.1212</c:v>
                </c:pt>
                <c:pt idx="967">
                  <c:v>0.1212</c:v>
                </c:pt>
                <c:pt idx="968">
                  <c:v>7.6200000000000004E-2</c:v>
                </c:pt>
                <c:pt idx="969">
                  <c:v>0.12690000000000001</c:v>
                </c:pt>
                <c:pt idx="970">
                  <c:v>0.1099</c:v>
                </c:pt>
                <c:pt idx="971">
                  <c:v>0.1016</c:v>
                </c:pt>
                <c:pt idx="972">
                  <c:v>0.1875</c:v>
                </c:pt>
                <c:pt idx="973">
                  <c:v>0.1409</c:v>
                </c:pt>
                <c:pt idx="974">
                  <c:v>0.1348</c:v>
                </c:pt>
                <c:pt idx="975">
                  <c:v>0.14330000000000001</c:v>
                </c:pt>
                <c:pt idx="976">
                  <c:v>0.1343</c:v>
                </c:pt>
                <c:pt idx="977">
                  <c:v>0.15229999999999999</c:v>
                </c:pt>
                <c:pt idx="978">
                  <c:v>0.14330000000000001</c:v>
                </c:pt>
                <c:pt idx="979">
                  <c:v>0.15229999999999999</c:v>
                </c:pt>
                <c:pt idx="980">
                  <c:v>0.22950000000000001</c:v>
                </c:pt>
                <c:pt idx="981">
                  <c:v>0.12180000000000001</c:v>
                </c:pt>
                <c:pt idx="982">
                  <c:v>6.0299999999999999E-2</c:v>
                </c:pt>
                <c:pt idx="983">
                  <c:v>0.15049999999999999</c:v>
                </c:pt>
                <c:pt idx="984">
                  <c:v>0.11119999999999999</c:v>
                </c:pt>
                <c:pt idx="985">
                  <c:v>7.7499999999999999E-2</c:v>
                </c:pt>
                <c:pt idx="986">
                  <c:v>0.1212</c:v>
                </c:pt>
                <c:pt idx="987">
                  <c:v>0.17269999999999999</c:v>
                </c:pt>
                <c:pt idx="988">
                  <c:v>0.12690000000000001</c:v>
                </c:pt>
                <c:pt idx="989">
                  <c:v>0.22470000000000001</c:v>
                </c:pt>
                <c:pt idx="990">
                  <c:v>0.17269999999999999</c:v>
                </c:pt>
                <c:pt idx="991">
                  <c:v>0.12690000000000001</c:v>
                </c:pt>
                <c:pt idx="992">
                  <c:v>7.6600000000000001E-2</c:v>
                </c:pt>
                <c:pt idx="993">
                  <c:v>0.16289999999999999</c:v>
                </c:pt>
                <c:pt idx="994">
                  <c:v>0.1825</c:v>
                </c:pt>
                <c:pt idx="995">
                  <c:v>7.9000000000000001E-2</c:v>
                </c:pt>
                <c:pt idx="996">
                  <c:v>0.15959999999999999</c:v>
                </c:pt>
                <c:pt idx="997">
                  <c:v>0.2077</c:v>
                </c:pt>
                <c:pt idx="998">
                  <c:v>0.16320000000000001</c:v>
                </c:pt>
                <c:pt idx="999">
                  <c:v>8.6300000000000002E-2</c:v>
                </c:pt>
                <c:pt idx="1000">
                  <c:v>6.6199999999999995E-2</c:v>
                </c:pt>
                <c:pt idx="1001">
                  <c:v>0.21490000000000001</c:v>
                </c:pt>
                <c:pt idx="1002">
                  <c:v>0.1242</c:v>
                </c:pt>
                <c:pt idx="1003">
                  <c:v>0.1074</c:v>
                </c:pt>
                <c:pt idx="1004">
                  <c:v>0.14330000000000001</c:v>
                </c:pt>
                <c:pt idx="1005">
                  <c:v>7.8799999999999995E-2</c:v>
                </c:pt>
                <c:pt idx="1006">
                  <c:v>0.1212</c:v>
                </c:pt>
                <c:pt idx="1007">
                  <c:v>0.1323</c:v>
                </c:pt>
                <c:pt idx="1008">
                  <c:v>0.1212</c:v>
                </c:pt>
                <c:pt idx="1009">
                  <c:v>0.1212</c:v>
                </c:pt>
                <c:pt idx="1010">
                  <c:v>0.1409</c:v>
                </c:pt>
                <c:pt idx="1011">
                  <c:v>7.8799999999999995E-2</c:v>
                </c:pt>
                <c:pt idx="1012">
                  <c:v>0.1114</c:v>
                </c:pt>
                <c:pt idx="1013">
                  <c:v>0.1197</c:v>
                </c:pt>
                <c:pt idx="1014">
                  <c:v>0.13109999999999999</c:v>
                </c:pt>
                <c:pt idx="1015">
                  <c:v>0.16289999999999999</c:v>
                </c:pt>
                <c:pt idx="1016">
                  <c:v>0.1</c:v>
                </c:pt>
                <c:pt idx="1017">
                  <c:v>8.8999999999999996E-2</c:v>
                </c:pt>
                <c:pt idx="1018">
                  <c:v>0.2049</c:v>
                </c:pt>
                <c:pt idx="1019">
                  <c:v>0.16489999999999999</c:v>
                </c:pt>
                <c:pt idx="1020">
                  <c:v>0.19719999999999999</c:v>
                </c:pt>
                <c:pt idx="1021">
                  <c:v>0.158</c:v>
                </c:pt>
                <c:pt idx="1022">
                  <c:v>0.15959999999999999</c:v>
                </c:pt>
                <c:pt idx="1023">
                  <c:v>0.1212</c:v>
                </c:pt>
                <c:pt idx="1024">
                  <c:v>0.11890000000000001</c:v>
                </c:pt>
                <c:pt idx="1025">
                  <c:v>8.8999999999999996E-2</c:v>
                </c:pt>
                <c:pt idx="1026">
                  <c:v>0.23280000000000001</c:v>
                </c:pt>
                <c:pt idx="1027">
                  <c:v>6.6199999999999995E-2</c:v>
                </c:pt>
                <c:pt idx="1028">
                  <c:v>0.247</c:v>
                </c:pt>
                <c:pt idx="1029">
                  <c:v>0.1212</c:v>
                </c:pt>
                <c:pt idx="1030">
                  <c:v>0.20300000000000001</c:v>
                </c:pt>
                <c:pt idx="1031">
                  <c:v>0.1474</c:v>
                </c:pt>
                <c:pt idx="1032">
                  <c:v>0.15310000000000001</c:v>
                </c:pt>
                <c:pt idx="1033">
                  <c:v>0.14649999999999999</c:v>
                </c:pt>
                <c:pt idx="1034">
                  <c:v>0.14330000000000001</c:v>
                </c:pt>
                <c:pt idx="1035">
                  <c:v>0.14960000000000001</c:v>
                </c:pt>
                <c:pt idx="1036">
                  <c:v>0.1799</c:v>
                </c:pt>
                <c:pt idx="1037">
                  <c:v>0.1036</c:v>
                </c:pt>
                <c:pt idx="1038">
                  <c:v>5.4199999999999998E-2</c:v>
                </c:pt>
                <c:pt idx="1039">
                  <c:v>7.8799999999999995E-2</c:v>
                </c:pt>
                <c:pt idx="1040">
                  <c:v>0.15310000000000001</c:v>
                </c:pt>
                <c:pt idx="1041">
                  <c:v>0.21479999999999999</c:v>
                </c:pt>
                <c:pt idx="1042">
                  <c:v>0.1016</c:v>
                </c:pt>
                <c:pt idx="1043">
                  <c:v>0.15310000000000001</c:v>
                </c:pt>
                <c:pt idx="1044">
                  <c:v>5.9900000000000002E-2</c:v>
                </c:pt>
                <c:pt idx="1045">
                  <c:v>0.1472</c:v>
                </c:pt>
                <c:pt idx="1046">
                  <c:v>0.1171</c:v>
                </c:pt>
                <c:pt idx="1047">
                  <c:v>0.13109999999999999</c:v>
                </c:pt>
                <c:pt idx="1048">
                  <c:v>0.11990000000000001</c:v>
                </c:pt>
                <c:pt idx="1049">
                  <c:v>0.19220000000000001</c:v>
                </c:pt>
                <c:pt idx="1050">
                  <c:v>0.1197</c:v>
                </c:pt>
                <c:pt idx="1051">
                  <c:v>0.1241</c:v>
                </c:pt>
                <c:pt idx="1052">
                  <c:v>0.1212</c:v>
                </c:pt>
                <c:pt idx="1053">
                  <c:v>0.12989999999999999</c:v>
                </c:pt>
                <c:pt idx="1054">
                  <c:v>0.1212</c:v>
                </c:pt>
                <c:pt idx="1055">
                  <c:v>0.24329999999999999</c:v>
                </c:pt>
                <c:pt idx="1056">
                  <c:v>0.1777</c:v>
                </c:pt>
                <c:pt idx="1057">
                  <c:v>0.10249999999999999</c:v>
                </c:pt>
                <c:pt idx="1058">
                  <c:v>0.1171</c:v>
                </c:pt>
                <c:pt idx="1059">
                  <c:v>0.13159999999999999</c:v>
                </c:pt>
                <c:pt idx="1060">
                  <c:v>7.9000000000000001E-2</c:v>
                </c:pt>
                <c:pt idx="1061">
                  <c:v>9.9099999999999994E-2</c:v>
                </c:pt>
                <c:pt idx="1062">
                  <c:v>0.1905</c:v>
                </c:pt>
                <c:pt idx="1063">
                  <c:v>0.14169999999999999</c:v>
                </c:pt>
                <c:pt idx="1064">
                  <c:v>0.13109999999999999</c:v>
                </c:pt>
                <c:pt idx="1065">
                  <c:v>0.1114</c:v>
                </c:pt>
                <c:pt idx="1066">
                  <c:v>0.1171</c:v>
                </c:pt>
                <c:pt idx="1067">
                  <c:v>6.0299999999999999E-2</c:v>
                </c:pt>
                <c:pt idx="1068">
                  <c:v>0.1212</c:v>
                </c:pt>
                <c:pt idx="1069">
                  <c:v>0.23280000000000001</c:v>
                </c:pt>
                <c:pt idx="1070">
                  <c:v>0.18490000000000001</c:v>
                </c:pt>
                <c:pt idx="1071">
                  <c:v>0.15310000000000001</c:v>
                </c:pt>
                <c:pt idx="1072">
                  <c:v>0.1159</c:v>
                </c:pt>
                <c:pt idx="1073">
                  <c:v>0.1212</c:v>
                </c:pt>
                <c:pt idx="1074">
                  <c:v>0.12180000000000001</c:v>
                </c:pt>
                <c:pt idx="1075">
                  <c:v>0.17560000000000001</c:v>
                </c:pt>
                <c:pt idx="1076">
                  <c:v>0.1905</c:v>
                </c:pt>
                <c:pt idx="1077">
                  <c:v>8.8999999999999996E-2</c:v>
                </c:pt>
                <c:pt idx="1078">
                  <c:v>0.13109999999999999</c:v>
                </c:pt>
                <c:pt idx="1079">
                  <c:v>0.1323</c:v>
                </c:pt>
                <c:pt idx="1080">
                  <c:v>7.9000000000000001E-2</c:v>
                </c:pt>
                <c:pt idx="1081">
                  <c:v>0.11890000000000001</c:v>
                </c:pt>
                <c:pt idx="1082">
                  <c:v>0.18640000000000001</c:v>
                </c:pt>
                <c:pt idx="1083">
                  <c:v>0.20499999999999999</c:v>
                </c:pt>
                <c:pt idx="1084">
                  <c:v>0.13159999999999999</c:v>
                </c:pt>
                <c:pt idx="1085">
                  <c:v>0.158</c:v>
                </c:pt>
                <c:pt idx="1086">
                  <c:v>0.1016</c:v>
                </c:pt>
                <c:pt idx="1087">
                  <c:v>0.14649999999999999</c:v>
                </c:pt>
                <c:pt idx="1088">
                  <c:v>0.1016</c:v>
                </c:pt>
                <c:pt idx="1089">
                  <c:v>0.17269999999999999</c:v>
                </c:pt>
                <c:pt idx="1090">
                  <c:v>0.1399</c:v>
                </c:pt>
                <c:pt idx="1091">
                  <c:v>0.11119999999999999</c:v>
                </c:pt>
                <c:pt idx="1092">
                  <c:v>5.9900000000000002E-2</c:v>
                </c:pt>
                <c:pt idx="1093">
                  <c:v>0.14269999999999999</c:v>
                </c:pt>
                <c:pt idx="1094">
                  <c:v>0.14649999999999999</c:v>
                </c:pt>
                <c:pt idx="1095">
                  <c:v>0.1212</c:v>
                </c:pt>
                <c:pt idx="1096">
                  <c:v>7.9000000000000001E-2</c:v>
                </c:pt>
                <c:pt idx="1097">
                  <c:v>0.22950000000000001</c:v>
                </c:pt>
                <c:pt idx="1098">
                  <c:v>0.10589999999999999</c:v>
                </c:pt>
                <c:pt idx="1099">
                  <c:v>0.1212</c:v>
                </c:pt>
                <c:pt idx="1100">
                  <c:v>0.17269999999999999</c:v>
                </c:pt>
                <c:pt idx="1101">
                  <c:v>0.18490000000000001</c:v>
                </c:pt>
                <c:pt idx="1102">
                  <c:v>7.51E-2</c:v>
                </c:pt>
                <c:pt idx="1103">
                  <c:v>9.7600000000000006E-2</c:v>
                </c:pt>
                <c:pt idx="1104">
                  <c:v>0.11890000000000001</c:v>
                </c:pt>
                <c:pt idx="1105">
                  <c:v>0.21490000000000001</c:v>
                </c:pt>
                <c:pt idx="1106">
                  <c:v>0.23630000000000001</c:v>
                </c:pt>
                <c:pt idx="1107">
                  <c:v>0.1875</c:v>
                </c:pt>
                <c:pt idx="1108">
                  <c:v>0.13489999999999999</c:v>
                </c:pt>
                <c:pt idx="1109">
                  <c:v>9.1999999999999998E-2</c:v>
                </c:pt>
                <c:pt idx="1110">
                  <c:v>0.1114</c:v>
                </c:pt>
                <c:pt idx="1111">
                  <c:v>0.1991</c:v>
                </c:pt>
                <c:pt idx="1112">
                  <c:v>0.11360000000000001</c:v>
                </c:pt>
                <c:pt idx="1113">
                  <c:v>0.1777</c:v>
                </c:pt>
                <c:pt idx="1114">
                  <c:v>0.15959999999999999</c:v>
                </c:pt>
                <c:pt idx="1115">
                  <c:v>0.14269999999999999</c:v>
                </c:pt>
                <c:pt idx="1116">
                  <c:v>9.2499999999999999E-2</c:v>
                </c:pt>
                <c:pt idx="1117">
                  <c:v>8.8999999999999996E-2</c:v>
                </c:pt>
                <c:pt idx="1118">
                  <c:v>0.18490000000000001</c:v>
                </c:pt>
                <c:pt idx="1119">
                  <c:v>0.1749</c:v>
                </c:pt>
                <c:pt idx="1120">
                  <c:v>6.6199999999999995E-2</c:v>
                </c:pt>
                <c:pt idx="1121">
                  <c:v>6.0299999999999999E-2</c:v>
                </c:pt>
                <c:pt idx="1122">
                  <c:v>9.9900000000000003E-2</c:v>
                </c:pt>
                <c:pt idx="1123">
                  <c:v>0.2278</c:v>
                </c:pt>
                <c:pt idx="1124">
                  <c:v>8.8999999999999996E-2</c:v>
                </c:pt>
                <c:pt idx="1125">
                  <c:v>0.12989999999999999</c:v>
                </c:pt>
                <c:pt idx="1126">
                  <c:v>0.15310000000000001</c:v>
                </c:pt>
                <c:pt idx="1127">
                  <c:v>0.17269999999999999</c:v>
                </c:pt>
                <c:pt idx="1128">
                  <c:v>5.9900000000000002E-2</c:v>
                </c:pt>
                <c:pt idx="1129">
                  <c:v>0.1409</c:v>
                </c:pt>
                <c:pt idx="1130">
                  <c:v>0.16889999999999999</c:v>
                </c:pt>
                <c:pt idx="1131">
                  <c:v>0.1065</c:v>
                </c:pt>
                <c:pt idx="1132">
                  <c:v>8.8999999999999996E-2</c:v>
                </c:pt>
                <c:pt idx="1133">
                  <c:v>0.13489999999999999</c:v>
                </c:pt>
                <c:pt idx="1134">
                  <c:v>0.16769999999999999</c:v>
                </c:pt>
                <c:pt idx="1135">
                  <c:v>5.79E-2</c:v>
                </c:pt>
                <c:pt idx="1136">
                  <c:v>0.2049</c:v>
                </c:pt>
                <c:pt idx="1137">
                  <c:v>0.14610000000000001</c:v>
                </c:pt>
                <c:pt idx="1138">
                  <c:v>0.21740000000000001</c:v>
                </c:pt>
                <c:pt idx="1139">
                  <c:v>0.15989999999999999</c:v>
                </c:pt>
                <c:pt idx="1140">
                  <c:v>0.11990000000000001</c:v>
                </c:pt>
                <c:pt idx="1141">
                  <c:v>0.13980000000000001</c:v>
                </c:pt>
                <c:pt idx="1142">
                  <c:v>5.9900000000000002E-2</c:v>
                </c:pt>
                <c:pt idx="1143">
                  <c:v>0.1212</c:v>
                </c:pt>
                <c:pt idx="1144">
                  <c:v>9.7600000000000006E-2</c:v>
                </c:pt>
                <c:pt idx="1145">
                  <c:v>7.8799999999999995E-2</c:v>
                </c:pt>
                <c:pt idx="1146">
                  <c:v>0.19220000000000001</c:v>
                </c:pt>
                <c:pt idx="1147">
                  <c:v>0.1799</c:v>
                </c:pt>
                <c:pt idx="1148">
                  <c:v>0.1212</c:v>
                </c:pt>
                <c:pt idx="1149">
                  <c:v>0.1799</c:v>
                </c:pt>
                <c:pt idx="1150">
                  <c:v>0.18490000000000001</c:v>
                </c:pt>
                <c:pt idx="1151">
                  <c:v>0.11990000000000001</c:v>
                </c:pt>
                <c:pt idx="1152">
                  <c:v>6.7599999999999993E-2</c:v>
                </c:pt>
                <c:pt idx="1153">
                  <c:v>0.19719999999999999</c:v>
                </c:pt>
                <c:pt idx="1154">
                  <c:v>0.1399</c:v>
                </c:pt>
                <c:pt idx="1155">
                  <c:v>9.0700000000000003E-2</c:v>
                </c:pt>
                <c:pt idx="1156">
                  <c:v>0.1074</c:v>
                </c:pt>
                <c:pt idx="1157">
                  <c:v>0.20499999999999999</c:v>
                </c:pt>
                <c:pt idx="1158">
                  <c:v>0.12870000000000001</c:v>
                </c:pt>
                <c:pt idx="1159">
                  <c:v>0.1111</c:v>
                </c:pt>
                <c:pt idx="1160">
                  <c:v>6.6199999999999995E-2</c:v>
                </c:pt>
                <c:pt idx="1161">
                  <c:v>0.1074</c:v>
                </c:pt>
                <c:pt idx="1162">
                  <c:v>0.1212</c:v>
                </c:pt>
                <c:pt idx="1163">
                  <c:v>0.1482</c:v>
                </c:pt>
                <c:pt idx="1164">
                  <c:v>7.9000000000000001E-2</c:v>
                </c:pt>
                <c:pt idx="1165">
                  <c:v>0.1016</c:v>
                </c:pt>
                <c:pt idx="1166">
                  <c:v>7.51E-2</c:v>
                </c:pt>
                <c:pt idx="1167">
                  <c:v>9.7600000000000006E-2</c:v>
                </c:pt>
                <c:pt idx="1168">
                  <c:v>7.9000000000000001E-2</c:v>
                </c:pt>
                <c:pt idx="1169">
                  <c:v>0.1777</c:v>
                </c:pt>
                <c:pt idx="1170">
                  <c:v>0.13669999999999999</c:v>
                </c:pt>
                <c:pt idx="1171">
                  <c:v>7.9000000000000001E-2</c:v>
                </c:pt>
                <c:pt idx="1172">
                  <c:v>0.1016</c:v>
                </c:pt>
                <c:pt idx="1173">
                  <c:v>0.1148</c:v>
                </c:pt>
                <c:pt idx="1174">
                  <c:v>0.13109999999999999</c:v>
                </c:pt>
                <c:pt idx="1175">
                  <c:v>6.6199999999999995E-2</c:v>
                </c:pt>
                <c:pt idx="1176">
                  <c:v>0.1158</c:v>
                </c:pt>
                <c:pt idx="1177">
                  <c:v>0.2049</c:v>
                </c:pt>
                <c:pt idx="1178">
                  <c:v>0.1212</c:v>
                </c:pt>
                <c:pt idx="1179">
                  <c:v>0.16769999999999999</c:v>
                </c:pt>
                <c:pt idx="1180">
                  <c:v>0.1409</c:v>
                </c:pt>
                <c:pt idx="1181">
                  <c:v>0.17560000000000001</c:v>
                </c:pt>
                <c:pt idx="1182">
                  <c:v>0.14330000000000001</c:v>
                </c:pt>
                <c:pt idx="1183">
                  <c:v>0.1183</c:v>
                </c:pt>
                <c:pt idx="1184">
                  <c:v>0.13109999999999999</c:v>
                </c:pt>
                <c:pt idx="1185">
                  <c:v>7.9000000000000001E-2</c:v>
                </c:pt>
                <c:pt idx="1186">
                  <c:v>0.13669999999999999</c:v>
                </c:pt>
                <c:pt idx="1187">
                  <c:v>0.1212</c:v>
                </c:pt>
                <c:pt idx="1188">
                  <c:v>0.17580000000000001</c:v>
                </c:pt>
                <c:pt idx="1189">
                  <c:v>7.1400000000000005E-2</c:v>
                </c:pt>
                <c:pt idx="1190">
                  <c:v>0.14330000000000001</c:v>
                </c:pt>
                <c:pt idx="1191">
                  <c:v>0.13109999999999999</c:v>
                </c:pt>
                <c:pt idx="1192">
                  <c:v>6.6199999999999995E-2</c:v>
                </c:pt>
                <c:pt idx="1193">
                  <c:v>0.1171</c:v>
                </c:pt>
                <c:pt idx="1194">
                  <c:v>0.19989999999999999</c:v>
                </c:pt>
                <c:pt idx="1195">
                  <c:v>0.22470000000000001</c:v>
                </c:pt>
                <c:pt idx="1196">
                  <c:v>0.18640000000000001</c:v>
                </c:pt>
                <c:pt idx="1197">
                  <c:v>7.8799999999999995E-2</c:v>
                </c:pt>
                <c:pt idx="1198">
                  <c:v>0.14649999999999999</c:v>
                </c:pt>
                <c:pt idx="1199">
                  <c:v>0.15310000000000001</c:v>
                </c:pt>
                <c:pt idx="1200">
                  <c:v>0.18390000000000001</c:v>
                </c:pt>
                <c:pt idx="1201">
                  <c:v>7.9000000000000001E-2</c:v>
                </c:pt>
                <c:pt idx="1202">
                  <c:v>7.9000000000000001E-2</c:v>
                </c:pt>
                <c:pt idx="1203">
                  <c:v>0.1409</c:v>
                </c:pt>
                <c:pt idx="1204">
                  <c:v>7.9000000000000001E-2</c:v>
                </c:pt>
                <c:pt idx="1205">
                  <c:v>0.14269999999999999</c:v>
                </c:pt>
                <c:pt idx="1206">
                  <c:v>0.13109999999999999</c:v>
                </c:pt>
                <c:pt idx="1207">
                  <c:v>0.1</c:v>
                </c:pt>
                <c:pt idx="1208">
                  <c:v>0.1777</c:v>
                </c:pt>
                <c:pt idx="1209">
                  <c:v>0.12690000000000001</c:v>
                </c:pt>
                <c:pt idx="1210">
                  <c:v>0.1212</c:v>
                </c:pt>
                <c:pt idx="1211">
                  <c:v>0.1212</c:v>
                </c:pt>
                <c:pt idx="1212">
                  <c:v>0.18490000000000001</c:v>
                </c:pt>
                <c:pt idx="1213">
                  <c:v>0.1825</c:v>
                </c:pt>
                <c:pt idx="1214">
                  <c:v>0.14269999999999999</c:v>
                </c:pt>
                <c:pt idx="1215">
                  <c:v>6.0299999999999999E-2</c:v>
                </c:pt>
                <c:pt idx="1216">
                  <c:v>0.15010000000000001</c:v>
                </c:pt>
                <c:pt idx="1217">
                  <c:v>0.14460000000000001</c:v>
                </c:pt>
                <c:pt idx="1218">
                  <c:v>0.13850000000000001</c:v>
                </c:pt>
                <c:pt idx="1219">
                  <c:v>0.14649999999999999</c:v>
                </c:pt>
                <c:pt idx="1220">
                  <c:v>0.16320000000000001</c:v>
                </c:pt>
                <c:pt idx="1221">
                  <c:v>0.1114</c:v>
                </c:pt>
                <c:pt idx="1222">
                  <c:v>0.14169999999999999</c:v>
                </c:pt>
                <c:pt idx="1223">
                  <c:v>0.13109999999999999</c:v>
                </c:pt>
                <c:pt idx="1224">
                  <c:v>0.13109999999999999</c:v>
                </c:pt>
                <c:pt idx="1225">
                  <c:v>0.1074</c:v>
                </c:pt>
                <c:pt idx="1226">
                  <c:v>0.1114</c:v>
                </c:pt>
                <c:pt idx="1227">
                  <c:v>0.1065</c:v>
                </c:pt>
                <c:pt idx="1228">
                  <c:v>0.1149</c:v>
                </c:pt>
                <c:pt idx="1229">
                  <c:v>0.1777</c:v>
                </c:pt>
                <c:pt idx="1230">
                  <c:v>0.14330000000000001</c:v>
                </c:pt>
                <c:pt idx="1231">
                  <c:v>0.16489999999999999</c:v>
                </c:pt>
                <c:pt idx="1232">
                  <c:v>7.9100000000000004E-2</c:v>
                </c:pt>
                <c:pt idx="1233">
                  <c:v>7.9000000000000001E-2</c:v>
                </c:pt>
                <c:pt idx="1234">
                  <c:v>8.8999999999999996E-2</c:v>
                </c:pt>
                <c:pt idx="1235">
                  <c:v>0.1749</c:v>
                </c:pt>
                <c:pt idx="1236">
                  <c:v>0.1409</c:v>
                </c:pt>
                <c:pt idx="1237">
                  <c:v>0.1212</c:v>
                </c:pt>
                <c:pt idx="1238">
                  <c:v>0.1595</c:v>
                </c:pt>
                <c:pt idx="1239">
                  <c:v>0.1777</c:v>
                </c:pt>
                <c:pt idx="1240">
                  <c:v>7.3999999999999996E-2</c:v>
                </c:pt>
                <c:pt idx="1241">
                  <c:v>0.1565</c:v>
                </c:pt>
                <c:pt idx="1242">
                  <c:v>9.7600000000000006E-2</c:v>
                </c:pt>
                <c:pt idx="1243">
                  <c:v>0.13109999999999999</c:v>
                </c:pt>
                <c:pt idx="1244">
                  <c:v>0.15809999999999999</c:v>
                </c:pt>
                <c:pt idx="1245">
                  <c:v>0.15310000000000001</c:v>
                </c:pt>
                <c:pt idx="1246">
                  <c:v>0.1075</c:v>
                </c:pt>
                <c:pt idx="1247">
                  <c:v>0.15959999999999999</c:v>
                </c:pt>
                <c:pt idx="1248">
                  <c:v>0.15310000000000001</c:v>
                </c:pt>
                <c:pt idx="1249">
                  <c:v>0.1482</c:v>
                </c:pt>
                <c:pt idx="1250">
                  <c:v>6.0299999999999999E-2</c:v>
                </c:pt>
                <c:pt idx="1251">
                  <c:v>7.9000000000000001E-2</c:v>
                </c:pt>
                <c:pt idx="1252">
                  <c:v>0.1212</c:v>
                </c:pt>
                <c:pt idx="1253">
                  <c:v>0.19220000000000001</c:v>
                </c:pt>
                <c:pt idx="1254">
                  <c:v>0.15989999999999999</c:v>
                </c:pt>
                <c:pt idx="1255">
                  <c:v>0.20499999999999999</c:v>
                </c:pt>
                <c:pt idx="1256">
                  <c:v>0.13489999999999999</c:v>
                </c:pt>
                <c:pt idx="1257">
                  <c:v>0.1399</c:v>
                </c:pt>
                <c:pt idx="1258">
                  <c:v>0.10589999999999999</c:v>
                </c:pt>
                <c:pt idx="1259">
                  <c:v>5.9900000000000002E-2</c:v>
                </c:pt>
                <c:pt idx="1260">
                  <c:v>0.1409</c:v>
                </c:pt>
                <c:pt idx="1261">
                  <c:v>0.14269999999999999</c:v>
                </c:pt>
                <c:pt idx="1262">
                  <c:v>8.8999999999999996E-2</c:v>
                </c:pt>
                <c:pt idx="1263">
                  <c:v>0.17269999999999999</c:v>
                </c:pt>
                <c:pt idx="1264">
                  <c:v>0.15989999999999999</c:v>
                </c:pt>
                <c:pt idx="1265">
                  <c:v>0.1016</c:v>
                </c:pt>
                <c:pt idx="1266">
                  <c:v>0.13109999999999999</c:v>
                </c:pt>
                <c:pt idx="1267">
                  <c:v>0.15310000000000001</c:v>
                </c:pt>
                <c:pt idx="1268">
                  <c:v>0.1016</c:v>
                </c:pt>
                <c:pt idx="1269">
                  <c:v>0.1212</c:v>
                </c:pt>
                <c:pt idx="1270">
                  <c:v>0.13489999999999999</c:v>
                </c:pt>
                <c:pt idx="1271">
                  <c:v>0.14269999999999999</c:v>
                </c:pt>
                <c:pt idx="1272">
                  <c:v>0.19689999999999999</c:v>
                </c:pt>
                <c:pt idx="1273">
                  <c:v>7.9000000000000001E-2</c:v>
                </c:pt>
                <c:pt idx="1274">
                  <c:v>0.21490000000000001</c:v>
                </c:pt>
                <c:pt idx="1275">
                  <c:v>0.1212</c:v>
                </c:pt>
                <c:pt idx="1276">
                  <c:v>0.1825</c:v>
                </c:pt>
                <c:pt idx="1277">
                  <c:v>6.6199999999999995E-2</c:v>
                </c:pt>
                <c:pt idx="1278">
                  <c:v>0.1212</c:v>
                </c:pt>
                <c:pt idx="1279">
                  <c:v>0.1409</c:v>
                </c:pt>
                <c:pt idx="1280">
                  <c:v>0.1399</c:v>
                </c:pt>
                <c:pt idx="1281">
                  <c:v>0.2198</c:v>
                </c:pt>
                <c:pt idx="1282">
                  <c:v>0.1905</c:v>
                </c:pt>
                <c:pt idx="1283">
                  <c:v>7.9000000000000001E-2</c:v>
                </c:pt>
                <c:pt idx="1284">
                  <c:v>0.1171</c:v>
                </c:pt>
                <c:pt idx="1285">
                  <c:v>0.15310000000000001</c:v>
                </c:pt>
                <c:pt idx="1286">
                  <c:v>0.1114</c:v>
                </c:pt>
                <c:pt idx="1287">
                  <c:v>0.158</c:v>
                </c:pt>
                <c:pt idx="1288">
                  <c:v>7.6200000000000004E-2</c:v>
                </c:pt>
                <c:pt idx="1289">
                  <c:v>0.12690000000000001</c:v>
                </c:pt>
                <c:pt idx="1290">
                  <c:v>8.5900000000000004E-2</c:v>
                </c:pt>
                <c:pt idx="1291">
                  <c:v>0.08</c:v>
                </c:pt>
                <c:pt idx="1292">
                  <c:v>0.1242</c:v>
                </c:pt>
                <c:pt idx="1293">
                  <c:v>6.6199999999999995E-2</c:v>
                </c:pt>
                <c:pt idx="1294">
                  <c:v>7.9000000000000001E-2</c:v>
                </c:pt>
                <c:pt idx="1295">
                  <c:v>7.9000000000000001E-2</c:v>
                </c:pt>
                <c:pt idx="1296">
                  <c:v>0.1903</c:v>
                </c:pt>
                <c:pt idx="1297">
                  <c:v>0.1212</c:v>
                </c:pt>
                <c:pt idx="1298">
                  <c:v>5.79E-2</c:v>
                </c:pt>
                <c:pt idx="1299">
                  <c:v>0.16289999999999999</c:v>
                </c:pt>
                <c:pt idx="1300">
                  <c:v>0.18490000000000001</c:v>
                </c:pt>
                <c:pt idx="1301">
                  <c:v>0.1212</c:v>
                </c:pt>
                <c:pt idx="1302">
                  <c:v>0.1459</c:v>
                </c:pt>
                <c:pt idx="1303">
                  <c:v>0.22450000000000001</c:v>
                </c:pt>
                <c:pt idx="1304">
                  <c:v>0.14699999999999999</c:v>
                </c:pt>
                <c:pt idx="1305">
                  <c:v>0.1875</c:v>
                </c:pt>
                <c:pt idx="1306">
                  <c:v>0.1212</c:v>
                </c:pt>
                <c:pt idx="1307">
                  <c:v>0.15620000000000001</c:v>
                </c:pt>
                <c:pt idx="1308">
                  <c:v>5.4199999999999998E-2</c:v>
                </c:pt>
                <c:pt idx="1309">
                  <c:v>7.6200000000000004E-2</c:v>
                </c:pt>
                <c:pt idx="1310">
                  <c:v>0.1777</c:v>
                </c:pt>
                <c:pt idx="1311">
                  <c:v>7.4899999999999994E-2</c:v>
                </c:pt>
                <c:pt idx="1312">
                  <c:v>0.23760000000000001</c:v>
                </c:pt>
                <c:pt idx="1313">
                  <c:v>7.9000000000000001E-2</c:v>
                </c:pt>
                <c:pt idx="1314">
                  <c:v>0.10199999999999999</c:v>
                </c:pt>
                <c:pt idx="1315">
                  <c:v>0.15620000000000001</c:v>
                </c:pt>
                <c:pt idx="1316">
                  <c:v>0.15579999999999999</c:v>
                </c:pt>
                <c:pt idx="1317">
                  <c:v>0.14649999999999999</c:v>
                </c:pt>
                <c:pt idx="1318">
                  <c:v>0.10589999999999999</c:v>
                </c:pt>
                <c:pt idx="1319">
                  <c:v>9.9099999999999994E-2</c:v>
                </c:pt>
                <c:pt idx="1320">
                  <c:v>0.18490000000000001</c:v>
                </c:pt>
                <c:pt idx="1321">
                  <c:v>9.7600000000000006E-2</c:v>
                </c:pt>
                <c:pt idx="1322">
                  <c:v>0.06</c:v>
                </c:pt>
                <c:pt idx="1323">
                  <c:v>0.14330000000000001</c:v>
                </c:pt>
                <c:pt idx="1324">
                  <c:v>0.1149</c:v>
                </c:pt>
                <c:pt idx="1325">
                  <c:v>6.0299999999999999E-2</c:v>
                </c:pt>
                <c:pt idx="1326">
                  <c:v>6.6199999999999995E-2</c:v>
                </c:pt>
                <c:pt idx="1327">
                  <c:v>0.1855</c:v>
                </c:pt>
                <c:pt idx="1328">
                  <c:v>8.8999999999999996E-2</c:v>
                </c:pt>
                <c:pt idx="1329">
                  <c:v>6.0299999999999999E-2</c:v>
                </c:pt>
                <c:pt idx="1330">
                  <c:v>0.17269999999999999</c:v>
                </c:pt>
                <c:pt idx="1331">
                  <c:v>0.15989999999999999</c:v>
                </c:pt>
                <c:pt idx="1332">
                  <c:v>0.1016</c:v>
                </c:pt>
                <c:pt idx="1333">
                  <c:v>7.7399999999999997E-2</c:v>
                </c:pt>
                <c:pt idx="1334">
                  <c:v>0.11260000000000001</c:v>
                </c:pt>
                <c:pt idx="1335">
                  <c:v>0.1905</c:v>
                </c:pt>
                <c:pt idx="1336">
                  <c:v>0.13109999999999999</c:v>
                </c:pt>
                <c:pt idx="1337">
                  <c:v>0.14610000000000001</c:v>
                </c:pt>
                <c:pt idx="1338">
                  <c:v>8.8999999999999996E-2</c:v>
                </c:pt>
                <c:pt idx="1339">
                  <c:v>8.8999999999999996E-2</c:v>
                </c:pt>
                <c:pt idx="1340">
                  <c:v>0.15809999999999999</c:v>
                </c:pt>
                <c:pt idx="1341">
                  <c:v>5.79E-2</c:v>
                </c:pt>
                <c:pt idx="1342">
                  <c:v>0.12690000000000001</c:v>
                </c:pt>
                <c:pt idx="1343">
                  <c:v>6.9199999999999998E-2</c:v>
                </c:pt>
                <c:pt idx="1344">
                  <c:v>0.158</c:v>
                </c:pt>
                <c:pt idx="1345">
                  <c:v>0.1212</c:v>
                </c:pt>
                <c:pt idx="1346">
                  <c:v>0.13159999999999999</c:v>
                </c:pt>
                <c:pt idx="1347">
                  <c:v>0.1268</c:v>
                </c:pt>
                <c:pt idx="1348">
                  <c:v>6.7599999999999993E-2</c:v>
                </c:pt>
                <c:pt idx="1349">
                  <c:v>0.13669999999999999</c:v>
                </c:pt>
                <c:pt idx="1350">
                  <c:v>0.1409</c:v>
                </c:pt>
                <c:pt idx="1351">
                  <c:v>0.1074</c:v>
                </c:pt>
                <c:pt idx="1352">
                  <c:v>0.16289999999999999</c:v>
                </c:pt>
                <c:pt idx="1353">
                  <c:v>6.0299999999999999E-2</c:v>
                </c:pt>
                <c:pt idx="1354">
                  <c:v>0.13669999999999999</c:v>
                </c:pt>
                <c:pt idx="1355">
                  <c:v>6.0299999999999999E-2</c:v>
                </c:pt>
                <c:pt idx="1356">
                  <c:v>0.1212</c:v>
                </c:pt>
                <c:pt idx="1357">
                  <c:v>0.16289999999999999</c:v>
                </c:pt>
                <c:pt idx="1358">
                  <c:v>0.22470000000000001</c:v>
                </c:pt>
                <c:pt idx="1359">
                  <c:v>0.12989999999999999</c:v>
                </c:pt>
                <c:pt idx="1360">
                  <c:v>0.1409</c:v>
                </c:pt>
                <c:pt idx="1361">
                  <c:v>0.13109999999999999</c:v>
                </c:pt>
                <c:pt idx="1362">
                  <c:v>9.3200000000000005E-2</c:v>
                </c:pt>
                <c:pt idx="1363">
                  <c:v>0.1409</c:v>
                </c:pt>
                <c:pt idx="1364">
                  <c:v>0.2049</c:v>
                </c:pt>
                <c:pt idx="1365">
                  <c:v>0.1062</c:v>
                </c:pt>
                <c:pt idx="1366">
                  <c:v>0.1114</c:v>
                </c:pt>
                <c:pt idx="1367">
                  <c:v>6.6199999999999995E-2</c:v>
                </c:pt>
                <c:pt idx="1368">
                  <c:v>8.8999999999999996E-2</c:v>
                </c:pt>
                <c:pt idx="1369">
                  <c:v>0.1114</c:v>
                </c:pt>
                <c:pt idx="1370">
                  <c:v>5.4199999999999998E-2</c:v>
                </c:pt>
                <c:pt idx="1371">
                  <c:v>0.158</c:v>
                </c:pt>
                <c:pt idx="1372">
                  <c:v>0.1409</c:v>
                </c:pt>
                <c:pt idx="1373">
                  <c:v>0.14330000000000001</c:v>
                </c:pt>
                <c:pt idx="1374">
                  <c:v>7.9000000000000001E-2</c:v>
                </c:pt>
                <c:pt idx="1375">
                  <c:v>0.16289999999999999</c:v>
                </c:pt>
                <c:pt idx="1376">
                  <c:v>0.16450000000000001</c:v>
                </c:pt>
                <c:pt idx="1377">
                  <c:v>9.6199999999999994E-2</c:v>
                </c:pt>
                <c:pt idx="1378">
                  <c:v>0.1212</c:v>
                </c:pt>
                <c:pt idx="1379">
                  <c:v>5.79E-2</c:v>
                </c:pt>
                <c:pt idx="1380">
                  <c:v>0.1111</c:v>
                </c:pt>
                <c:pt idx="1381">
                  <c:v>0.13059999999999999</c:v>
                </c:pt>
                <c:pt idx="1382">
                  <c:v>7.6200000000000004E-2</c:v>
                </c:pt>
                <c:pt idx="1383">
                  <c:v>0.1348</c:v>
                </c:pt>
                <c:pt idx="1384">
                  <c:v>0.15129999999999999</c:v>
                </c:pt>
                <c:pt idx="1385">
                  <c:v>8.8999999999999996E-2</c:v>
                </c:pt>
                <c:pt idx="1386">
                  <c:v>0.15310000000000001</c:v>
                </c:pt>
                <c:pt idx="1387">
                  <c:v>0.1037</c:v>
                </c:pt>
                <c:pt idx="1388">
                  <c:v>0.18490000000000001</c:v>
                </c:pt>
                <c:pt idx="1389">
                  <c:v>0.2167</c:v>
                </c:pt>
                <c:pt idx="1390">
                  <c:v>0.13109999999999999</c:v>
                </c:pt>
                <c:pt idx="1391">
                  <c:v>7.3999999999999996E-2</c:v>
                </c:pt>
                <c:pt idx="1392">
                  <c:v>7.6200000000000004E-2</c:v>
                </c:pt>
                <c:pt idx="1393">
                  <c:v>0.13239999999999999</c:v>
                </c:pt>
                <c:pt idx="1394">
                  <c:v>7.9000000000000001E-2</c:v>
                </c:pt>
                <c:pt idx="1395">
                  <c:v>0.14499999999999999</c:v>
                </c:pt>
                <c:pt idx="1396">
                  <c:v>6.9199999999999998E-2</c:v>
                </c:pt>
                <c:pt idx="1397">
                  <c:v>0.10249999999999999</c:v>
                </c:pt>
                <c:pt idx="1398">
                  <c:v>7.9000000000000001E-2</c:v>
                </c:pt>
                <c:pt idx="1399">
                  <c:v>7.6600000000000001E-2</c:v>
                </c:pt>
                <c:pt idx="1400">
                  <c:v>0.1905</c:v>
                </c:pt>
                <c:pt idx="1401">
                  <c:v>0.17580000000000001</c:v>
                </c:pt>
                <c:pt idx="1402">
                  <c:v>7.2900000000000006E-2</c:v>
                </c:pt>
                <c:pt idx="1403">
                  <c:v>0.1212</c:v>
                </c:pt>
                <c:pt idx="1404">
                  <c:v>0.14910000000000001</c:v>
                </c:pt>
                <c:pt idx="1405">
                  <c:v>0.13869999999999999</c:v>
                </c:pt>
                <c:pt idx="1406">
                  <c:v>0.15579999999999999</c:v>
                </c:pt>
                <c:pt idx="1407">
                  <c:v>0.1212</c:v>
                </c:pt>
                <c:pt idx="1408">
                  <c:v>7.4899999999999994E-2</c:v>
                </c:pt>
                <c:pt idx="1409">
                  <c:v>0.1149</c:v>
                </c:pt>
                <c:pt idx="1410">
                  <c:v>8.8999999999999996E-2</c:v>
                </c:pt>
                <c:pt idx="1411">
                  <c:v>0.1114</c:v>
                </c:pt>
                <c:pt idx="1412">
                  <c:v>0.1671</c:v>
                </c:pt>
                <c:pt idx="1413">
                  <c:v>9.6299999999999997E-2</c:v>
                </c:pt>
                <c:pt idx="1414">
                  <c:v>7.2900000000000006E-2</c:v>
                </c:pt>
                <c:pt idx="1415">
                  <c:v>0.13109999999999999</c:v>
                </c:pt>
                <c:pt idx="1416">
                  <c:v>7.51E-2</c:v>
                </c:pt>
                <c:pt idx="1417">
                  <c:v>0.1099</c:v>
                </c:pt>
                <c:pt idx="1418">
                  <c:v>7.8799999999999995E-2</c:v>
                </c:pt>
                <c:pt idx="1419">
                  <c:v>0.1016</c:v>
                </c:pt>
                <c:pt idx="1420">
                  <c:v>0.1075</c:v>
                </c:pt>
                <c:pt idx="1421">
                  <c:v>0.16289999999999999</c:v>
                </c:pt>
                <c:pt idx="1422">
                  <c:v>7.6799999999999993E-2</c:v>
                </c:pt>
                <c:pt idx="1423">
                  <c:v>0.12609999999999999</c:v>
                </c:pt>
                <c:pt idx="1424">
                  <c:v>8.8999999999999996E-2</c:v>
                </c:pt>
                <c:pt idx="1425">
                  <c:v>0.13489999999999999</c:v>
                </c:pt>
                <c:pt idx="1426">
                  <c:v>0.1242</c:v>
                </c:pt>
                <c:pt idx="1427">
                  <c:v>0.21</c:v>
                </c:pt>
                <c:pt idx="1428">
                  <c:v>0.18390000000000001</c:v>
                </c:pt>
                <c:pt idx="1429">
                  <c:v>0.12839999999999999</c:v>
                </c:pt>
                <c:pt idx="1430">
                  <c:v>0.1065</c:v>
                </c:pt>
                <c:pt idx="1431">
                  <c:v>0.15310000000000001</c:v>
                </c:pt>
                <c:pt idx="1432">
                  <c:v>0.1062</c:v>
                </c:pt>
                <c:pt idx="1433">
                  <c:v>0.1111</c:v>
                </c:pt>
                <c:pt idx="1434">
                  <c:v>6.0299999999999999E-2</c:v>
                </c:pt>
                <c:pt idx="1435">
                  <c:v>0.1171</c:v>
                </c:pt>
                <c:pt idx="1436">
                  <c:v>0.12609999999999999</c:v>
                </c:pt>
                <c:pt idx="1437">
                  <c:v>0.1038</c:v>
                </c:pt>
                <c:pt idx="1438">
                  <c:v>0.247</c:v>
                </c:pt>
                <c:pt idx="1439">
                  <c:v>6.6199999999999995E-2</c:v>
                </c:pt>
                <c:pt idx="1440">
                  <c:v>0.16289999999999999</c:v>
                </c:pt>
                <c:pt idx="1441">
                  <c:v>6.0299999999999999E-2</c:v>
                </c:pt>
                <c:pt idx="1442">
                  <c:v>0.1799</c:v>
                </c:pt>
                <c:pt idx="1443">
                  <c:v>0.1212</c:v>
                </c:pt>
                <c:pt idx="1444">
                  <c:v>7.9000000000000001E-2</c:v>
                </c:pt>
                <c:pt idx="1445">
                  <c:v>0.1212</c:v>
                </c:pt>
                <c:pt idx="1446">
                  <c:v>5.4199999999999998E-2</c:v>
                </c:pt>
                <c:pt idx="1447">
                  <c:v>0.14610000000000001</c:v>
                </c:pt>
                <c:pt idx="1448">
                  <c:v>6.6199999999999995E-2</c:v>
                </c:pt>
                <c:pt idx="1449">
                  <c:v>8.8999999999999996E-2</c:v>
                </c:pt>
                <c:pt idx="1450">
                  <c:v>9.7600000000000006E-2</c:v>
                </c:pt>
                <c:pt idx="1451">
                  <c:v>0.22470000000000001</c:v>
                </c:pt>
                <c:pt idx="1452">
                  <c:v>0.14330000000000001</c:v>
                </c:pt>
                <c:pt idx="1453">
                  <c:v>0.20250000000000001</c:v>
                </c:pt>
                <c:pt idx="1454">
                  <c:v>7.4899999999999994E-2</c:v>
                </c:pt>
                <c:pt idx="1455">
                  <c:v>0.16289999999999999</c:v>
                </c:pt>
                <c:pt idx="1456">
                  <c:v>0.15310000000000001</c:v>
                </c:pt>
                <c:pt idx="1457">
                  <c:v>0.1875</c:v>
                </c:pt>
                <c:pt idx="1458">
                  <c:v>0.1777</c:v>
                </c:pt>
                <c:pt idx="1459">
                  <c:v>0.14269999999999999</c:v>
                </c:pt>
                <c:pt idx="1460">
                  <c:v>0.15310000000000001</c:v>
                </c:pt>
                <c:pt idx="1461">
                  <c:v>0.16289999999999999</c:v>
                </c:pt>
                <c:pt idx="1462">
                  <c:v>0.19719999999999999</c:v>
                </c:pt>
                <c:pt idx="1463">
                  <c:v>0.12839999999999999</c:v>
                </c:pt>
                <c:pt idx="1464">
                  <c:v>0.13109999999999999</c:v>
                </c:pt>
                <c:pt idx="1465">
                  <c:v>0.13109999999999999</c:v>
                </c:pt>
                <c:pt idx="1466">
                  <c:v>0.15229999999999999</c:v>
                </c:pt>
                <c:pt idx="1467">
                  <c:v>0.08</c:v>
                </c:pt>
                <c:pt idx="1468">
                  <c:v>0.14330000000000001</c:v>
                </c:pt>
                <c:pt idx="1469">
                  <c:v>0.15620000000000001</c:v>
                </c:pt>
                <c:pt idx="1470">
                  <c:v>0.18790000000000001</c:v>
                </c:pt>
                <c:pt idx="1471">
                  <c:v>7.4899999999999994E-2</c:v>
                </c:pt>
                <c:pt idx="1472">
                  <c:v>7.9000000000000001E-2</c:v>
                </c:pt>
                <c:pt idx="1473">
                  <c:v>0.1409</c:v>
                </c:pt>
                <c:pt idx="1474">
                  <c:v>0.21479999999999999</c:v>
                </c:pt>
                <c:pt idx="1475">
                  <c:v>8.8999999999999996E-2</c:v>
                </c:pt>
                <c:pt idx="1476">
                  <c:v>0.158</c:v>
                </c:pt>
                <c:pt idx="1477">
                  <c:v>0.18490000000000001</c:v>
                </c:pt>
                <c:pt idx="1478">
                  <c:v>0.15310000000000001</c:v>
                </c:pt>
                <c:pt idx="1479">
                  <c:v>0.16769999999999999</c:v>
                </c:pt>
                <c:pt idx="1480">
                  <c:v>0.1825</c:v>
                </c:pt>
                <c:pt idx="1481">
                  <c:v>0.1149</c:v>
                </c:pt>
                <c:pt idx="1482">
                  <c:v>0.14419999999999999</c:v>
                </c:pt>
                <c:pt idx="1483">
                  <c:v>0.12839999999999999</c:v>
                </c:pt>
                <c:pt idx="1484">
                  <c:v>0.1565</c:v>
                </c:pt>
                <c:pt idx="1485">
                  <c:v>0.21970000000000001</c:v>
                </c:pt>
                <c:pt idx="1486">
                  <c:v>0.1212</c:v>
                </c:pt>
                <c:pt idx="1487">
                  <c:v>0.18490000000000001</c:v>
                </c:pt>
                <c:pt idx="1488">
                  <c:v>0.1298</c:v>
                </c:pt>
                <c:pt idx="1489">
                  <c:v>0.1409</c:v>
                </c:pt>
                <c:pt idx="1490">
                  <c:v>0.1114</c:v>
                </c:pt>
                <c:pt idx="1491">
                  <c:v>0.23760000000000001</c:v>
                </c:pt>
                <c:pt idx="1492">
                  <c:v>7.9000000000000001E-2</c:v>
                </c:pt>
                <c:pt idx="1493">
                  <c:v>0.13489999999999999</c:v>
                </c:pt>
                <c:pt idx="1494">
                  <c:v>0.1399</c:v>
                </c:pt>
                <c:pt idx="1495">
                  <c:v>0.16320000000000001</c:v>
                </c:pt>
                <c:pt idx="1496">
                  <c:v>9.2499999999999999E-2</c:v>
                </c:pt>
                <c:pt idx="1497">
                  <c:v>0.158</c:v>
                </c:pt>
                <c:pt idx="1498">
                  <c:v>0.158</c:v>
                </c:pt>
                <c:pt idx="1499">
                  <c:v>0.1212</c:v>
                </c:pt>
                <c:pt idx="1500">
                  <c:v>0.1149</c:v>
                </c:pt>
                <c:pt idx="1501">
                  <c:v>0.13669999999999999</c:v>
                </c:pt>
                <c:pt idx="1502">
                  <c:v>0.14349999999999999</c:v>
                </c:pt>
                <c:pt idx="1503">
                  <c:v>0.10589999999999999</c:v>
                </c:pt>
                <c:pt idx="1504">
                  <c:v>0.17269999999999999</c:v>
                </c:pt>
                <c:pt idx="1505">
                  <c:v>0.15310000000000001</c:v>
                </c:pt>
                <c:pt idx="1506">
                  <c:v>9.7600000000000006E-2</c:v>
                </c:pt>
                <c:pt idx="1507">
                  <c:v>0.1171</c:v>
                </c:pt>
                <c:pt idx="1508">
                  <c:v>0.1212</c:v>
                </c:pt>
                <c:pt idx="1509">
                  <c:v>0.15310000000000001</c:v>
                </c:pt>
                <c:pt idx="1510">
                  <c:v>0.1016</c:v>
                </c:pt>
                <c:pt idx="1511">
                  <c:v>0.1016</c:v>
                </c:pt>
                <c:pt idx="1512">
                  <c:v>0.16070000000000001</c:v>
                </c:pt>
                <c:pt idx="1513">
                  <c:v>7.9000000000000001E-2</c:v>
                </c:pt>
                <c:pt idx="1514">
                  <c:v>6.0299999999999999E-2</c:v>
                </c:pt>
                <c:pt idx="1515">
                  <c:v>0.19220000000000001</c:v>
                </c:pt>
                <c:pt idx="1516">
                  <c:v>0.14269999999999999</c:v>
                </c:pt>
                <c:pt idx="1517">
                  <c:v>0.18490000000000001</c:v>
                </c:pt>
                <c:pt idx="1518">
                  <c:v>0.1212</c:v>
                </c:pt>
                <c:pt idx="1519">
                  <c:v>0.1212</c:v>
                </c:pt>
                <c:pt idx="1520">
                  <c:v>6.0299999999999999E-2</c:v>
                </c:pt>
                <c:pt idx="1521">
                  <c:v>0.15310000000000001</c:v>
                </c:pt>
                <c:pt idx="1522">
                  <c:v>0.1298</c:v>
                </c:pt>
                <c:pt idx="1523">
                  <c:v>0.1065</c:v>
                </c:pt>
                <c:pt idx="1524">
                  <c:v>9.7600000000000006E-2</c:v>
                </c:pt>
                <c:pt idx="1525">
                  <c:v>0.1212</c:v>
                </c:pt>
                <c:pt idx="1526">
                  <c:v>0.15310000000000001</c:v>
                </c:pt>
                <c:pt idx="1527">
                  <c:v>0.17269999999999999</c:v>
                </c:pt>
                <c:pt idx="1528">
                  <c:v>7.6200000000000004E-2</c:v>
                </c:pt>
                <c:pt idx="1529">
                  <c:v>0.11890000000000001</c:v>
                </c:pt>
                <c:pt idx="1530">
                  <c:v>6.54E-2</c:v>
                </c:pt>
                <c:pt idx="1531">
                  <c:v>0.1212</c:v>
                </c:pt>
                <c:pt idx="1532">
                  <c:v>0.12690000000000001</c:v>
                </c:pt>
                <c:pt idx="1533">
                  <c:v>8.4900000000000003E-2</c:v>
                </c:pt>
                <c:pt idx="1534">
                  <c:v>0.1348</c:v>
                </c:pt>
                <c:pt idx="1535">
                  <c:v>5.79E-2</c:v>
                </c:pt>
                <c:pt idx="1536">
                  <c:v>7.9000000000000001E-2</c:v>
                </c:pt>
                <c:pt idx="1537">
                  <c:v>0.158</c:v>
                </c:pt>
                <c:pt idx="1538">
                  <c:v>0.13489999999999999</c:v>
                </c:pt>
                <c:pt idx="1539">
                  <c:v>0.1212</c:v>
                </c:pt>
                <c:pt idx="1540">
                  <c:v>0.16289999999999999</c:v>
                </c:pt>
                <c:pt idx="1541">
                  <c:v>0.12529999999999999</c:v>
                </c:pt>
                <c:pt idx="1542">
                  <c:v>0.14330000000000001</c:v>
                </c:pt>
                <c:pt idx="1543">
                  <c:v>0.16289999999999999</c:v>
                </c:pt>
                <c:pt idx="1544">
                  <c:v>0.18640000000000001</c:v>
                </c:pt>
                <c:pt idx="1545">
                  <c:v>0.15310000000000001</c:v>
                </c:pt>
                <c:pt idx="1546">
                  <c:v>0.12230000000000001</c:v>
                </c:pt>
                <c:pt idx="1547">
                  <c:v>0.1074</c:v>
                </c:pt>
                <c:pt idx="1548">
                  <c:v>9.3299999999999994E-2</c:v>
                </c:pt>
                <c:pt idx="1549">
                  <c:v>7.51E-2</c:v>
                </c:pt>
                <c:pt idx="1550">
                  <c:v>7.9000000000000001E-2</c:v>
                </c:pt>
                <c:pt idx="1551">
                  <c:v>0.1799</c:v>
                </c:pt>
                <c:pt idx="1552">
                  <c:v>0.17269999999999999</c:v>
                </c:pt>
                <c:pt idx="1553">
                  <c:v>0.15310000000000001</c:v>
                </c:pt>
                <c:pt idx="1554">
                  <c:v>8.8999999999999996E-2</c:v>
                </c:pt>
                <c:pt idx="1555">
                  <c:v>0.13109999999999999</c:v>
                </c:pt>
                <c:pt idx="1556">
                  <c:v>9.7600000000000006E-2</c:v>
                </c:pt>
                <c:pt idx="1557">
                  <c:v>0.2114</c:v>
                </c:pt>
                <c:pt idx="1558">
                  <c:v>7.9000000000000001E-2</c:v>
                </c:pt>
                <c:pt idx="1559">
                  <c:v>0.13109999999999999</c:v>
                </c:pt>
                <c:pt idx="1560">
                  <c:v>9.7600000000000006E-2</c:v>
                </c:pt>
                <c:pt idx="1561">
                  <c:v>7.51E-2</c:v>
                </c:pt>
                <c:pt idx="1562">
                  <c:v>0.13220000000000001</c:v>
                </c:pt>
                <c:pt idx="1563">
                  <c:v>0.1273</c:v>
                </c:pt>
                <c:pt idx="1564">
                  <c:v>0.1074</c:v>
                </c:pt>
                <c:pt idx="1565">
                  <c:v>0.1171</c:v>
                </c:pt>
                <c:pt idx="1566">
                  <c:v>0.158</c:v>
                </c:pt>
                <c:pt idx="1567">
                  <c:v>9.9900000000000003E-2</c:v>
                </c:pt>
                <c:pt idx="1568">
                  <c:v>0.1037</c:v>
                </c:pt>
                <c:pt idx="1569">
                  <c:v>0.1016</c:v>
                </c:pt>
                <c:pt idx="1570">
                  <c:v>7.7499999999999999E-2</c:v>
                </c:pt>
                <c:pt idx="1571">
                  <c:v>0.13059999999999999</c:v>
                </c:pt>
                <c:pt idx="1572">
                  <c:v>0.1409</c:v>
                </c:pt>
                <c:pt idx="1573">
                  <c:v>0.16320000000000001</c:v>
                </c:pt>
                <c:pt idx="1574">
                  <c:v>0.1777</c:v>
                </c:pt>
                <c:pt idx="1575">
                  <c:v>0.16289999999999999</c:v>
                </c:pt>
                <c:pt idx="1576">
                  <c:v>0.13109999999999999</c:v>
                </c:pt>
                <c:pt idx="1577">
                  <c:v>7.9000000000000001E-2</c:v>
                </c:pt>
                <c:pt idx="1578">
                  <c:v>0.2099</c:v>
                </c:pt>
                <c:pt idx="1579">
                  <c:v>6.6199999999999995E-2</c:v>
                </c:pt>
                <c:pt idx="1580">
                  <c:v>0.12690000000000001</c:v>
                </c:pt>
                <c:pt idx="1581">
                  <c:v>0.1099</c:v>
                </c:pt>
                <c:pt idx="1582">
                  <c:v>0.16289999999999999</c:v>
                </c:pt>
                <c:pt idx="1583">
                  <c:v>0.1212</c:v>
                </c:pt>
                <c:pt idx="1584">
                  <c:v>0.1074</c:v>
                </c:pt>
                <c:pt idx="1585">
                  <c:v>7.6200000000000004E-2</c:v>
                </c:pt>
                <c:pt idx="1586">
                  <c:v>0.1777</c:v>
                </c:pt>
                <c:pt idx="1587">
                  <c:v>7.8799999999999995E-2</c:v>
                </c:pt>
                <c:pt idx="1588">
                  <c:v>0.08</c:v>
                </c:pt>
                <c:pt idx="1589">
                  <c:v>0.14649999999999999</c:v>
                </c:pt>
                <c:pt idx="1590">
                  <c:v>0.1409</c:v>
                </c:pt>
                <c:pt idx="1591">
                  <c:v>0.19989999999999999</c:v>
                </c:pt>
                <c:pt idx="1592">
                  <c:v>6.9900000000000004E-2</c:v>
                </c:pt>
                <c:pt idx="1593">
                  <c:v>0.17269999999999999</c:v>
                </c:pt>
                <c:pt idx="1594">
                  <c:v>0.1028</c:v>
                </c:pt>
                <c:pt idx="1595">
                  <c:v>0.1905</c:v>
                </c:pt>
                <c:pt idx="1596">
                  <c:v>0.15329999999999999</c:v>
                </c:pt>
                <c:pt idx="1597">
                  <c:v>0.1527</c:v>
                </c:pt>
                <c:pt idx="1598">
                  <c:v>7.9000000000000001E-2</c:v>
                </c:pt>
                <c:pt idx="1599">
                  <c:v>8.8999999999999996E-2</c:v>
                </c:pt>
                <c:pt idx="1600">
                  <c:v>7.9100000000000004E-2</c:v>
                </c:pt>
                <c:pt idx="1601">
                  <c:v>0.23760000000000001</c:v>
                </c:pt>
                <c:pt idx="1602">
                  <c:v>0.158</c:v>
                </c:pt>
                <c:pt idx="1603">
                  <c:v>8.8999999999999996E-2</c:v>
                </c:pt>
                <c:pt idx="1604">
                  <c:v>5.79E-2</c:v>
                </c:pt>
                <c:pt idx="1605">
                  <c:v>0.19420000000000001</c:v>
                </c:pt>
                <c:pt idx="1606">
                  <c:v>0.14330000000000001</c:v>
                </c:pt>
                <c:pt idx="1607">
                  <c:v>6.6199999999999995E-2</c:v>
                </c:pt>
                <c:pt idx="1608">
                  <c:v>0.14649999999999999</c:v>
                </c:pt>
                <c:pt idx="1609">
                  <c:v>0.12859999999999999</c:v>
                </c:pt>
                <c:pt idx="1610">
                  <c:v>0.13489999999999999</c:v>
                </c:pt>
                <c:pt idx="1611">
                  <c:v>0.1527</c:v>
                </c:pt>
                <c:pt idx="1612">
                  <c:v>0.11990000000000001</c:v>
                </c:pt>
                <c:pt idx="1613">
                  <c:v>0.13669999999999999</c:v>
                </c:pt>
                <c:pt idx="1614">
                  <c:v>0.1799</c:v>
                </c:pt>
                <c:pt idx="1615">
                  <c:v>7.9000000000000001E-2</c:v>
                </c:pt>
                <c:pt idx="1616">
                  <c:v>0.158</c:v>
                </c:pt>
                <c:pt idx="1617">
                  <c:v>0.1595</c:v>
                </c:pt>
                <c:pt idx="1618">
                  <c:v>6.0299999999999999E-2</c:v>
                </c:pt>
                <c:pt idx="1619">
                  <c:v>0.1148</c:v>
                </c:pt>
                <c:pt idx="1620">
                  <c:v>0.1099</c:v>
                </c:pt>
                <c:pt idx="1621">
                  <c:v>6.0299999999999999E-2</c:v>
                </c:pt>
                <c:pt idx="1622">
                  <c:v>0.1212</c:v>
                </c:pt>
                <c:pt idx="1623">
                  <c:v>0.12529999999999999</c:v>
                </c:pt>
                <c:pt idx="1624">
                  <c:v>0.15310000000000001</c:v>
                </c:pt>
                <c:pt idx="1625">
                  <c:v>0.11990000000000001</c:v>
                </c:pt>
                <c:pt idx="1626">
                  <c:v>0.14960000000000001</c:v>
                </c:pt>
                <c:pt idx="1627">
                  <c:v>7.9000000000000001E-2</c:v>
                </c:pt>
                <c:pt idx="1628">
                  <c:v>6.6199999999999995E-2</c:v>
                </c:pt>
                <c:pt idx="1629">
                  <c:v>0.1855</c:v>
                </c:pt>
                <c:pt idx="1630">
                  <c:v>0.2049</c:v>
                </c:pt>
                <c:pt idx="1631">
                  <c:v>0.1212</c:v>
                </c:pt>
                <c:pt idx="1632">
                  <c:v>0.13869999999999999</c:v>
                </c:pt>
                <c:pt idx="1633">
                  <c:v>7.6200000000000004E-2</c:v>
                </c:pt>
                <c:pt idx="1634">
                  <c:v>8.3199999999999996E-2</c:v>
                </c:pt>
                <c:pt idx="1635">
                  <c:v>0.17269999999999999</c:v>
                </c:pt>
                <c:pt idx="1636">
                  <c:v>0.14910000000000001</c:v>
                </c:pt>
                <c:pt idx="1637">
                  <c:v>0.15809999999999999</c:v>
                </c:pt>
                <c:pt idx="1638">
                  <c:v>7.4899999999999994E-2</c:v>
                </c:pt>
                <c:pt idx="1639">
                  <c:v>0.13109999999999999</c:v>
                </c:pt>
                <c:pt idx="1640">
                  <c:v>0.14330000000000001</c:v>
                </c:pt>
                <c:pt idx="1641">
                  <c:v>0.1799</c:v>
                </c:pt>
                <c:pt idx="1642">
                  <c:v>6.6199999999999995E-2</c:v>
                </c:pt>
                <c:pt idx="1643">
                  <c:v>7.9000000000000001E-2</c:v>
                </c:pt>
                <c:pt idx="1644">
                  <c:v>0.1212</c:v>
                </c:pt>
                <c:pt idx="1645">
                  <c:v>0.15310000000000001</c:v>
                </c:pt>
                <c:pt idx="1646">
                  <c:v>7.1400000000000005E-2</c:v>
                </c:pt>
                <c:pt idx="1647">
                  <c:v>0.10249999999999999</c:v>
                </c:pt>
                <c:pt idx="1648">
                  <c:v>0.18490000000000001</c:v>
                </c:pt>
                <c:pt idx="1649">
                  <c:v>9.8799999999999999E-2</c:v>
                </c:pt>
                <c:pt idx="1650">
                  <c:v>0.19989999999999999</c:v>
                </c:pt>
                <c:pt idx="1651">
                  <c:v>7.6600000000000001E-2</c:v>
                </c:pt>
                <c:pt idx="1652">
                  <c:v>0.13109999999999999</c:v>
                </c:pt>
                <c:pt idx="1653">
                  <c:v>0.1991</c:v>
                </c:pt>
                <c:pt idx="1654">
                  <c:v>7.1400000000000005E-2</c:v>
                </c:pt>
                <c:pt idx="1655">
                  <c:v>7.9000000000000001E-2</c:v>
                </c:pt>
                <c:pt idx="1656">
                  <c:v>0.16289999999999999</c:v>
                </c:pt>
                <c:pt idx="1657">
                  <c:v>0.1036</c:v>
                </c:pt>
                <c:pt idx="1658">
                  <c:v>7.6200000000000004E-2</c:v>
                </c:pt>
                <c:pt idx="1659">
                  <c:v>0.13109999999999999</c:v>
                </c:pt>
                <c:pt idx="1660">
                  <c:v>7.8799999999999995E-2</c:v>
                </c:pt>
                <c:pt idx="1661">
                  <c:v>0.1212</c:v>
                </c:pt>
                <c:pt idx="1662">
                  <c:v>0.18790000000000001</c:v>
                </c:pt>
                <c:pt idx="1663">
                  <c:v>7.9000000000000001E-2</c:v>
                </c:pt>
                <c:pt idx="1664">
                  <c:v>0.16400000000000001</c:v>
                </c:pt>
                <c:pt idx="1665">
                  <c:v>0.1166</c:v>
                </c:pt>
                <c:pt idx="1666">
                  <c:v>0.16489999999999999</c:v>
                </c:pt>
                <c:pt idx="1667">
                  <c:v>0.1825</c:v>
                </c:pt>
                <c:pt idx="1668">
                  <c:v>0.17150000000000001</c:v>
                </c:pt>
                <c:pt idx="1669">
                  <c:v>0.14330000000000001</c:v>
                </c:pt>
                <c:pt idx="1670">
                  <c:v>0.1268</c:v>
                </c:pt>
                <c:pt idx="1671">
                  <c:v>0.1343</c:v>
                </c:pt>
                <c:pt idx="1672">
                  <c:v>0.14649999999999999</c:v>
                </c:pt>
                <c:pt idx="1673">
                  <c:v>0.16289999999999999</c:v>
                </c:pt>
                <c:pt idx="1674">
                  <c:v>0.16320000000000001</c:v>
                </c:pt>
                <c:pt idx="1675">
                  <c:v>0.1114</c:v>
                </c:pt>
                <c:pt idx="1676">
                  <c:v>7.8799999999999995E-2</c:v>
                </c:pt>
                <c:pt idx="1677">
                  <c:v>0.19420000000000001</c:v>
                </c:pt>
                <c:pt idx="1678">
                  <c:v>0.1114</c:v>
                </c:pt>
                <c:pt idx="1679">
                  <c:v>6.6199999999999995E-2</c:v>
                </c:pt>
                <c:pt idx="1680">
                  <c:v>7.9000000000000001E-2</c:v>
                </c:pt>
                <c:pt idx="1681">
                  <c:v>0.2198</c:v>
                </c:pt>
                <c:pt idx="1682">
                  <c:v>0.2198</c:v>
                </c:pt>
                <c:pt idx="1683">
                  <c:v>0.17269999999999999</c:v>
                </c:pt>
                <c:pt idx="1684">
                  <c:v>0.15229999999999999</c:v>
                </c:pt>
                <c:pt idx="1685">
                  <c:v>0.1183</c:v>
                </c:pt>
                <c:pt idx="1686">
                  <c:v>0.13750000000000001</c:v>
                </c:pt>
                <c:pt idx="1687">
                  <c:v>0.15310000000000001</c:v>
                </c:pt>
                <c:pt idx="1688">
                  <c:v>8.9399999999999993E-2</c:v>
                </c:pt>
                <c:pt idx="1689">
                  <c:v>0.1171</c:v>
                </c:pt>
                <c:pt idx="1690">
                  <c:v>0.14269999999999999</c:v>
                </c:pt>
                <c:pt idx="1691">
                  <c:v>0.14649999999999999</c:v>
                </c:pt>
                <c:pt idx="1692">
                  <c:v>0.15310000000000001</c:v>
                </c:pt>
                <c:pt idx="1693">
                  <c:v>0.1171</c:v>
                </c:pt>
                <c:pt idx="1694">
                  <c:v>0.16289999999999999</c:v>
                </c:pt>
                <c:pt idx="1695">
                  <c:v>0.1409</c:v>
                </c:pt>
                <c:pt idx="1696">
                  <c:v>0.1399</c:v>
                </c:pt>
                <c:pt idx="1697">
                  <c:v>6.0299999999999999E-2</c:v>
                </c:pt>
                <c:pt idx="1698">
                  <c:v>0.1186</c:v>
                </c:pt>
                <c:pt idx="1699">
                  <c:v>0.1149</c:v>
                </c:pt>
                <c:pt idx="1700">
                  <c:v>0.1212</c:v>
                </c:pt>
                <c:pt idx="1701">
                  <c:v>0.1075</c:v>
                </c:pt>
                <c:pt idx="1702">
                  <c:v>6.9099999999999995E-2</c:v>
                </c:pt>
                <c:pt idx="1703">
                  <c:v>7.6200000000000004E-2</c:v>
                </c:pt>
                <c:pt idx="1704">
                  <c:v>0.13109999999999999</c:v>
                </c:pt>
                <c:pt idx="1705">
                  <c:v>0.15310000000000001</c:v>
                </c:pt>
                <c:pt idx="1706">
                  <c:v>0.13669999999999999</c:v>
                </c:pt>
                <c:pt idx="1707">
                  <c:v>0.1714</c:v>
                </c:pt>
                <c:pt idx="1708">
                  <c:v>0.1016</c:v>
                </c:pt>
                <c:pt idx="1709">
                  <c:v>0.13109999999999999</c:v>
                </c:pt>
                <c:pt idx="1710">
                  <c:v>7.7399999999999997E-2</c:v>
                </c:pt>
                <c:pt idx="1711">
                  <c:v>0.1905</c:v>
                </c:pt>
                <c:pt idx="1712">
                  <c:v>7.8799999999999995E-2</c:v>
                </c:pt>
                <c:pt idx="1713">
                  <c:v>0.1212</c:v>
                </c:pt>
                <c:pt idx="1714">
                  <c:v>0.13109999999999999</c:v>
                </c:pt>
                <c:pt idx="1715">
                  <c:v>0.1825</c:v>
                </c:pt>
                <c:pt idx="1716">
                  <c:v>0.1114</c:v>
                </c:pt>
                <c:pt idx="1717">
                  <c:v>8.8999999999999996E-2</c:v>
                </c:pt>
                <c:pt idx="1718">
                  <c:v>0.15310000000000001</c:v>
                </c:pt>
                <c:pt idx="1719">
                  <c:v>7.6200000000000004E-2</c:v>
                </c:pt>
                <c:pt idx="1720">
                  <c:v>0.14649999999999999</c:v>
                </c:pt>
                <c:pt idx="1721">
                  <c:v>0.10589999999999999</c:v>
                </c:pt>
                <c:pt idx="1722">
                  <c:v>0.11990000000000001</c:v>
                </c:pt>
                <c:pt idx="1723">
                  <c:v>0.17510000000000001</c:v>
                </c:pt>
                <c:pt idx="1724">
                  <c:v>0.1875</c:v>
                </c:pt>
                <c:pt idx="1725">
                  <c:v>0.1016</c:v>
                </c:pt>
                <c:pt idx="1726">
                  <c:v>7.9000000000000001E-2</c:v>
                </c:pt>
                <c:pt idx="1727">
                  <c:v>0.13980000000000001</c:v>
                </c:pt>
                <c:pt idx="1728">
                  <c:v>0.1114</c:v>
                </c:pt>
                <c:pt idx="1729">
                  <c:v>7.8799999999999995E-2</c:v>
                </c:pt>
                <c:pt idx="1730">
                  <c:v>0.15809999999999999</c:v>
                </c:pt>
                <c:pt idx="1731">
                  <c:v>0.1212</c:v>
                </c:pt>
                <c:pt idx="1732">
                  <c:v>0.1409</c:v>
                </c:pt>
                <c:pt idx="1733">
                  <c:v>0.1409</c:v>
                </c:pt>
                <c:pt idx="1734">
                  <c:v>7.9000000000000001E-2</c:v>
                </c:pt>
                <c:pt idx="1735">
                  <c:v>0.22470000000000001</c:v>
                </c:pt>
                <c:pt idx="1736">
                  <c:v>0.14330000000000001</c:v>
                </c:pt>
                <c:pt idx="1737">
                  <c:v>8.8999999999999996E-2</c:v>
                </c:pt>
                <c:pt idx="1738">
                  <c:v>0.17269999999999999</c:v>
                </c:pt>
                <c:pt idx="1739">
                  <c:v>0.13109999999999999</c:v>
                </c:pt>
                <c:pt idx="1740">
                  <c:v>0.1409</c:v>
                </c:pt>
                <c:pt idx="1741">
                  <c:v>7.9000000000000001E-2</c:v>
                </c:pt>
                <c:pt idx="1742">
                  <c:v>0.17269999999999999</c:v>
                </c:pt>
                <c:pt idx="1743">
                  <c:v>0.1186</c:v>
                </c:pt>
                <c:pt idx="1744">
                  <c:v>0.19689999999999999</c:v>
                </c:pt>
                <c:pt idx="1745">
                  <c:v>0.15310000000000001</c:v>
                </c:pt>
                <c:pt idx="1746">
                  <c:v>0.1399</c:v>
                </c:pt>
                <c:pt idx="1747">
                  <c:v>0.13109999999999999</c:v>
                </c:pt>
                <c:pt idx="1748">
                  <c:v>6.6199999999999995E-2</c:v>
                </c:pt>
                <c:pt idx="1749">
                  <c:v>0.13669999999999999</c:v>
                </c:pt>
                <c:pt idx="1750">
                  <c:v>0.1114</c:v>
                </c:pt>
                <c:pt idx="1751">
                  <c:v>0.14649999999999999</c:v>
                </c:pt>
                <c:pt idx="1752">
                  <c:v>0.1095</c:v>
                </c:pt>
                <c:pt idx="1753">
                  <c:v>0.14649999999999999</c:v>
                </c:pt>
                <c:pt idx="1754">
                  <c:v>0.23830000000000001</c:v>
                </c:pt>
                <c:pt idx="1755">
                  <c:v>0.158</c:v>
                </c:pt>
                <c:pt idx="1756">
                  <c:v>0.1399</c:v>
                </c:pt>
                <c:pt idx="1757">
                  <c:v>0.13980000000000001</c:v>
                </c:pt>
                <c:pt idx="1758">
                  <c:v>0.15210000000000001</c:v>
                </c:pt>
                <c:pt idx="1759">
                  <c:v>0.158</c:v>
                </c:pt>
                <c:pt idx="1760">
                  <c:v>0.1148</c:v>
                </c:pt>
                <c:pt idx="1761">
                  <c:v>0.16020000000000001</c:v>
                </c:pt>
                <c:pt idx="1762">
                  <c:v>0.13300000000000001</c:v>
                </c:pt>
                <c:pt idx="1763">
                  <c:v>0.13239999999999999</c:v>
                </c:pt>
                <c:pt idx="1764">
                  <c:v>0.13109999999999999</c:v>
                </c:pt>
                <c:pt idx="1765">
                  <c:v>0.20499999999999999</c:v>
                </c:pt>
                <c:pt idx="1766">
                  <c:v>7.4899999999999994E-2</c:v>
                </c:pt>
                <c:pt idx="1767">
                  <c:v>8.8800000000000004E-2</c:v>
                </c:pt>
                <c:pt idx="1768">
                  <c:v>0.14069999999999999</c:v>
                </c:pt>
                <c:pt idx="1769">
                  <c:v>0.13919999999999999</c:v>
                </c:pt>
                <c:pt idx="1770">
                  <c:v>7.6200000000000004E-2</c:v>
                </c:pt>
                <c:pt idx="1771">
                  <c:v>8.8999999999999996E-2</c:v>
                </c:pt>
                <c:pt idx="1772">
                  <c:v>0.1409</c:v>
                </c:pt>
                <c:pt idx="1773">
                  <c:v>0.1</c:v>
                </c:pt>
                <c:pt idx="1774">
                  <c:v>0.21490000000000001</c:v>
                </c:pt>
                <c:pt idx="1775">
                  <c:v>0.13109999999999999</c:v>
                </c:pt>
                <c:pt idx="1776">
                  <c:v>0.1065</c:v>
                </c:pt>
                <c:pt idx="1777">
                  <c:v>0.16289999999999999</c:v>
                </c:pt>
                <c:pt idx="1778">
                  <c:v>0.1171</c:v>
                </c:pt>
                <c:pt idx="1779">
                  <c:v>0.13569999999999999</c:v>
                </c:pt>
                <c:pt idx="1780">
                  <c:v>0.10829999999999999</c:v>
                </c:pt>
                <c:pt idx="1781">
                  <c:v>0.11990000000000001</c:v>
                </c:pt>
                <c:pt idx="1782">
                  <c:v>7.9000000000000001E-2</c:v>
                </c:pt>
                <c:pt idx="1783">
                  <c:v>7.4899999999999994E-2</c:v>
                </c:pt>
                <c:pt idx="1784">
                  <c:v>0.14460000000000001</c:v>
                </c:pt>
                <c:pt idx="1785">
                  <c:v>0.16289999999999999</c:v>
                </c:pt>
                <c:pt idx="1786">
                  <c:v>0.1409</c:v>
                </c:pt>
                <c:pt idx="1787">
                  <c:v>0.1074</c:v>
                </c:pt>
                <c:pt idx="1788">
                  <c:v>0.13109999999999999</c:v>
                </c:pt>
                <c:pt idx="1789">
                  <c:v>6.9099999999999995E-2</c:v>
                </c:pt>
                <c:pt idx="1790">
                  <c:v>0.1409</c:v>
                </c:pt>
                <c:pt idx="1791">
                  <c:v>0.13109999999999999</c:v>
                </c:pt>
                <c:pt idx="1792">
                  <c:v>0.16819999999999999</c:v>
                </c:pt>
                <c:pt idx="1793">
                  <c:v>7.9000000000000001E-2</c:v>
                </c:pt>
                <c:pt idx="1794">
                  <c:v>0.12920000000000001</c:v>
                </c:pt>
                <c:pt idx="1795">
                  <c:v>0.14330000000000001</c:v>
                </c:pt>
                <c:pt idx="1796">
                  <c:v>0.1399</c:v>
                </c:pt>
                <c:pt idx="1797">
                  <c:v>7.51E-2</c:v>
                </c:pt>
                <c:pt idx="1798">
                  <c:v>0.1212</c:v>
                </c:pt>
                <c:pt idx="1799">
                  <c:v>0.1065</c:v>
                </c:pt>
                <c:pt idx="1800">
                  <c:v>9.7600000000000006E-2</c:v>
                </c:pt>
                <c:pt idx="1801">
                  <c:v>0.1186</c:v>
                </c:pt>
                <c:pt idx="1802">
                  <c:v>0.1099</c:v>
                </c:pt>
                <c:pt idx="1803">
                  <c:v>0.11990000000000001</c:v>
                </c:pt>
                <c:pt idx="1804">
                  <c:v>0.14349999999999999</c:v>
                </c:pt>
                <c:pt idx="1805">
                  <c:v>0.13109999999999999</c:v>
                </c:pt>
                <c:pt idx="1806">
                  <c:v>0.1149</c:v>
                </c:pt>
                <c:pt idx="1807">
                  <c:v>0.1855</c:v>
                </c:pt>
                <c:pt idx="1808">
                  <c:v>0.13109999999999999</c:v>
                </c:pt>
                <c:pt idx="1809">
                  <c:v>0.1016</c:v>
                </c:pt>
                <c:pt idx="1810">
                  <c:v>8.4900000000000003E-2</c:v>
                </c:pt>
                <c:pt idx="1811">
                  <c:v>6.0299999999999999E-2</c:v>
                </c:pt>
                <c:pt idx="1812">
                  <c:v>7.4899999999999994E-2</c:v>
                </c:pt>
                <c:pt idx="1813">
                  <c:v>0.17269999999999999</c:v>
                </c:pt>
                <c:pt idx="1814">
                  <c:v>6.0299999999999999E-2</c:v>
                </c:pt>
                <c:pt idx="1815">
                  <c:v>0.15989999999999999</c:v>
                </c:pt>
                <c:pt idx="1816">
                  <c:v>0.1178</c:v>
                </c:pt>
                <c:pt idx="1817">
                  <c:v>0.1595</c:v>
                </c:pt>
                <c:pt idx="1818">
                  <c:v>6.54E-2</c:v>
                </c:pt>
                <c:pt idx="1819">
                  <c:v>0.1212</c:v>
                </c:pt>
                <c:pt idx="1820">
                  <c:v>0.16889999999999999</c:v>
                </c:pt>
                <c:pt idx="1821">
                  <c:v>0.16769999999999999</c:v>
                </c:pt>
                <c:pt idx="1822">
                  <c:v>0.1991</c:v>
                </c:pt>
                <c:pt idx="1823">
                  <c:v>0.16819999999999999</c:v>
                </c:pt>
                <c:pt idx="1824">
                  <c:v>0.1855</c:v>
                </c:pt>
                <c:pt idx="1825">
                  <c:v>0.14330000000000001</c:v>
                </c:pt>
                <c:pt idx="1826">
                  <c:v>0.1171</c:v>
                </c:pt>
                <c:pt idx="1827">
                  <c:v>7.9000000000000001E-2</c:v>
                </c:pt>
                <c:pt idx="1828">
                  <c:v>0.14330000000000001</c:v>
                </c:pt>
                <c:pt idx="1829">
                  <c:v>7.9000000000000001E-2</c:v>
                </c:pt>
                <c:pt idx="1830">
                  <c:v>0.1099</c:v>
                </c:pt>
                <c:pt idx="1831">
                  <c:v>0.19719999999999999</c:v>
                </c:pt>
                <c:pt idx="1832">
                  <c:v>0.15579999999999999</c:v>
                </c:pt>
                <c:pt idx="1833">
                  <c:v>0.17929999999999999</c:v>
                </c:pt>
                <c:pt idx="1834">
                  <c:v>8.8999999999999996E-2</c:v>
                </c:pt>
                <c:pt idx="1835">
                  <c:v>0.17269999999999999</c:v>
                </c:pt>
                <c:pt idx="1836">
                  <c:v>7.9000000000000001E-2</c:v>
                </c:pt>
                <c:pt idx="1837">
                  <c:v>0.14330000000000001</c:v>
                </c:pt>
                <c:pt idx="1838">
                  <c:v>0.158</c:v>
                </c:pt>
                <c:pt idx="1839">
                  <c:v>0.1074</c:v>
                </c:pt>
                <c:pt idx="1840">
                  <c:v>0.1158</c:v>
                </c:pt>
                <c:pt idx="1841">
                  <c:v>0.19739999999999999</c:v>
                </c:pt>
                <c:pt idx="1842">
                  <c:v>0.14460000000000001</c:v>
                </c:pt>
                <c:pt idx="1843">
                  <c:v>0.21970000000000001</c:v>
                </c:pt>
                <c:pt idx="1844">
                  <c:v>0.20300000000000001</c:v>
                </c:pt>
                <c:pt idx="1845">
                  <c:v>0.13109999999999999</c:v>
                </c:pt>
                <c:pt idx="1846">
                  <c:v>0.1777</c:v>
                </c:pt>
                <c:pt idx="1847">
                  <c:v>8.8999999999999996E-2</c:v>
                </c:pt>
                <c:pt idx="1848">
                  <c:v>6.6199999999999995E-2</c:v>
                </c:pt>
                <c:pt idx="1849">
                  <c:v>0.1212</c:v>
                </c:pt>
                <c:pt idx="1850">
                  <c:v>0.14649999999999999</c:v>
                </c:pt>
                <c:pt idx="1851">
                  <c:v>7.6200000000000004E-2</c:v>
                </c:pt>
                <c:pt idx="1852">
                  <c:v>6.9900000000000004E-2</c:v>
                </c:pt>
                <c:pt idx="1853">
                  <c:v>7.6200000000000004E-2</c:v>
                </c:pt>
                <c:pt idx="1854">
                  <c:v>0.14219999999999999</c:v>
                </c:pt>
                <c:pt idx="1855">
                  <c:v>0.1409</c:v>
                </c:pt>
                <c:pt idx="1856">
                  <c:v>0.1409</c:v>
                </c:pt>
                <c:pt idx="1857">
                  <c:v>0.158</c:v>
                </c:pt>
                <c:pt idx="1858">
                  <c:v>6.0299999999999999E-2</c:v>
                </c:pt>
                <c:pt idx="1859">
                  <c:v>0.14330000000000001</c:v>
                </c:pt>
                <c:pt idx="1860">
                  <c:v>0.13919999999999999</c:v>
                </c:pt>
                <c:pt idx="1861">
                  <c:v>7.6200000000000004E-2</c:v>
                </c:pt>
                <c:pt idx="1862">
                  <c:v>0.2198</c:v>
                </c:pt>
                <c:pt idx="1863">
                  <c:v>0.15049999999999999</c:v>
                </c:pt>
                <c:pt idx="1864">
                  <c:v>0.1212</c:v>
                </c:pt>
                <c:pt idx="1865">
                  <c:v>5.4199999999999998E-2</c:v>
                </c:pt>
                <c:pt idx="1866">
                  <c:v>6.9900000000000004E-2</c:v>
                </c:pt>
                <c:pt idx="1867">
                  <c:v>0.18490000000000001</c:v>
                </c:pt>
                <c:pt idx="1868">
                  <c:v>0.14330000000000001</c:v>
                </c:pt>
                <c:pt idx="1869">
                  <c:v>0.18790000000000001</c:v>
                </c:pt>
                <c:pt idx="1870">
                  <c:v>0.1038</c:v>
                </c:pt>
                <c:pt idx="1871">
                  <c:v>0.15310000000000001</c:v>
                </c:pt>
                <c:pt idx="1872">
                  <c:v>6.0299999999999999E-2</c:v>
                </c:pt>
                <c:pt idx="1873">
                  <c:v>0.1171</c:v>
                </c:pt>
                <c:pt idx="1874">
                  <c:v>7.9000000000000001E-2</c:v>
                </c:pt>
                <c:pt idx="1875">
                  <c:v>0.1099</c:v>
                </c:pt>
                <c:pt idx="1876">
                  <c:v>0.16289999999999999</c:v>
                </c:pt>
                <c:pt idx="1877">
                  <c:v>0.12690000000000001</c:v>
                </c:pt>
                <c:pt idx="1878">
                  <c:v>0.1099</c:v>
                </c:pt>
                <c:pt idx="1879">
                  <c:v>0.158</c:v>
                </c:pt>
                <c:pt idx="1880">
                  <c:v>9.6299999999999997E-2</c:v>
                </c:pt>
                <c:pt idx="1881">
                  <c:v>0.1178</c:v>
                </c:pt>
                <c:pt idx="1882">
                  <c:v>7.9000000000000001E-2</c:v>
                </c:pt>
                <c:pt idx="1883">
                  <c:v>0.22950000000000001</c:v>
                </c:pt>
                <c:pt idx="1884">
                  <c:v>0.1409</c:v>
                </c:pt>
                <c:pt idx="1885">
                  <c:v>7.8799999999999995E-2</c:v>
                </c:pt>
                <c:pt idx="1886">
                  <c:v>0.12690000000000001</c:v>
                </c:pt>
                <c:pt idx="1887">
                  <c:v>0.19220000000000001</c:v>
                </c:pt>
                <c:pt idx="1888">
                  <c:v>0.12870000000000001</c:v>
                </c:pt>
                <c:pt idx="1889">
                  <c:v>7.2900000000000006E-2</c:v>
                </c:pt>
                <c:pt idx="1890">
                  <c:v>7.9000000000000001E-2</c:v>
                </c:pt>
                <c:pt idx="1891">
                  <c:v>8.4900000000000003E-2</c:v>
                </c:pt>
                <c:pt idx="1892">
                  <c:v>0.12690000000000001</c:v>
                </c:pt>
                <c:pt idx="1893">
                  <c:v>0.17269999999999999</c:v>
                </c:pt>
                <c:pt idx="1894">
                  <c:v>0.24199999999999999</c:v>
                </c:pt>
                <c:pt idx="1895">
                  <c:v>0.158</c:v>
                </c:pt>
                <c:pt idx="1896">
                  <c:v>7.8799999999999995E-2</c:v>
                </c:pt>
                <c:pt idx="1897">
                  <c:v>0.13109999999999999</c:v>
                </c:pt>
                <c:pt idx="1898">
                  <c:v>0.1114</c:v>
                </c:pt>
                <c:pt idx="1899">
                  <c:v>0.14960000000000001</c:v>
                </c:pt>
                <c:pt idx="1900">
                  <c:v>0.15959999999999999</c:v>
                </c:pt>
                <c:pt idx="1901">
                  <c:v>0.1114</c:v>
                </c:pt>
                <c:pt idx="1902">
                  <c:v>0.1074</c:v>
                </c:pt>
                <c:pt idx="1903">
                  <c:v>0.13669999999999999</c:v>
                </c:pt>
                <c:pt idx="1904">
                  <c:v>0.1212</c:v>
                </c:pt>
                <c:pt idx="1905">
                  <c:v>0.1777</c:v>
                </c:pt>
                <c:pt idx="1906">
                  <c:v>0.1212</c:v>
                </c:pt>
                <c:pt idx="1907">
                  <c:v>6.6199999999999995E-2</c:v>
                </c:pt>
                <c:pt idx="1908">
                  <c:v>7.6200000000000004E-2</c:v>
                </c:pt>
                <c:pt idx="1909">
                  <c:v>0.1114</c:v>
                </c:pt>
                <c:pt idx="1910">
                  <c:v>0.21</c:v>
                </c:pt>
                <c:pt idx="1911">
                  <c:v>6.0299999999999999E-2</c:v>
                </c:pt>
                <c:pt idx="1912">
                  <c:v>0.17580000000000001</c:v>
                </c:pt>
                <c:pt idx="1913">
                  <c:v>0.13489999999999999</c:v>
                </c:pt>
                <c:pt idx="1914">
                  <c:v>0.1409</c:v>
                </c:pt>
                <c:pt idx="1915">
                  <c:v>0.1212</c:v>
                </c:pt>
                <c:pt idx="1916">
                  <c:v>7.9000000000000001E-2</c:v>
                </c:pt>
                <c:pt idx="1917">
                  <c:v>0.13109999999999999</c:v>
                </c:pt>
                <c:pt idx="1918">
                  <c:v>0.1212</c:v>
                </c:pt>
                <c:pt idx="1919">
                  <c:v>0.15310000000000001</c:v>
                </c:pt>
                <c:pt idx="1920">
                  <c:v>0.1242</c:v>
                </c:pt>
                <c:pt idx="1921">
                  <c:v>0.13109999999999999</c:v>
                </c:pt>
                <c:pt idx="1922">
                  <c:v>7.9000000000000001E-2</c:v>
                </c:pt>
                <c:pt idx="1923">
                  <c:v>0.17269999999999999</c:v>
                </c:pt>
                <c:pt idx="1924">
                  <c:v>0.16289999999999999</c:v>
                </c:pt>
                <c:pt idx="1925">
                  <c:v>7.9000000000000001E-2</c:v>
                </c:pt>
                <c:pt idx="1926">
                  <c:v>0.16289999999999999</c:v>
                </c:pt>
                <c:pt idx="1927">
                  <c:v>0.11360000000000001</c:v>
                </c:pt>
                <c:pt idx="1928">
                  <c:v>0.18490000000000001</c:v>
                </c:pt>
                <c:pt idx="1929">
                  <c:v>0.23760000000000001</c:v>
                </c:pt>
                <c:pt idx="1930">
                  <c:v>0.14269999999999999</c:v>
                </c:pt>
                <c:pt idx="1931">
                  <c:v>0.1242</c:v>
                </c:pt>
                <c:pt idx="1932">
                  <c:v>0.1903</c:v>
                </c:pt>
                <c:pt idx="1933">
                  <c:v>0.1114</c:v>
                </c:pt>
                <c:pt idx="1934">
                  <c:v>0.1212</c:v>
                </c:pt>
                <c:pt idx="1935">
                  <c:v>7.51E-2</c:v>
                </c:pt>
                <c:pt idx="1936">
                  <c:v>0.14330000000000001</c:v>
                </c:pt>
                <c:pt idx="1937">
                  <c:v>0.1038</c:v>
                </c:pt>
                <c:pt idx="1938">
                  <c:v>0.1065</c:v>
                </c:pt>
                <c:pt idx="1939">
                  <c:v>0.1103</c:v>
                </c:pt>
                <c:pt idx="1940">
                  <c:v>6.0299999999999999E-2</c:v>
                </c:pt>
                <c:pt idx="1941">
                  <c:v>0.17269999999999999</c:v>
                </c:pt>
                <c:pt idx="1942">
                  <c:v>0.13109999999999999</c:v>
                </c:pt>
                <c:pt idx="1943">
                  <c:v>0.13800000000000001</c:v>
                </c:pt>
                <c:pt idx="1944">
                  <c:v>6.6199999999999995E-2</c:v>
                </c:pt>
                <c:pt idx="1945">
                  <c:v>0.17269999999999999</c:v>
                </c:pt>
                <c:pt idx="1946">
                  <c:v>0.1749</c:v>
                </c:pt>
                <c:pt idx="1947">
                  <c:v>0.18640000000000001</c:v>
                </c:pt>
                <c:pt idx="1948">
                  <c:v>0.1099</c:v>
                </c:pt>
                <c:pt idx="1949">
                  <c:v>0.17269999999999999</c:v>
                </c:pt>
                <c:pt idx="1950">
                  <c:v>6.6199999999999995E-2</c:v>
                </c:pt>
                <c:pt idx="1951">
                  <c:v>0.12230000000000001</c:v>
                </c:pt>
                <c:pt idx="1952">
                  <c:v>6.9099999999999995E-2</c:v>
                </c:pt>
                <c:pt idx="1953">
                  <c:v>0.1212</c:v>
                </c:pt>
                <c:pt idx="1954">
                  <c:v>0.21490000000000001</c:v>
                </c:pt>
                <c:pt idx="1955">
                  <c:v>0.14330000000000001</c:v>
                </c:pt>
                <c:pt idx="1956">
                  <c:v>0.1426</c:v>
                </c:pt>
                <c:pt idx="1957">
                  <c:v>0.1074</c:v>
                </c:pt>
                <c:pt idx="1958">
                  <c:v>8.8800000000000004E-2</c:v>
                </c:pt>
                <c:pt idx="1959">
                  <c:v>0.1186</c:v>
                </c:pt>
                <c:pt idx="1960">
                  <c:v>0.14649999999999999</c:v>
                </c:pt>
                <c:pt idx="1961">
                  <c:v>0.21490000000000001</c:v>
                </c:pt>
                <c:pt idx="1962">
                  <c:v>0.22950000000000001</c:v>
                </c:pt>
                <c:pt idx="1963">
                  <c:v>7.9000000000000001E-2</c:v>
                </c:pt>
                <c:pt idx="1964">
                  <c:v>0.17879999999999999</c:v>
                </c:pt>
                <c:pt idx="1965">
                  <c:v>0.1242</c:v>
                </c:pt>
                <c:pt idx="1966">
                  <c:v>7.9000000000000001E-2</c:v>
                </c:pt>
                <c:pt idx="1967">
                  <c:v>0.1037</c:v>
                </c:pt>
                <c:pt idx="1968">
                  <c:v>0.14330000000000001</c:v>
                </c:pt>
                <c:pt idx="1969">
                  <c:v>0.1038</c:v>
                </c:pt>
                <c:pt idx="1970">
                  <c:v>0.21</c:v>
                </c:pt>
                <c:pt idx="1971">
                  <c:v>0.12230000000000001</c:v>
                </c:pt>
                <c:pt idx="1972">
                  <c:v>0.21</c:v>
                </c:pt>
                <c:pt idx="1973">
                  <c:v>0.14330000000000001</c:v>
                </c:pt>
                <c:pt idx="1974">
                  <c:v>0.1749</c:v>
                </c:pt>
                <c:pt idx="1975">
                  <c:v>6.6199999999999995E-2</c:v>
                </c:pt>
                <c:pt idx="1976">
                  <c:v>8.4900000000000003E-2</c:v>
                </c:pt>
                <c:pt idx="1977">
                  <c:v>0.18490000000000001</c:v>
                </c:pt>
                <c:pt idx="1978">
                  <c:v>0.22470000000000001</c:v>
                </c:pt>
                <c:pt idx="1979">
                  <c:v>0.19989999999999999</c:v>
                </c:pt>
                <c:pt idx="1980">
                  <c:v>0.1754</c:v>
                </c:pt>
                <c:pt idx="1981">
                  <c:v>6.9199999999999998E-2</c:v>
                </c:pt>
                <c:pt idx="1982">
                  <c:v>0.1074</c:v>
                </c:pt>
                <c:pt idx="1983">
                  <c:v>6.9099999999999995E-2</c:v>
                </c:pt>
                <c:pt idx="1984">
                  <c:v>9.3200000000000005E-2</c:v>
                </c:pt>
                <c:pt idx="1985">
                  <c:v>7.4899999999999994E-2</c:v>
                </c:pt>
                <c:pt idx="1986">
                  <c:v>0.13109999999999999</c:v>
                </c:pt>
                <c:pt idx="1987">
                  <c:v>0.1527</c:v>
                </c:pt>
                <c:pt idx="1988">
                  <c:v>0.18490000000000001</c:v>
                </c:pt>
                <c:pt idx="1989">
                  <c:v>5.4199999999999998E-2</c:v>
                </c:pt>
                <c:pt idx="1990">
                  <c:v>7.4899999999999994E-2</c:v>
                </c:pt>
                <c:pt idx="1991">
                  <c:v>0.13489999999999999</c:v>
                </c:pt>
                <c:pt idx="1992">
                  <c:v>0.1016</c:v>
                </c:pt>
                <c:pt idx="1993">
                  <c:v>8.8999999999999996E-2</c:v>
                </c:pt>
                <c:pt idx="1994">
                  <c:v>0.1016</c:v>
                </c:pt>
                <c:pt idx="1995">
                  <c:v>8.8800000000000004E-2</c:v>
                </c:pt>
                <c:pt idx="1996">
                  <c:v>0.10249999999999999</c:v>
                </c:pt>
                <c:pt idx="1997">
                  <c:v>0.13109999999999999</c:v>
                </c:pt>
                <c:pt idx="1998">
                  <c:v>0.16289999999999999</c:v>
                </c:pt>
                <c:pt idx="1999">
                  <c:v>0.1409</c:v>
                </c:pt>
                <c:pt idx="2000">
                  <c:v>0.10589999999999999</c:v>
                </c:pt>
                <c:pt idx="2001">
                  <c:v>7.6600000000000001E-2</c:v>
                </c:pt>
                <c:pt idx="2002">
                  <c:v>0.158</c:v>
                </c:pt>
                <c:pt idx="2003">
                  <c:v>0.1905</c:v>
                </c:pt>
                <c:pt idx="2004">
                  <c:v>0.1114</c:v>
                </c:pt>
                <c:pt idx="2005">
                  <c:v>0.17929999999999999</c:v>
                </c:pt>
                <c:pt idx="2006">
                  <c:v>0.15310000000000001</c:v>
                </c:pt>
                <c:pt idx="2007">
                  <c:v>0.1905</c:v>
                </c:pt>
                <c:pt idx="2008">
                  <c:v>0.10589999999999999</c:v>
                </c:pt>
                <c:pt idx="2009">
                  <c:v>0.15310000000000001</c:v>
                </c:pt>
                <c:pt idx="2010">
                  <c:v>0.1016</c:v>
                </c:pt>
                <c:pt idx="2011">
                  <c:v>0.1036</c:v>
                </c:pt>
                <c:pt idx="2012">
                  <c:v>0.1361</c:v>
                </c:pt>
                <c:pt idx="2013">
                  <c:v>0.1212</c:v>
                </c:pt>
                <c:pt idx="2014">
                  <c:v>0.1409</c:v>
                </c:pt>
                <c:pt idx="2015">
                  <c:v>0.13109999999999999</c:v>
                </c:pt>
                <c:pt idx="2016">
                  <c:v>0.13109999999999999</c:v>
                </c:pt>
                <c:pt idx="2017">
                  <c:v>0.1221</c:v>
                </c:pt>
                <c:pt idx="2018">
                  <c:v>0.12690000000000001</c:v>
                </c:pt>
                <c:pt idx="2019">
                  <c:v>0.1016</c:v>
                </c:pt>
                <c:pt idx="2020">
                  <c:v>0.14269999999999999</c:v>
                </c:pt>
                <c:pt idx="2021">
                  <c:v>0.1212</c:v>
                </c:pt>
                <c:pt idx="2022">
                  <c:v>7.4899999999999994E-2</c:v>
                </c:pt>
                <c:pt idx="2023">
                  <c:v>0.158</c:v>
                </c:pt>
                <c:pt idx="2024">
                  <c:v>0.1149</c:v>
                </c:pt>
                <c:pt idx="2025">
                  <c:v>0.13489999999999999</c:v>
                </c:pt>
                <c:pt idx="2026">
                  <c:v>0.13109999999999999</c:v>
                </c:pt>
                <c:pt idx="2027">
                  <c:v>0.13109999999999999</c:v>
                </c:pt>
                <c:pt idx="2028">
                  <c:v>7.3999999999999996E-2</c:v>
                </c:pt>
                <c:pt idx="2029">
                  <c:v>6.0299999999999999E-2</c:v>
                </c:pt>
                <c:pt idx="2030">
                  <c:v>0.17269999999999999</c:v>
                </c:pt>
                <c:pt idx="2031">
                  <c:v>0.1114</c:v>
                </c:pt>
                <c:pt idx="2032">
                  <c:v>0.13109999999999999</c:v>
                </c:pt>
                <c:pt idx="2033">
                  <c:v>0.17560000000000001</c:v>
                </c:pt>
                <c:pt idx="2034">
                  <c:v>6.0299999999999999E-2</c:v>
                </c:pt>
                <c:pt idx="2035">
                  <c:v>0.1186</c:v>
                </c:pt>
                <c:pt idx="2036">
                  <c:v>0.13059999999999999</c:v>
                </c:pt>
                <c:pt idx="2037">
                  <c:v>0.1114</c:v>
                </c:pt>
                <c:pt idx="2038">
                  <c:v>0.19689999999999999</c:v>
                </c:pt>
                <c:pt idx="2039">
                  <c:v>0.1719</c:v>
                </c:pt>
                <c:pt idx="2040">
                  <c:v>7.9000000000000001E-2</c:v>
                </c:pt>
                <c:pt idx="2041">
                  <c:v>0.1149</c:v>
                </c:pt>
                <c:pt idx="2042">
                  <c:v>6.0299999999999999E-2</c:v>
                </c:pt>
                <c:pt idx="2043">
                  <c:v>7.51E-2</c:v>
                </c:pt>
                <c:pt idx="2044">
                  <c:v>0.13109999999999999</c:v>
                </c:pt>
                <c:pt idx="2045">
                  <c:v>0.17580000000000001</c:v>
                </c:pt>
                <c:pt idx="2046">
                  <c:v>0.14330000000000001</c:v>
                </c:pt>
                <c:pt idx="2047">
                  <c:v>0.13109999999999999</c:v>
                </c:pt>
                <c:pt idx="2048">
                  <c:v>0.1212</c:v>
                </c:pt>
                <c:pt idx="2049">
                  <c:v>0.14649999999999999</c:v>
                </c:pt>
                <c:pt idx="2050">
                  <c:v>7.9000000000000001E-2</c:v>
                </c:pt>
                <c:pt idx="2051">
                  <c:v>0.1</c:v>
                </c:pt>
                <c:pt idx="2052">
                  <c:v>7.4899999999999994E-2</c:v>
                </c:pt>
                <c:pt idx="2053">
                  <c:v>0.13109999999999999</c:v>
                </c:pt>
                <c:pt idx="2054">
                  <c:v>7.9000000000000001E-2</c:v>
                </c:pt>
                <c:pt idx="2055">
                  <c:v>0.2049</c:v>
                </c:pt>
                <c:pt idx="2056">
                  <c:v>0.14829999999999999</c:v>
                </c:pt>
                <c:pt idx="2057">
                  <c:v>0.14330000000000001</c:v>
                </c:pt>
                <c:pt idx="2058">
                  <c:v>0.1065</c:v>
                </c:pt>
                <c:pt idx="2059">
                  <c:v>6.0299999999999999E-2</c:v>
                </c:pt>
                <c:pt idx="2060">
                  <c:v>6.6199999999999995E-2</c:v>
                </c:pt>
                <c:pt idx="2061">
                  <c:v>0.16289999999999999</c:v>
                </c:pt>
                <c:pt idx="2062">
                  <c:v>6.0299999999999999E-2</c:v>
                </c:pt>
                <c:pt idx="2063">
                  <c:v>0.18640000000000001</c:v>
                </c:pt>
                <c:pt idx="2064">
                  <c:v>7.4899999999999994E-2</c:v>
                </c:pt>
                <c:pt idx="2065">
                  <c:v>0.21</c:v>
                </c:pt>
                <c:pt idx="2066">
                  <c:v>0.1749</c:v>
                </c:pt>
                <c:pt idx="2067">
                  <c:v>0.16889999999999999</c:v>
                </c:pt>
                <c:pt idx="2068">
                  <c:v>0.1242</c:v>
                </c:pt>
                <c:pt idx="2069">
                  <c:v>0.13789999999999999</c:v>
                </c:pt>
                <c:pt idx="2070">
                  <c:v>0.13489999999999999</c:v>
                </c:pt>
                <c:pt idx="2071">
                  <c:v>0.1799</c:v>
                </c:pt>
                <c:pt idx="2072">
                  <c:v>0.13489999999999999</c:v>
                </c:pt>
                <c:pt idx="2073">
                  <c:v>5.4199999999999998E-2</c:v>
                </c:pt>
                <c:pt idx="2074">
                  <c:v>0.1409</c:v>
                </c:pt>
                <c:pt idx="2075">
                  <c:v>0.2198</c:v>
                </c:pt>
                <c:pt idx="2076">
                  <c:v>7.6200000000000004E-2</c:v>
                </c:pt>
                <c:pt idx="2077">
                  <c:v>6.0299999999999999E-2</c:v>
                </c:pt>
                <c:pt idx="2078">
                  <c:v>0.1399</c:v>
                </c:pt>
                <c:pt idx="2079">
                  <c:v>9.9900000000000003E-2</c:v>
                </c:pt>
                <c:pt idx="2080">
                  <c:v>0.17269999999999999</c:v>
                </c:pt>
                <c:pt idx="2081">
                  <c:v>0.18490000000000001</c:v>
                </c:pt>
                <c:pt idx="2082">
                  <c:v>0.15310000000000001</c:v>
                </c:pt>
                <c:pt idx="2083">
                  <c:v>0.16289999999999999</c:v>
                </c:pt>
                <c:pt idx="2084">
                  <c:v>0.1409</c:v>
                </c:pt>
                <c:pt idx="2085">
                  <c:v>0.13109999999999999</c:v>
                </c:pt>
                <c:pt idx="2086">
                  <c:v>0.1242</c:v>
                </c:pt>
                <c:pt idx="2087">
                  <c:v>0.13669999999999999</c:v>
                </c:pt>
                <c:pt idx="2088">
                  <c:v>0.1399</c:v>
                </c:pt>
                <c:pt idx="2089">
                  <c:v>0.1323</c:v>
                </c:pt>
                <c:pt idx="2090">
                  <c:v>0.14330000000000001</c:v>
                </c:pt>
                <c:pt idx="2091">
                  <c:v>0.1212</c:v>
                </c:pt>
                <c:pt idx="2092">
                  <c:v>0.15310000000000001</c:v>
                </c:pt>
                <c:pt idx="2093">
                  <c:v>0.17269999999999999</c:v>
                </c:pt>
                <c:pt idx="2094">
                  <c:v>0.2127</c:v>
                </c:pt>
                <c:pt idx="2095">
                  <c:v>0.19719999999999999</c:v>
                </c:pt>
                <c:pt idx="2096">
                  <c:v>9.9900000000000003E-2</c:v>
                </c:pt>
                <c:pt idx="2097">
                  <c:v>0.15049999999999999</c:v>
                </c:pt>
                <c:pt idx="2098">
                  <c:v>0.1114</c:v>
                </c:pt>
                <c:pt idx="2099">
                  <c:v>0.14330000000000001</c:v>
                </c:pt>
                <c:pt idx="2100">
                  <c:v>0.1114</c:v>
                </c:pt>
                <c:pt idx="2101">
                  <c:v>8.8999999999999996E-2</c:v>
                </c:pt>
                <c:pt idx="2102">
                  <c:v>0.2198</c:v>
                </c:pt>
                <c:pt idx="2103">
                  <c:v>7.9000000000000001E-2</c:v>
                </c:pt>
                <c:pt idx="2104">
                  <c:v>0.13489999999999999</c:v>
                </c:pt>
                <c:pt idx="2105">
                  <c:v>0.13109999999999999</c:v>
                </c:pt>
                <c:pt idx="2106">
                  <c:v>0.14829999999999999</c:v>
                </c:pt>
                <c:pt idx="2107">
                  <c:v>0.13109999999999999</c:v>
                </c:pt>
                <c:pt idx="2108">
                  <c:v>8.8999999999999996E-2</c:v>
                </c:pt>
                <c:pt idx="2109">
                  <c:v>0.1212</c:v>
                </c:pt>
                <c:pt idx="2110">
                  <c:v>0.13109999999999999</c:v>
                </c:pt>
                <c:pt idx="2111">
                  <c:v>0.11119999999999999</c:v>
                </c:pt>
                <c:pt idx="2112">
                  <c:v>0.1074</c:v>
                </c:pt>
                <c:pt idx="2113">
                  <c:v>0.17269999999999999</c:v>
                </c:pt>
                <c:pt idx="2114">
                  <c:v>0.23830000000000001</c:v>
                </c:pt>
                <c:pt idx="2115">
                  <c:v>0.1527</c:v>
                </c:pt>
                <c:pt idx="2116">
                  <c:v>0.1749</c:v>
                </c:pt>
                <c:pt idx="2117">
                  <c:v>0.1114</c:v>
                </c:pt>
                <c:pt idx="2118">
                  <c:v>0.1016</c:v>
                </c:pt>
                <c:pt idx="2119">
                  <c:v>0.16819999999999999</c:v>
                </c:pt>
                <c:pt idx="2120">
                  <c:v>0.1212</c:v>
                </c:pt>
                <c:pt idx="2121">
                  <c:v>0.1399</c:v>
                </c:pt>
                <c:pt idx="2122">
                  <c:v>7.9000000000000001E-2</c:v>
                </c:pt>
                <c:pt idx="2123">
                  <c:v>7.51E-2</c:v>
                </c:pt>
                <c:pt idx="2124">
                  <c:v>0.13109999999999999</c:v>
                </c:pt>
                <c:pt idx="2125">
                  <c:v>0.12870000000000001</c:v>
                </c:pt>
                <c:pt idx="2126">
                  <c:v>0.1409</c:v>
                </c:pt>
                <c:pt idx="2127">
                  <c:v>0.17269999999999999</c:v>
                </c:pt>
                <c:pt idx="2128">
                  <c:v>0.1212</c:v>
                </c:pt>
                <c:pt idx="2129">
                  <c:v>0.1074</c:v>
                </c:pt>
                <c:pt idx="2130">
                  <c:v>0.1825</c:v>
                </c:pt>
                <c:pt idx="2131">
                  <c:v>5.79E-2</c:v>
                </c:pt>
                <c:pt idx="2132">
                  <c:v>0.13109999999999999</c:v>
                </c:pt>
                <c:pt idx="2133">
                  <c:v>8.8999999999999996E-2</c:v>
                </c:pt>
                <c:pt idx="2134">
                  <c:v>6.0299999999999999E-2</c:v>
                </c:pt>
                <c:pt idx="2135">
                  <c:v>0.20300000000000001</c:v>
                </c:pt>
                <c:pt idx="2136">
                  <c:v>7.4899999999999994E-2</c:v>
                </c:pt>
                <c:pt idx="2137">
                  <c:v>0.13109999999999999</c:v>
                </c:pt>
                <c:pt idx="2138">
                  <c:v>0.2049</c:v>
                </c:pt>
                <c:pt idx="2139">
                  <c:v>7.4899999999999994E-2</c:v>
                </c:pt>
                <c:pt idx="2140">
                  <c:v>7.4899999999999994E-2</c:v>
                </c:pt>
                <c:pt idx="2141">
                  <c:v>9.6299999999999997E-2</c:v>
                </c:pt>
                <c:pt idx="2142">
                  <c:v>0.17269999999999999</c:v>
                </c:pt>
                <c:pt idx="2143">
                  <c:v>0.15310000000000001</c:v>
                </c:pt>
                <c:pt idx="2144">
                  <c:v>0.18390000000000001</c:v>
                </c:pt>
                <c:pt idx="2145">
                  <c:v>0.1114</c:v>
                </c:pt>
                <c:pt idx="2146">
                  <c:v>0.22470000000000001</c:v>
                </c:pt>
                <c:pt idx="2147">
                  <c:v>0.2198</c:v>
                </c:pt>
                <c:pt idx="2148">
                  <c:v>0.21490000000000001</c:v>
                </c:pt>
                <c:pt idx="2149">
                  <c:v>9.6299999999999997E-2</c:v>
                </c:pt>
                <c:pt idx="2150">
                  <c:v>0.19989999999999999</c:v>
                </c:pt>
                <c:pt idx="2151">
                  <c:v>0.14330000000000001</c:v>
                </c:pt>
                <c:pt idx="2152">
                  <c:v>0.18490000000000001</c:v>
                </c:pt>
                <c:pt idx="2153">
                  <c:v>7.4899999999999994E-2</c:v>
                </c:pt>
                <c:pt idx="2154">
                  <c:v>0.13109999999999999</c:v>
                </c:pt>
                <c:pt idx="2155">
                  <c:v>0.1343</c:v>
                </c:pt>
                <c:pt idx="2156">
                  <c:v>8.8999999999999996E-2</c:v>
                </c:pt>
                <c:pt idx="2157">
                  <c:v>6.0299999999999999E-2</c:v>
                </c:pt>
                <c:pt idx="2158">
                  <c:v>0.12609999999999999</c:v>
                </c:pt>
                <c:pt idx="2159">
                  <c:v>9.2499999999999999E-2</c:v>
                </c:pt>
                <c:pt idx="2160">
                  <c:v>0.19689999999999999</c:v>
                </c:pt>
                <c:pt idx="2161">
                  <c:v>0.1212</c:v>
                </c:pt>
                <c:pt idx="2162">
                  <c:v>0.18290000000000001</c:v>
                </c:pt>
                <c:pt idx="2163">
                  <c:v>0.1114</c:v>
                </c:pt>
                <c:pt idx="2164">
                  <c:v>5.9900000000000002E-2</c:v>
                </c:pt>
                <c:pt idx="2165">
                  <c:v>0.1171</c:v>
                </c:pt>
                <c:pt idx="2166">
                  <c:v>0.18490000000000001</c:v>
                </c:pt>
                <c:pt idx="2167">
                  <c:v>0.1242</c:v>
                </c:pt>
                <c:pt idx="2168">
                  <c:v>0.1171</c:v>
                </c:pt>
                <c:pt idx="2169">
                  <c:v>0.11990000000000001</c:v>
                </c:pt>
                <c:pt idx="2170">
                  <c:v>0.1323</c:v>
                </c:pt>
                <c:pt idx="2171">
                  <c:v>0.13109999999999999</c:v>
                </c:pt>
                <c:pt idx="2172">
                  <c:v>0.18490000000000001</c:v>
                </c:pt>
                <c:pt idx="2173">
                  <c:v>7.6799999999999993E-2</c:v>
                </c:pt>
                <c:pt idx="2174">
                  <c:v>7.1400000000000005E-2</c:v>
                </c:pt>
                <c:pt idx="2175">
                  <c:v>0.1114</c:v>
                </c:pt>
                <c:pt idx="2176">
                  <c:v>8.8999999999999996E-2</c:v>
                </c:pt>
                <c:pt idx="2177">
                  <c:v>0.2049</c:v>
                </c:pt>
                <c:pt idx="2178">
                  <c:v>8.4900000000000003E-2</c:v>
                </c:pt>
                <c:pt idx="2179">
                  <c:v>0.17269999999999999</c:v>
                </c:pt>
                <c:pt idx="2180">
                  <c:v>7.51E-2</c:v>
                </c:pt>
                <c:pt idx="2181">
                  <c:v>0.14960000000000001</c:v>
                </c:pt>
                <c:pt idx="2182">
                  <c:v>6.54E-2</c:v>
                </c:pt>
                <c:pt idx="2183">
                  <c:v>6.6199999999999995E-2</c:v>
                </c:pt>
                <c:pt idx="2184">
                  <c:v>6.0299999999999999E-2</c:v>
                </c:pt>
                <c:pt idx="2185">
                  <c:v>0.1099</c:v>
                </c:pt>
                <c:pt idx="2186">
                  <c:v>0.1103</c:v>
                </c:pt>
                <c:pt idx="2187">
                  <c:v>0.2049</c:v>
                </c:pt>
                <c:pt idx="2188">
                  <c:v>0.2049</c:v>
                </c:pt>
                <c:pt idx="2189">
                  <c:v>0.13980000000000001</c:v>
                </c:pt>
                <c:pt idx="2190">
                  <c:v>0.158</c:v>
                </c:pt>
                <c:pt idx="2191">
                  <c:v>8.9399999999999993E-2</c:v>
                </c:pt>
                <c:pt idx="2192">
                  <c:v>0.13300000000000001</c:v>
                </c:pt>
                <c:pt idx="2193">
                  <c:v>0.14649999999999999</c:v>
                </c:pt>
                <c:pt idx="2194">
                  <c:v>0.22109999999999999</c:v>
                </c:pt>
                <c:pt idx="2195">
                  <c:v>7.6200000000000004E-2</c:v>
                </c:pt>
                <c:pt idx="2196">
                  <c:v>0.21</c:v>
                </c:pt>
                <c:pt idx="2197">
                  <c:v>0.13059999999999999</c:v>
                </c:pt>
                <c:pt idx="2198">
                  <c:v>0.13109999999999999</c:v>
                </c:pt>
                <c:pt idx="2199">
                  <c:v>0.1777</c:v>
                </c:pt>
                <c:pt idx="2200">
                  <c:v>0.13109999999999999</c:v>
                </c:pt>
                <c:pt idx="2201">
                  <c:v>0.19220000000000001</c:v>
                </c:pt>
                <c:pt idx="2202">
                  <c:v>7.9000000000000001E-2</c:v>
                </c:pt>
                <c:pt idx="2203">
                  <c:v>0.13489999999999999</c:v>
                </c:pt>
                <c:pt idx="2204">
                  <c:v>0.14330000000000001</c:v>
                </c:pt>
                <c:pt idx="2205">
                  <c:v>7.4899999999999994E-2</c:v>
                </c:pt>
                <c:pt idx="2206">
                  <c:v>0.15310000000000001</c:v>
                </c:pt>
                <c:pt idx="2207">
                  <c:v>7.9000000000000001E-2</c:v>
                </c:pt>
                <c:pt idx="2208">
                  <c:v>0.1099</c:v>
                </c:pt>
                <c:pt idx="2209">
                  <c:v>0.1825</c:v>
                </c:pt>
                <c:pt idx="2210">
                  <c:v>0.1221</c:v>
                </c:pt>
                <c:pt idx="2211">
                  <c:v>6.0299999999999999E-2</c:v>
                </c:pt>
                <c:pt idx="2212">
                  <c:v>0.14330000000000001</c:v>
                </c:pt>
                <c:pt idx="2213">
                  <c:v>0.1777</c:v>
                </c:pt>
                <c:pt idx="2214">
                  <c:v>0.1111</c:v>
                </c:pt>
                <c:pt idx="2215">
                  <c:v>7.9000000000000001E-2</c:v>
                </c:pt>
                <c:pt idx="2216">
                  <c:v>0.20250000000000001</c:v>
                </c:pt>
                <c:pt idx="2217">
                  <c:v>0.14649999999999999</c:v>
                </c:pt>
                <c:pt idx="2218">
                  <c:v>0.1527</c:v>
                </c:pt>
                <c:pt idx="2219">
                  <c:v>0.1062</c:v>
                </c:pt>
                <c:pt idx="2220">
                  <c:v>0.11360000000000001</c:v>
                </c:pt>
                <c:pt idx="2221">
                  <c:v>6.6199999999999995E-2</c:v>
                </c:pt>
                <c:pt idx="2222">
                  <c:v>9.6299999999999997E-2</c:v>
                </c:pt>
                <c:pt idx="2223">
                  <c:v>0.19220000000000001</c:v>
                </c:pt>
                <c:pt idx="2224">
                  <c:v>0.23760000000000001</c:v>
                </c:pt>
                <c:pt idx="2225">
                  <c:v>5.9900000000000002E-2</c:v>
                </c:pt>
                <c:pt idx="2226">
                  <c:v>0.1099</c:v>
                </c:pt>
                <c:pt idx="2227">
                  <c:v>0.13669999999999999</c:v>
                </c:pt>
                <c:pt idx="2228">
                  <c:v>0.1268</c:v>
                </c:pt>
                <c:pt idx="2229">
                  <c:v>0.1777</c:v>
                </c:pt>
                <c:pt idx="2230">
                  <c:v>7.9000000000000001E-2</c:v>
                </c:pt>
                <c:pt idx="2231">
                  <c:v>0.1171</c:v>
                </c:pt>
                <c:pt idx="2232">
                  <c:v>0.13669999999999999</c:v>
                </c:pt>
                <c:pt idx="2233">
                  <c:v>0.1149</c:v>
                </c:pt>
                <c:pt idx="2234">
                  <c:v>0.1714</c:v>
                </c:pt>
                <c:pt idx="2235">
                  <c:v>0.23280000000000001</c:v>
                </c:pt>
                <c:pt idx="2236">
                  <c:v>0.17929999999999999</c:v>
                </c:pt>
                <c:pt idx="2237">
                  <c:v>0.14269999999999999</c:v>
                </c:pt>
                <c:pt idx="2238">
                  <c:v>0.1399</c:v>
                </c:pt>
                <c:pt idx="2239">
                  <c:v>0.1777</c:v>
                </c:pt>
                <c:pt idx="2240">
                  <c:v>0.1075</c:v>
                </c:pt>
                <c:pt idx="2241">
                  <c:v>0.1114</c:v>
                </c:pt>
                <c:pt idx="2242">
                  <c:v>7.51E-2</c:v>
                </c:pt>
                <c:pt idx="2243">
                  <c:v>0.17269999999999999</c:v>
                </c:pt>
                <c:pt idx="2244">
                  <c:v>0.13109999999999999</c:v>
                </c:pt>
                <c:pt idx="2245">
                  <c:v>0.16289999999999999</c:v>
                </c:pt>
                <c:pt idx="2246">
                  <c:v>0.14330000000000001</c:v>
                </c:pt>
                <c:pt idx="2247">
                  <c:v>0.158</c:v>
                </c:pt>
                <c:pt idx="2248">
                  <c:v>0.1409</c:v>
                </c:pt>
                <c:pt idx="2249">
                  <c:v>0.21</c:v>
                </c:pt>
                <c:pt idx="2250">
                  <c:v>0.1171</c:v>
                </c:pt>
                <c:pt idx="2251">
                  <c:v>0.14219999999999999</c:v>
                </c:pt>
                <c:pt idx="2252">
                  <c:v>8.5900000000000004E-2</c:v>
                </c:pt>
                <c:pt idx="2253">
                  <c:v>0.158</c:v>
                </c:pt>
                <c:pt idx="2254">
                  <c:v>8.4900000000000003E-2</c:v>
                </c:pt>
                <c:pt idx="2255">
                  <c:v>0.21490000000000001</c:v>
                </c:pt>
                <c:pt idx="2256">
                  <c:v>0.1075</c:v>
                </c:pt>
                <c:pt idx="2257">
                  <c:v>0.1875</c:v>
                </c:pt>
                <c:pt idx="2258">
                  <c:v>0.1212</c:v>
                </c:pt>
                <c:pt idx="2259">
                  <c:v>0.1825</c:v>
                </c:pt>
                <c:pt idx="2260">
                  <c:v>0.15310000000000001</c:v>
                </c:pt>
                <c:pt idx="2261">
                  <c:v>0.13170000000000001</c:v>
                </c:pt>
                <c:pt idx="2262">
                  <c:v>0.16819999999999999</c:v>
                </c:pt>
                <c:pt idx="2263">
                  <c:v>7.9000000000000001E-2</c:v>
                </c:pt>
                <c:pt idx="2264">
                  <c:v>9.6299999999999997E-2</c:v>
                </c:pt>
                <c:pt idx="2265">
                  <c:v>0.1323</c:v>
                </c:pt>
                <c:pt idx="2266">
                  <c:v>0.11890000000000001</c:v>
                </c:pt>
                <c:pt idx="2267">
                  <c:v>0.1075</c:v>
                </c:pt>
                <c:pt idx="2268">
                  <c:v>6.0299999999999999E-2</c:v>
                </c:pt>
                <c:pt idx="2269">
                  <c:v>0.2049</c:v>
                </c:pt>
                <c:pt idx="2270">
                  <c:v>0.1409</c:v>
                </c:pt>
                <c:pt idx="2271">
                  <c:v>0.1171</c:v>
                </c:pt>
                <c:pt idx="2272">
                  <c:v>0.16289999999999999</c:v>
                </c:pt>
                <c:pt idx="2273">
                  <c:v>9.6299999999999997E-2</c:v>
                </c:pt>
                <c:pt idx="2274">
                  <c:v>0.12690000000000001</c:v>
                </c:pt>
                <c:pt idx="2275">
                  <c:v>8.8999999999999996E-2</c:v>
                </c:pt>
                <c:pt idx="2276">
                  <c:v>0.1114</c:v>
                </c:pt>
                <c:pt idx="2277">
                  <c:v>9.7600000000000006E-2</c:v>
                </c:pt>
                <c:pt idx="2278">
                  <c:v>0.11890000000000001</c:v>
                </c:pt>
                <c:pt idx="2279">
                  <c:v>0.1399</c:v>
                </c:pt>
                <c:pt idx="2280">
                  <c:v>0.15809999999999999</c:v>
                </c:pt>
                <c:pt idx="2281">
                  <c:v>0.1474</c:v>
                </c:pt>
                <c:pt idx="2282">
                  <c:v>9.0700000000000003E-2</c:v>
                </c:pt>
                <c:pt idx="2283">
                  <c:v>0.1399</c:v>
                </c:pt>
                <c:pt idx="2284">
                  <c:v>0.1149</c:v>
                </c:pt>
                <c:pt idx="2285">
                  <c:v>0.1875</c:v>
                </c:pt>
                <c:pt idx="2286">
                  <c:v>0.2049</c:v>
                </c:pt>
                <c:pt idx="2287">
                  <c:v>0.1114</c:v>
                </c:pt>
                <c:pt idx="2288">
                  <c:v>0.13669999999999999</c:v>
                </c:pt>
                <c:pt idx="2289">
                  <c:v>0.1799</c:v>
                </c:pt>
                <c:pt idx="2290">
                  <c:v>0.15310000000000001</c:v>
                </c:pt>
                <c:pt idx="2291">
                  <c:v>0.19719999999999999</c:v>
                </c:pt>
                <c:pt idx="2292">
                  <c:v>0.15310000000000001</c:v>
                </c:pt>
                <c:pt idx="2293">
                  <c:v>0.1777</c:v>
                </c:pt>
                <c:pt idx="2294">
                  <c:v>0.1411</c:v>
                </c:pt>
                <c:pt idx="2295">
                  <c:v>0.17269999999999999</c:v>
                </c:pt>
                <c:pt idx="2296">
                  <c:v>0.2049</c:v>
                </c:pt>
                <c:pt idx="2297">
                  <c:v>0.11990000000000001</c:v>
                </c:pt>
                <c:pt idx="2298">
                  <c:v>0.17580000000000001</c:v>
                </c:pt>
                <c:pt idx="2299">
                  <c:v>0.15809999999999999</c:v>
                </c:pt>
                <c:pt idx="2300">
                  <c:v>0.16289999999999999</c:v>
                </c:pt>
                <c:pt idx="2301">
                  <c:v>0.1212</c:v>
                </c:pt>
                <c:pt idx="2302">
                  <c:v>0.15049999999999999</c:v>
                </c:pt>
                <c:pt idx="2303">
                  <c:v>0.16289999999999999</c:v>
                </c:pt>
                <c:pt idx="2304">
                  <c:v>0.17510000000000001</c:v>
                </c:pt>
                <c:pt idx="2305">
                  <c:v>6.0299999999999999E-2</c:v>
                </c:pt>
                <c:pt idx="2306">
                  <c:v>0.11890000000000001</c:v>
                </c:pt>
                <c:pt idx="2307">
                  <c:v>8.8999999999999996E-2</c:v>
                </c:pt>
                <c:pt idx="2308">
                  <c:v>7.9000000000000001E-2</c:v>
                </c:pt>
                <c:pt idx="2309">
                  <c:v>0.1242</c:v>
                </c:pt>
                <c:pt idx="2310">
                  <c:v>8.9399999999999993E-2</c:v>
                </c:pt>
                <c:pt idx="2311">
                  <c:v>0.12529999999999999</c:v>
                </c:pt>
                <c:pt idx="2312">
                  <c:v>0.16289999999999999</c:v>
                </c:pt>
                <c:pt idx="2313">
                  <c:v>0.1212</c:v>
                </c:pt>
                <c:pt idx="2314">
                  <c:v>0.1242</c:v>
                </c:pt>
                <c:pt idx="2315">
                  <c:v>0.1171</c:v>
                </c:pt>
                <c:pt idx="2316">
                  <c:v>0.14330000000000001</c:v>
                </c:pt>
                <c:pt idx="2317">
                  <c:v>6.0299999999999999E-2</c:v>
                </c:pt>
                <c:pt idx="2318">
                  <c:v>0.14269999999999999</c:v>
                </c:pt>
                <c:pt idx="2319">
                  <c:v>0.1242</c:v>
                </c:pt>
                <c:pt idx="2320">
                  <c:v>0.13109999999999999</c:v>
                </c:pt>
                <c:pt idx="2321">
                  <c:v>0.1399</c:v>
                </c:pt>
                <c:pt idx="2322">
                  <c:v>0.12920000000000001</c:v>
                </c:pt>
                <c:pt idx="2323">
                  <c:v>0.16289999999999999</c:v>
                </c:pt>
                <c:pt idx="2324">
                  <c:v>0.1426</c:v>
                </c:pt>
                <c:pt idx="2325">
                  <c:v>0.11990000000000001</c:v>
                </c:pt>
                <c:pt idx="2326">
                  <c:v>0.2049</c:v>
                </c:pt>
                <c:pt idx="2327">
                  <c:v>5.79E-2</c:v>
                </c:pt>
                <c:pt idx="2328">
                  <c:v>0.1268</c:v>
                </c:pt>
                <c:pt idx="2329">
                  <c:v>0.1212</c:v>
                </c:pt>
                <c:pt idx="2330">
                  <c:v>8.8999999999999996E-2</c:v>
                </c:pt>
                <c:pt idx="2331">
                  <c:v>0.18640000000000001</c:v>
                </c:pt>
                <c:pt idx="2332">
                  <c:v>8.4900000000000003E-2</c:v>
                </c:pt>
                <c:pt idx="2333">
                  <c:v>0.1149</c:v>
                </c:pt>
                <c:pt idx="2334">
                  <c:v>0.18490000000000001</c:v>
                </c:pt>
                <c:pt idx="2335">
                  <c:v>0.16020000000000001</c:v>
                </c:pt>
                <c:pt idx="2336">
                  <c:v>0.13489999999999999</c:v>
                </c:pt>
                <c:pt idx="2337">
                  <c:v>0.1212</c:v>
                </c:pt>
                <c:pt idx="2338">
                  <c:v>7.9000000000000001E-2</c:v>
                </c:pt>
                <c:pt idx="2339">
                  <c:v>0.14330000000000001</c:v>
                </c:pt>
                <c:pt idx="2340">
                  <c:v>0.158</c:v>
                </c:pt>
                <c:pt idx="2341">
                  <c:v>8.5900000000000004E-2</c:v>
                </c:pt>
                <c:pt idx="2342">
                  <c:v>0.15310000000000001</c:v>
                </c:pt>
                <c:pt idx="2343">
                  <c:v>7.6799999999999993E-2</c:v>
                </c:pt>
                <c:pt idx="2344">
                  <c:v>0.1777</c:v>
                </c:pt>
                <c:pt idx="2345">
                  <c:v>0.14610000000000001</c:v>
                </c:pt>
                <c:pt idx="2346">
                  <c:v>0.14330000000000001</c:v>
                </c:pt>
                <c:pt idx="2347">
                  <c:v>6.6199999999999995E-2</c:v>
                </c:pt>
                <c:pt idx="2348">
                  <c:v>6.9900000000000004E-2</c:v>
                </c:pt>
                <c:pt idx="2349">
                  <c:v>0.14910000000000001</c:v>
                </c:pt>
                <c:pt idx="2350">
                  <c:v>0.13109999999999999</c:v>
                </c:pt>
                <c:pt idx="2351">
                  <c:v>7.9100000000000004E-2</c:v>
                </c:pt>
                <c:pt idx="2352">
                  <c:v>0.13719999999999999</c:v>
                </c:pt>
                <c:pt idx="2353">
                  <c:v>0.13489999999999999</c:v>
                </c:pt>
                <c:pt idx="2354">
                  <c:v>0.19409999999999999</c:v>
                </c:pt>
                <c:pt idx="2355">
                  <c:v>0.1409</c:v>
                </c:pt>
                <c:pt idx="2356">
                  <c:v>0.12529999999999999</c:v>
                </c:pt>
                <c:pt idx="2357">
                  <c:v>0.1037</c:v>
                </c:pt>
                <c:pt idx="2358">
                  <c:v>6.6199999999999995E-2</c:v>
                </c:pt>
                <c:pt idx="2359">
                  <c:v>0.1212</c:v>
                </c:pt>
                <c:pt idx="2360">
                  <c:v>7.9000000000000001E-2</c:v>
                </c:pt>
                <c:pt idx="2361">
                  <c:v>7.6200000000000004E-2</c:v>
                </c:pt>
                <c:pt idx="2362">
                  <c:v>0.14960000000000001</c:v>
                </c:pt>
                <c:pt idx="2363">
                  <c:v>0.19719999999999999</c:v>
                </c:pt>
                <c:pt idx="2364">
                  <c:v>0.1825</c:v>
                </c:pt>
                <c:pt idx="2365">
                  <c:v>0.1037</c:v>
                </c:pt>
                <c:pt idx="2366">
                  <c:v>0.1221</c:v>
                </c:pt>
                <c:pt idx="2367">
                  <c:v>0.14330000000000001</c:v>
                </c:pt>
                <c:pt idx="2368">
                  <c:v>0.1825</c:v>
                </c:pt>
                <c:pt idx="2369">
                  <c:v>7.7399999999999997E-2</c:v>
                </c:pt>
                <c:pt idx="2370">
                  <c:v>0.1149</c:v>
                </c:pt>
                <c:pt idx="2371">
                  <c:v>0.22450000000000001</c:v>
                </c:pt>
                <c:pt idx="2372">
                  <c:v>0.14269999999999999</c:v>
                </c:pt>
                <c:pt idx="2373">
                  <c:v>9.9099999999999994E-2</c:v>
                </c:pt>
                <c:pt idx="2374">
                  <c:v>7.51E-2</c:v>
                </c:pt>
                <c:pt idx="2375">
                  <c:v>7.9000000000000001E-2</c:v>
                </c:pt>
                <c:pt idx="2376">
                  <c:v>9.7600000000000006E-2</c:v>
                </c:pt>
                <c:pt idx="2377">
                  <c:v>6.0299999999999999E-2</c:v>
                </c:pt>
                <c:pt idx="2378">
                  <c:v>0.1527</c:v>
                </c:pt>
                <c:pt idx="2379">
                  <c:v>0.16289999999999999</c:v>
                </c:pt>
                <c:pt idx="2380">
                  <c:v>0.13669999999999999</c:v>
                </c:pt>
                <c:pt idx="2381">
                  <c:v>0.1212</c:v>
                </c:pt>
                <c:pt idx="2382">
                  <c:v>0.16830000000000001</c:v>
                </c:pt>
                <c:pt idx="2383">
                  <c:v>0.19719999999999999</c:v>
                </c:pt>
                <c:pt idx="2384">
                  <c:v>7.2900000000000006E-2</c:v>
                </c:pt>
                <c:pt idx="2385">
                  <c:v>0.1183</c:v>
                </c:pt>
                <c:pt idx="2386">
                  <c:v>0.12690000000000001</c:v>
                </c:pt>
                <c:pt idx="2387">
                  <c:v>0.1212</c:v>
                </c:pt>
                <c:pt idx="2388">
                  <c:v>6.0299999999999999E-2</c:v>
                </c:pt>
                <c:pt idx="2389">
                  <c:v>0.1242</c:v>
                </c:pt>
                <c:pt idx="2390">
                  <c:v>0.17510000000000001</c:v>
                </c:pt>
                <c:pt idx="2391">
                  <c:v>0.1212</c:v>
                </c:pt>
                <c:pt idx="2392">
                  <c:v>0.2089</c:v>
                </c:pt>
                <c:pt idx="2393">
                  <c:v>0.1777</c:v>
                </c:pt>
                <c:pt idx="2394">
                  <c:v>0.1903</c:v>
                </c:pt>
                <c:pt idx="2395">
                  <c:v>7.8799999999999995E-2</c:v>
                </c:pt>
                <c:pt idx="2396">
                  <c:v>0.1409</c:v>
                </c:pt>
                <c:pt idx="2397">
                  <c:v>0.1903</c:v>
                </c:pt>
                <c:pt idx="2398">
                  <c:v>8.9399999999999993E-2</c:v>
                </c:pt>
                <c:pt idx="2399">
                  <c:v>0.1399</c:v>
                </c:pt>
                <c:pt idx="2400">
                  <c:v>0.12690000000000001</c:v>
                </c:pt>
                <c:pt idx="2401">
                  <c:v>0.14169999999999999</c:v>
                </c:pt>
                <c:pt idx="2402">
                  <c:v>0.13930000000000001</c:v>
                </c:pt>
                <c:pt idx="2403">
                  <c:v>0.1409</c:v>
                </c:pt>
                <c:pt idx="2404">
                  <c:v>0.13669999999999999</c:v>
                </c:pt>
                <c:pt idx="2405">
                  <c:v>6.9199999999999998E-2</c:v>
                </c:pt>
                <c:pt idx="2406">
                  <c:v>0.1212</c:v>
                </c:pt>
                <c:pt idx="2407">
                  <c:v>0.1114</c:v>
                </c:pt>
                <c:pt idx="2408">
                  <c:v>0.22470000000000001</c:v>
                </c:pt>
                <c:pt idx="2409">
                  <c:v>6.9900000000000004E-2</c:v>
                </c:pt>
                <c:pt idx="2410">
                  <c:v>6.0299999999999999E-2</c:v>
                </c:pt>
                <c:pt idx="2411">
                  <c:v>0.2049</c:v>
                </c:pt>
                <c:pt idx="2412">
                  <c:v>0.1099</c:v>
                </c:pt>
                <c:pt idx="2413">
                  <c:v>8.8999999999999996E-2</c:v>
                </c:pt>
                <c:pt idx="2414">
                  <c:v>0.24890000000000001</c:v>
                </c:pt>
                <c:pt idx="2415">
                  <c:v>0.15959999999999999</c:v>
                </c:pt>
                <c:pt idx="2416">
                  <c:v>0.10589999999999999</c:v>
                </c:pt>
                <c:pt idx="2417">
                  <c:v>0.1855</c:v>
                </c:pt>
                <c:pt idx="2418">
                  <c:v>0.1411</c:v>
                </c:pt>
                <c:pt idx="2419">
                  <c:v>0.18490000000000001</c:v>
                </c:pt>
                <c:pt idx="2420">
                  <c:v>0.1171</c:v>
                </c:pt>
                <c:pt idx="2421">
                  <c:v>5.79E-2</c:v>
                </c:pt>
                <c:pt idx="2422">
                  <c:v>0.2278</c:v>
                </c:pt>
                <c:pt idx="2423">
                  <c:v>7.8799999999999995E-2</c:v>
                </c:pt>
                <c:pt idx="2424">
                  <c:v>0.1777</c:v>
                </c:pt>
                <c:pt idx="2425">
                  <c:v>0.1409</c:v>
                </c:pt>
                <c:pt idx="2426">
                  <c:v>0.18490000000000001</c:v>
                </c:pt>
                <c:pt idx="2427">
                  <c:v>0.2049</c:v>
                </c:pt>
                <c:pt idx="2428">
                  <c:v>0.13489999999999999</c:v>
                </c:pt>
                <c:pt idx="2429">
                  <c:v>0.1777</c:v>
                </c:pt>
                <c:pt idx="2430">
                  <c:v>0.1905</c:v>
                </c:pt>
                <c:pt idx="2431">
                  <c:v>0.21</c:v>
                </c:pt>
                <c:pt idx="2432">
                  <c:v>0.1149</c:v>
                </c:pt>
                <c:pt idx="2433">
                  <c:v>0.1016</c:v>
                </c:pt>
                <c:pt idx="2434">
                  <c:v>0.14330000000000001</c:v>
                </c:pt>
                <c:pt idx="2435">
                  <c:v>0.20519999999999999</c:v>
                </c:pt>
                <c:pt idx="2436">
                  <c:v>0.1479</c:v>
                </c:pt>
                <c:pt idx="2437">
                  <c:v>9.8799999999999999E-2</c:v>
                </c:pt>
                <c:pt idx="2438">
                  <c:v>0.13109999999999999</c:v>
                </c:pt>
                <c:pt idx="2439">
                  <c:v>0.17269999999999999</c:v>
                </c:pt>
                <c:pt idx="2440">
                  <c:v>0.183</c:v>
                </c:pt>
                <c:pt idx="2441">
                  <c:v>0.1268</c:v>
                </c:pt>
                <c:pt idx="2442">
                  <c:v>0.14330000000000001</c:v>
                </c:pt>
                <c:pt idx="2443">
                  <c:v>0.1459</c:v>
                </c:pt>
                <c:pt idx="2444">
                  <c:v>6.6199999999999995E-2</c:v>
                </c:pt>
                <c:pt idx="2445">
                  <c:v>8.8999999999999996E-2</c:v>
                </c:pt>
                <c:pt idx="2446">
                  <c:v>8.8999999999999996E-2</c:v>
                </c:pt>
                <c:pt idx="2447">
                  <c:v>0.18490000000000001</c:v>
                </c:pt>
                <c:pt idx="2448">
                  <c:v>0.19040000000000001</c:v>
                </c:pt>
                <c:pt idx="2449">
                  <c:v>0.22950000000000001</c:v>
                </c:pt>
                <c:pt idx="2450">
                  <c:v>0.1479</c:v>
                </c:pt>
                <c:pt idx="2451">
                  <c:v>0.16</c:v>
                </c:pt>
                <c:pt idx="2452">
                  <c:v>7.9000000000000001E-2</c:v>
                </c:pt>
                <c:pt idx="2453">
                  <c:v>0.1016</c:v>
                </c:pt>
                <c:pt idx="2454">
                  <c:v>0.18640000000000001</c:v>
                </c:pt>
                <c:pt idx="2455">
                  <c:v>0.16289999999999999</c:v>
                </c:pt>
                <c:pt idx="2456">
                  <c:v>0.17269999999999999</c:v>
                </c:pt>
                <c:pt idx="2457">
                  <c:v>0.13220000000000001</c:v>
                </c:pt>
                <c:pt idx="2458">
                  <c:v>0.13850000000000001</c:v>
                </c:pt>
                <c:pt idx="2459">
                  <c:v>0.1114</c:v>
                </c:pt>
                <c:pt idx="2460">
                  <c:v>0.1409</c:v>
                </c:pt>
                <c:pt idx="2461">
                  <c:v>7.9000000000000001E-2</c:v>
                </c:pt>
                <c:pt idx="2462">
                  <c:v>0.1149</c:v>
                </c:pt>
                <c:pt idx="2463">
                  <c:v>7.9000000000000001E-2</c:v>
                </c:pt>
                <c:pt idx="2464">
                  <c:v>0.13669999999999999</c:v>
                </c:pt>
                <c:pt idx="2465">
                  <c:v>6.0299999999999999E-2</c:v>
                </c:pt>
                <c:pt idx="2466">
                  <c:v>0.22470000000000001</c:v>
                </c:pt>
                <c:pt idx="2467">
                  <c:v>7.2900000000000006E-2</c:v>
                </c:pt>
                <c:pt idx="2468">
                  <c:v>7.2900000000000006E-2</c:v>
                </c:pt>
                <c:pt idx="2469">
                  <c:v>0.1074</c:v>
                </c:pt>
                <c:pt idx="2470">
                  <c:v>0.22950000000000001</c:v>
                </c:pt>
                <c:pt idx="2471">
                  <c:v>7.9000000000000001E-2</c:v>
                </c:pt>
                <c:pt idx="2472">
                  <c:v>0.22450000000000001</c:v>
                </c:pt>
                <c:pt idx="2473">
                  <c:v>0.15129999999999999</c:v>
                </c:pt>
                <c:pt idx="2474">
                  <c:v>0.1875</c:v>
                </c:pt>
                <c:pt idx="2475">
                  <c:v>0.1409</c:v>
                </c:pt>
                <c:pt idx="2476">
                  <c:v>0.1409</c:v>
                </c:pt>
                <c:pt idx="2477">
                  <c:v>8.8999999999999996E-2</c:v>
                </c:pt>
                <c:pt idx="2478">
                  <c:v>0.1171</c:v>
                </c:pt>
                <c:pt idx="2479">
                  <c:v>0.158</c:v>
                </c:pt>
                <c:pt idx="2480">
                  <c:v>6.0299999999999999E-2</c:v>
                </c:pt>
                <c:pt idx="2481">
                  <c:v>6.6199999999999995E-2</c:v>
                </c:pt>
                <c:pt idx="2482">
                  <c:v>7.51E-2</c:v>
                </c:pt>
                <c:pt idx="2483">
                  <c:v>0.14330000000000001</c:v>
                </c:pt>
                <c:pt idx="2484">
                  <c:v>0.1016</c:v>
                </c:pt>
                <c:pt idx="2485">
                  <c:v>0.1075</c:v>
                </c:pt>
                <c:pt idx="2486">
                  <c:v>0.17269999999999999</c:v>
                </c:pt>
                <c:pt idx="2487">
                  <c:v>0.19989999999999999</c:v>
                </c:pt>
                <c:pt idx="2488">
                  <c:v>0.15809999999999999</c:v>
                </c:pt>
                <c:pt idx="2489">
                  <c:v>0.1875</c:v>
                </c:pt>
                <c:pt idx="2490">
                  <c:v>0.1171</c:v>
                </c:pt>
                <c:pt idx="2491">
                  <c:v>7.6200000000000004E-2</c:v>
                </c:pt>
                <c:pt idx="2492">
                  <c:v>0.1008</c:v>
                </c:pt>
                <c:pt idx="2493">
                  <c:v>0.23280000000000001</c:v>
                </c:pt>
                <c:pt idx="2494">
                  <c:v>0.14649999999999999</c:v>
                </c:pt>
                <c:pt idx="2495">
                  <c:v>0.16769999999999999</c:v>
                </c:pt>
                <c:pt idx="2496">
                  <c:v>0.1409</c:v>
                </c:pt>
                <c:pt idx="2497">
                  <c:v>0.1399</c:v>
                </c:pt>
                <c:pt idx="2498">
                  <c:v>0.1242</c:v>
                </c:pt>
                <c:pt idx="2499">
                  <c:v>0.13789999999999999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0048"/>
        <c:axId val="58970624"/>
      </c:scatterChart>
      <c:valAx>
        <c:axId val="58970048"/>
        <c:scaling>
          <c:orientation val="minMax"/>
          <c:max val="36000"/>
          <c:min val="0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58970624"/>
        <c:crosses val="autoZero"/>
        <c:crossBetween val="midCat"/>
      </c:valAx>
      <c:valAx>
        <c:axId val="58970624"/>
        <c:scaling>
          <c:orientation val="minMax"/>
          <c:max val="0.26"/>
          <c:min val="5.000000000000001E-2"/>
        </c:scaling>
        <c:delete val="0"/>
        <c:axPos val="l"/>
        <c:majorGridlines/>
        <c:minorGridlines/>
        <c:title>
          <c:overlay val="0"/>
        </c:title>
        <c:numFmt formatCode="0.00%" sourceLinked="1"/>
        <c:majorTickMark val="out"/>
        <c:minorTickMark val="none"/>
        <c:tickLblPos val="nextTo"/>
        <c:crossAx val="5897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IntRatePrim to DebtToIncPrim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loansMod!$Q$2:$Q$2501</c:f>
              <c:numCache>
                <c:formatCode>General</c:formatCode>
                <c:ptCount val="2500"/>
                <c:pt idx="0">
                  <c:v>8</c:v>
                </c:pt>
                <c:pt idx="1">
                  <c:v>12</c:v>
                </c:pt>
                <c:pt idx="2">
                  <c:v>21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7</c:v>
                </c:pt>
                <c:pt idx="7">
                  <c:v>17</c:v>
                </c:pt>
                <c:pt idx="8">
                  <c:v>14</c:v>
                </c:pt>
                <c:pt idx="9">
                  <c:v>6</c:v>
                </c:pt>
                <c:pt idx="10">
                  <c:v>19</c:v>
                </c:pt>
                <c:pt idx="11">
                  <c:v>14</c:v>
                </c:pt>
                <c:pt idx="12">
                  <c:v>21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21</c:v>
                </c:pt>
                <c:pt idx="21">
                  <c:v>19</c:v>
                </c:pt>
                <c:pt idx="22">
                  <c:v>17</c:v>
                </c:pt>
                <c:pt idx="23">
                  <c:v>11</c:v>
                </c:pt>
                <c:pt idx="24">
                  <c:v>16</c:v>
                </c:pt>
                <c:pt idx="25">
                  <c:v>7</c:v>
                </c:pt>
                <c:pt idx="26">
                  <c:v>14</c:v>
                </c:pt>
                <c:pt idx="27">
                  <c:v>15</c:v>
                </c:pt>
                <c:pt idx="28">
                  <c:v>8</c:v>
                </c:pt>
                <c:pt idx="29">
                  <c:v>7</c:v>
                </c:pt>
                <c:pt idx="30">
                  <c:v>21</c:v>
                </c:pt>
                <c:pt idx="31">
                  <c:v>12</c:v>
                </c:pt>
                <c:pt idx="32">
                  <c:v>16</c:v>
                </c:pt>
                <c:pt idx="33">
                  <c:v>15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12</c:v>
                </c:pt>
                <c:pt idx="40">
                  <c:v>17</c:v>
                </c:pt>
                <c:pt idx="41">
                  <c:v>11</c:v>
                </c:pt>
                <c:pt idx="42">
                  <c:v>19</c:v>
                </c:pt>
                <c:pt idx="43">
                  <c:v>21</c:v>
                </c:pt>
                <c:pt idx="44">
                  <c:v>17</c:v>
                </c:pt>
                <c:pt idx="45">
                  <c:v>11</c:v>
                </c:pt>
                <c:pt idx="46">
                  <c:v>10</c:v>
                </c:pt>
                <c:pt idx="47">
                  <c:v>23</c:v>
                </c:pt>
                <c:pt idx="48">
                  <c:v>7</c:v>
                </c:pt>
                <c:pt idx="49">
                  <c:v>12</c:v>
                </c:pt>
                <c:pt idx="50">
                  <c:v>10</c:v>
                </c:pt>
                <c:pt idx="51">
                  <c:v>17</c:v>
                </c:pt>
                <c:pt idx="52">
                  <c:v>17</c:v>
                </c:pt>
                <c:pt idx="53">
                  <c:v>21</c:v>
                </c:pt>
                <c:pt idx="54">
                  <c:v>17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14</c:v>
                </c:pt>
                <c:pt idx="59">
                  <c:v>8</c:v>
                </c:pt>
                <c:pt idx="60">
                  <c:v>11</c:v>
                </c:pt>
                <c:pt idx="61">
                  <c:v>10</c:v>
                </c:pt>
                <c:pt idx="62">
                  <c:v>14</c:v>
                </c:pt>
                <c:pt idx="63">
                  <c:v>15</c:v>
                </c:pt>
                <c:pt idx="64">
                  <c:v>9</c:v>
                </c:pt>
                <c:pt idx="65">
                  <c:v>7</c:v>
                </c:pt>
                <c:pt idx="66">
                  <c:v>13</c:v>
                </c:pt>
                <c:pt idx="67">
                  <c:v>16</c:v>
                </c:pt>
                <c:pt idx="68">
                  <c:v>18</c:v>
                </c:pt>
                <c:pt idx="69">
                  <c:v>14</c:v>
                </c:pt>
                <c:pt idx="70">
                  <c:v>19</c:v>
                </c:pt>
                <c:pt idx="71">
                  <c:v>8</c:v>
                </c:pt>
                <c:pt idx="72">
                  <c:v>11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6</c:v>
                </c:pt>
                <c:pt idx="77">
                  <c:v>10</c:v>
                </c:pt>
                <c:pt idx="78">
                  <c:v>17</c:v>
                </c:pt>
                <c:pt idx="79">
                  <c:v>7</c:v>
                </c:pt>
                <c:pt idx="80">
                  <c:v>13</c:v>
                </c:pt>
                <c:pt idx="81">
                  <c:v>7</c:v>
                </c:pt>
                <c:pt idx="82">
                  <c:v>17</c:v>
                </c:pt>
                <c:pt idx="83">
                  <c:v>12</c:v>
                </c:pt>
                <c:pt idx="84">
                  <c:v>16</c:v>
                </c:pt>
                <c:pt idx="85">
                  <c:v>11</c:v>
                </c:pt>
                <c:pt idx="86">
                  <c:v>8</c:v>
                </c:pt>
                <c:pt idx="87">
                  <c:v>14</c:v>
                </c:pt>
                <c:pt idx="88">
                  <c:v>7</c:v>
                </c:pt>
                <c:pt idx="89">
                  <c:v>13</c:v>
                </c:pt>
                <c:pt idx="90">
                  <c:v>16</c:v>
                </c:pt>
                <c:pt idx="91">
                  <c:v>7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6</c:v>
                </c:pt>
                <c:pt idx="96">
                  <c:v>5</c:v>
                </c:pt>
                <c:pt idx="97">
                  <c:v>11</c:v>
                </c:pt>
                <c:pt idx="98">
                  <c:v>19</c:v>
                </c:pt>
                <c:pt idx="99">
                  <c:v>18</c:v>
                </c:pt>
                <c:pt idx="100">
                  <c:v>13</c:v>
                </c:pt>
                <c:pt idx="101">
                  <c:v>7</c:v>
                </c:pt>
                <c:pt idx="102">
                  <c:v>6</c:v>
                </c:pt>
                <c:pt idx="103">
                  <c:v>21</c:v>
                </c:pt>
                <c:pt idx="104">
                  <c:v>10</c:v>
                </c:pt>
                <c:pt idx="105">
                  <c:v>7</c:v>
                </c:pt>
                <c:pt idx="106">
                  <c:v>6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13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14</c:v>
                </c:pt>
                <c:pt idx="118">
                  <c:v>6</c:v>
                </c:pt>
                <c:pt idx="119">
                  <c:v>7</c:v>
                </c:pt>
                <c:pt idx="120">
                  <c:v>19</c:v>
                </c:pt>
                <c:pt idx="121">
                  <c:v>8</c:v>
                </c:pt>
                <c:pt idx="122">
                  <c:v>11</c:v>
                </c:pt>
                <c:pt idx="123">
                  <c:v>8</c:v>
                </c:pt>
                <c:pt idx="124">
                  <c:v>15</c:v>
                </c:pt>
                <c:pt idx="125">
                  <c:v>19</c:v>
                </c:pt>
                <c:pt idx="126">
                  <c:v>14</c:v>
                </c:pt>
                <c:pt idx="127">
                  <c:v>14</c:v>
                </c:pt>
                <c:pt idx="128">
                  <c:v>10</c:v>
                </c:pt>
                <c:pt idx="129">
                  <c:v>15</c:v>
                </c:pt>
                <c:pt idx="130">
                  <c:v>9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9</c:v>
                </c:pt>
                <c:pt idx="135">
                  <c:v>16</c:v>
                </c:pt>
                <c:pt idx="136">
                  <c:v>6</c:v>
                </c:pt>
                <c:pt idx="137">
                  <c:v>5</c:v>
                </c:pt>
                <c:pt idx="138">
                  <c:v>9</c:v>
                </c:pt>
                <c:pt idx="139">
                  <c:v>15</c:v>
                </c:pt>
                <c:pt idx="140">
                  <c:v>9</c:v>
                </c:pt>
                <c:pt idx="141">
                  <c:v>23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17</c:v>
                </c:pt>
                <c:pt idx="147">
                  <c:v>7</c:v>
                </c:pt>
                <c:pt idx="148">
                  <c:v>14</c:v>
                </c:pt>
                <c:pt idx="149">
                  <c:v>14</c:v>
                </c:pt>
                <c:pt idx="150">
                  <c:v>21</c:v>
                </c:pt>
                <c:pt idx="151">
                  <c:v>8</c:v>
                </c:pt>
                <c:pt idx="152">
                  <c:v>10</c:v>
                </c:pt>
                <c:pt idx="153">
                  <c:v>16</c:v>
                </c:pt>
                <c:pt idx="154">
                  <c:v>13</c:v>
                </c:pt>
                <c:pt idx="155">
                  <c:v>10</c:v>
                </c:pt>
                <c:pt idx="156">
                  <c:v>11</c:v>
                </c:pt>
                <c:pt idx="157">
                  <c:v>13</c:v>
                </c:pt>
                <c:pt idx="158">
                  <c:v>18</c:v>
                </c:pt>
                <c:pt idx="159">
                  <c:v>17</c:v>
                </c:pt>
                <c:pt idx="160">
                  <c:v>6</c:v>
                </c:pt>
                <c:pt idx="161">
                  <c:v>7</c:v>
                </c:pt>
                <c:pt idx="162">
                  <c:v>14</c:v>
                </c:pt>
                <c:pt idx="163">
                  <c:v>10</c:v>
                </c:pt>
                <c:pt idx="164">
                  <c:v>16</c:v>
                </c:pt>
                <c:pt idx="165">
                  <c:v>8</c:v>
                </c:pt>
                <c:pt idx="166">
                  <c:v>12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11</c:v>
                </c:pt>
                <c:pt idx="171">
                  <c:v>13</c:v>
                </c:pt>
                <c:pt idx="172">
                  <c:v>8</c:v>
                </c:pt>
                <c:pt idx="173">
                  <c:v>12</c:v>
                </c:pt>
                <c:pt idx="174">
                  <c:v>21</c:v>
                </c:pt>
                <c:pt idx="175">
                  <c:v>10</c:v>
                </c:pt>
                <c:pt idx="176">
                  <c:v>7</c:v>
                </c:pt>
                <c:pt idx="177">
                  <c:v>11</c:v>
                </c:pt>
                <c:pt idx="178">
                  <c:v>7</c:v>
                </c:pt>
                <c:pt idx="179">
                  <c:v>11</c:v>
                </c:pt>
                <c:pt idx="180">
                  <c:v>14</c:v>
                </c:pt>
                <c:pt idx="181">
                  <c:v>7</c:v>
                </c:pt>
                <c:pt idx="182">
                  <c:v>12</c:v>
                </c:pt>
                <c:pt idx="183">
                  <c:v>10</c:v>
                </c:pt>
                <c:pt idx="184">
                  <c:v>19</c:v>
                </c:pt>
                <c:pt idx="185">
                  <c:v>6</c:v>
                </c:pt>
                <c:pt idx="186">
                  <c:v>16</c:v>
                </c:pt>
                <c:pt idx="187">
                  <c:v>8</c:v>
                </c:pt>
                <c:pt idx="188">
                  <c:v>18</c:v>
                </c:pt>
                <c:pt idx="189">
                  <c:v>12</c:v>
                </c:pt>
                <c:pt idx="190">
                  <c:v>13</c:v>
                </c:pt>
                <c:pt idx="191">
                  <c:v>15</c:v>
                </c:pt>
                <c:pt idx="192">
                  <c:v>19</c:v>
                </c:pt>
                <c:pt idx="193">
                  <c:v>19</c:v>
                </c:pt>
                <c:pt idx="194">
                  <c:v>8</c:v>
                </c:pt>
                <c:pt idx="195">
                  <c:v>6</c:v>
                </c:pt>
                <c:pt idx="196">
                  <c:v>10</c:v>
                </c:pt>
                <c:pt idx="197">
                  <c:v>11</c:v>
                </c:pt>
                <c:pt idx="198">
                  <c:v>7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8</c:v>
                </c:pt>
                <c:pt idx="203">
                  <c:v>10</c:v>
                </c:pt>
                <c:pt idx="204">
                  <c:v>13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12</c:v>
                </c:pt>
                <c:pt idx="209">
                  <c:v>13</c:v>
                </c:pt>
                <c:pt idx="210">
                  <c:v>7</c:v>
                </c:pt>
                <c:pt idx="211">
                  <c:v>8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13</c:v>
                </c:pt>
                <c:pt idx="216">
                  <c:v>10</c:v>
                </c:pt>
                <c:pt idx="217">
                  <c:v>13</c:v>
                </c:pt>
                <c:pt idx="218">
                  <c:v>11</c:v>
                </c:pt>
                <c:pt idx="219">
                  <c:v>10</c:v>
                </c:pt>
                <c:pt idx="220">
                  <c:v>15</c:v>
                </c:pt>
                <c:pt idx="221">
                  <c:v>12</c:v>
                </c:pt>
                <c:pt idx="222">
                  <c:v>22</c:v>
                </c:pt>
                <c:pt idx="223">
                  <c:v>7</c:v>
                </c:pt>
                <c:pt idx="224">
                  <c:v>18</c:v>
                </c:pt>
                <c:pt idx="225">
                  <c:v>6</c:v>
                </c:pt>
                <c:pt idx="226">
                  <c:v>12</c:v>
                </c:pt>
                <c:pt idx="227">
                  <c:v>7</c:v>
                </c:pt>
                <c:pt idx="228">
                  <c:v>24</c:v>
                </c:pt>
                <c:pt idx="229">
                  <c:v>12</c:v>
                </c:pt>
                <c:pt idx="230">
                  <c:v>15</c:v>
                </c:pt>
                <c:pt idx="231">
                  <c:v>19</c:v>
                </c:pt>
                <c:pt idx="232">
                  <c:v>14</c:v>
                </c:pt>
                <c:pt idx="233">
                  <c:v>20</c:v>
                </c:pt>
                <c:pt idx="234">
                  <c:v>14</c:v>
                </c:pt>
                <c:pt idx="235">
                  <c:v>12</c:v>
                </c:pt>
                <c:pt idx="236">
                  <c:v>13</c:v>
                </c:pt>
                <c:pt idx="237">
                  <c:v>13</c:v>
                </c:pt>
                <c:pt idx="238">
                  <c:v>10</c:v>
                </c:pt>
                <c:pt idx="239">
                  <c:v>6</c:v>
                </c:pt>
                <c:pt idx="240">
                  <c:v>18</c:v>
                </c:pt>
                <c:pt idx="241">
                  <c:v>16</c:v>
                </c:pt>
                <c:pt idx="242">
                  <c:v>7</c:v>
                </c:pt>
                <c:pt idx="243">
                  <c:v>16</c:v>
                </c:pt>
                <c:pt idx="244">
                  <c:v>6</c:v>
                </c:pt>
                <c:pt idx="245">
                  <c:v>8</c:v>
                </c:pt>
                <c:pt idx="246">
                  <c:v>10</c:v>
                </c:pt>
                <c:pt idx="247">
                  <c:v>8</c:v>
                </c:pt>
                <c:pt idx="248">
                  <c:v>12</c:v>
                </c:pt>
                <c:pt idx="249">
                  <c:v>7</c:v>
                </c:pt>
                <c:pt idx="250">
                  <c:v>8</c:v>
                </c:pt>
                <c:pt idx="251">
                  <c:v>7</c:v>
                </c:pt>
                <c:pt idx="252">
                  <c:v>11</c:v>
                </c:pt>
                <c:pt idx="253">
                  <c:v>10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5</c:v>
                </c:pt>
                <c:pt idx="261">
                  <c:v>14</c:v>
                </c:pt>
                <c:pt idx="262">
                  <c:v>7</c:v>
                </c:pt>
                <c:pt idx="263">
                  <c:v>10</c:v>
                </c:pt>
                <c:pt idx="264">
                  <c:v>9</c:v>
                </c:pt>
                <c:pt idx="265">
                  <c:v>20</c:v>
                </c:pt>
                <c:pt idx="266">
                  <c:v>7</c:v>
                </c:pt>
                <c:pt idx="267">
                  <c:v>6</c:v>
                </c:pt>
                <c:pt idx="268">
                  <c:v>17</c:v>
                </c:pt>
                <c:pt idx="269">
                  <c:v>15</c:v>
                </c:pt>
                <c:pt idx="270">
                  <c:v>10</c:v>
                </c:pt>
                <c:pt idx="271">
                  <c:v>10</c:v>
                </c:pt>
                <c:pt idx="272">
                  <c:v>17</c:v>
                </c:pt>
                <c:pt idx="273">
                  <c:v>15</c:v>
                </c:pt>
                <c:pt idx="274">
                  <c:v>17</c:v>
                </c:pt>
                <c:pt idx="275">
                  <c:v>17</c:v>
                </c:pt>
                <c:pt idx="276">
                  <c:v>11</c:v>
                </c:pt>
                <c:pt idx="277">
                  <c:v>12</c:v>
                </c:pt>
                <c:pt idx="278">
                  <c:v>10</c:v>
                </c:pt>
                <c:pt idx="279">
                  <c:v>13</c:v>
                </c:pt>
                <c:pt idx="280">
                  <c:v>15</c:v>
                </c:pt>
                <c:pt idx="281">
                  <c:v>6</c:v>
                </c:pt>
                <c:pt idx="282">
                  <c:v>16</c:v>
                </c:pt>
                <c:pt idx="283">
                  <c:v>13</c:v>
                </c:pt>
                <c:pt idx="284">
                  <c:v>16</c:v>
                </c:pt>
                <c:pt idx="285">
                  <c:v>17</c:v>
                </c:pt>
                <c:pt idx="286">
                  <c:v>18</c:v>
                </c:pt>
                <c:pt idx="287">
                  <c:v>11</c:v>
                </c:pt>
                <c:pt idx="288">
                  <c:v>17</c:v>
                </c:pt>
                <c:pt idx="289">
                  <c:v>10</c:v>
                </c:pt>
                <c:pt idx="290">
                  <c:v>15</c:v>
                </c:pt>
                <c:pt idx="291">
                  <c:v>15</c:v>
                </c:pt>
                <c:pt idx="292">
                  <c:v>6</c:v>
                </c:pt>
                <c:pt idx="293">
                  <c:v>11</c:v>
                </c:pt>
                <c:pt idx="294">
                  <c:v>14</c:v>
                </c:pt>
                <c:pt idx="295">
                  <c:v>19</c:v>
                </c:pt>
                <c:pt idx="296">
                  <c:v>14</c:v>
                </c:pt>
                <c:pt idx="297">
                  <c:v>6</c:v>
                </c:pt>
                <c:pt idx="298">
                  <c:v>8</c:v>
                </c:pt>
                <c:pt idx="299">
                  <c:v>12</c:v>
                </c:pt>
                <c:pt idx="300">
                  <c:v>18</c:v>
                </c:pt>
                <c:pt idx="301">
                  <c:v>9</c:v>
                </c:pt>
                <c:pt idx="302">
                  <c:v>6</c:v>
                </c:pt>
                <c:pt idx="303">
                  <c:v>10</c:v>
                </c:pt>
                <c:pt idx="304">
                  <c:v>7</c:v>
                </c:pt>
                <c:pt idx="305">
                  <c:v>14</c:v>
                </c:pt>
                <c:pt idx="306">
                  <c:v>9</c:v>
                </c:pt>
                <c:pt idx="307">
                  <c:v>19</c:v>
                </c:pt>
                <c:pt idx="308">
                  <c:v>13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12</c:v>
                </c:pt>
                <c:pt idx="313">
                  <c:v>11</c:v>
                </c:pt>
                <c:pt idx="314">
                  <c:v>17</c:v>
                </c:pt>
                <c:pt idx="315">
                  <c:v>14</c:v>
                </c:pt>
                <c:pt idx="316">
                  <c:v>20</c:v>
                </c:pt>
                <c:pt idx="317">
                  <c:v>14</c:v>
                </c:pt>
                <c:pt idx="318">
                  <c:v>11</c:v>
                </c:pt>
                <c:pt idx="319">
                  <c:v>9</c:v>
                </c:pt>
                <c:pt idx="320">
                  <c:v>6</c:v>
                </c:pt>
                <c:pt idx="321">
                  <c:v>11</c:v>
                </c:pt>
                <c:pt idx="322">
                  <c:v>19</c:v>
                </c:pt>
                <c:pt idx="323">
                  <c:v>15</c:v>
                </c:pt>
                <c:pt idx="324">
                  <c:v>20</c:v>
                </c:pt>
                <c:pt idx="325">
                  <c:v>14</c:v>
                </c:pt>
                <c:pt idx="326">
                  <c:v>10</c:v>
                </c:pt>
                <c:pt idx="327">
                  <c:v>19</c:v>
                </c:pt>
                <c:pt idx="328">
                  <c:v>14</c:v>
                </c:pt>
                <c:pt idx="329">
                  <c:v>5</c:v>
                </c:pt>
                <c:pt idx="330">
                  <c:v>15</c:v>
                </c:pt>
                <c:pt idx="331">
                  <c:v>15</c:v>
                </c:pt>
                <c:pt idx="332">
                  <c:v>12</c:v>
                </c:pt>
                <c:pt idx="333">
                  <c:v>10</c:v>
                </c:pt>
                <c:pt idx="334">
                  <c:v>5</c:v>
                </c:pt>
                <c:pt idx="335">
                  <c:v>11</c:v>
                </c:pt>
                <c:pt idx="336">
                  <c:v>10</c:v>
                </c:pt>
                <c:pt idx="337">
                  <c:v>19</c:v>
                </c:pt>
                <c:pt idx="338">
                  <c:v>12</c:v>
                </c:pt>
                <c:pt idx="339">
                  <c:v>22</c:v>
                </c:pt>
                <c:pt idx="340">
                  <c:v>5</c:v>
                </c:pt>
                <c:pt idx="341">
                  <c:v>7</c:v>
                </c:pt>
                <c:pt idx="342">
                  <c:v>12</c:v>
                </c:pt>
                <c:pt idx="343">
                  <c:v>15</c:v>
                </c:pt>
                <c:pt idx="344">
                  <c:v>22</c:v>
                </c:pt>
                <c:pt idx="345">
                  <c:v>11</c:v>
                </c:pt>
                <c:pt idx="346">
                  <c:v>17</c:v>
                </c:pt>
                <c:pt idx="347">
                  <c:v>12</c:v>
                </c:pt>
                <c:pt idx="348">
                  <c:v>15</c:v>
                </c:pt>
                <c:pt idx="349">
                  <c:v>10</c:v>
                </c:pt>
                <c:pt idx="350">
                  <c:v>18</c:v>
                </c:pt>
                <c:pt idx="351">
                  <c:v>5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7</c:v>
                </c:pt>
                <c:pt idx="358">
                  <c:v>17</c:v>
                </c:pt>
                <c:pt idx="359">
                  <c:v>13</c:v>
                </c:pt>
                <c:pt idx="360">
                  <c:v>13</c:v>
                </c:pt>
                <c:pt idx="361">
                  <c:v>16</c:v>
                </c:pt>
                <c:pt idx="362">
                  <c:v>18</c:v>
                </c:pt>
                <c:pt idx="363">
                  <c:v>22</c:v>
                </c:pt>
                <c:pt idx="364">
                  <c:v>10</c:v>
                </c:pt>
                <c:pt idx="365">
                  <c:v>19</c:v>
                </c:pt>
                <c:pt idx="366">
                  <c:v>7</c:v>
                </c:pt>
                <c:pt idx="367">
                  <c:v>15</c:v>
                </c:pt>
                <c:pt idx="368">
                  <c:v>6</c:v>
                </c:pt>
                <c:pt idx="369">
                  <c:v>13</c:v>
                </c:pt>
                <c:pt idx="370">
                  <c:v>14</c:v>
                </c:pt>
                <c:pt idx="371">
                  <c:v>17</c:v>
                </c:pt>
                <c:pt idx="372">
                  <c:v>5</c:v>
                </c:pt>
                <c:pt idx="373">
                  <c:v>10</c:v>
                </c:pt>
                <c:pt idx="374">
                  <c:v>10</c:v>
                </c:pt>
                <c:pt idx="375">
                  <c:v>22</c:v>
                </c:pt>
                <c:pt idx="376">
                  <c:v>13</c:v>
                </c:pt>
                <c:pt idx="377">
                  <c:v>13</c:v>
                </c:pt>
                <c:pt idx="378">
                  <c:v>6</c:v>
                </c:pt>
                <c:pt idx="379">
                  <c:v>16</c:v>
                </c:pt>
                <c:pt idx="380">
                  <c:v>16</c:v>
                </c:pt>
                <c:pt idx="381">
                  <c:v>14</c:v>
                </c:pt>
                <c:pt idx="382">
                  <c:v>19</c:v>
                </c:pt>
                <c:pt idx="383">
                  <c:v>14</c:v>
                </c:pt>
                <c:pt idx="384">
                  <c:v>13</c:v>
                </c:pt>
                <c:pt idx="385">
                  <c:v>12</c:v>
                </c:pt>
                <c:pt idx="386">
                  <c:v>8</c:v>
                </c:pt>
                <c:pt idx="387">
                  <c:v>13</c:v>
                </c:pt>
                <c:pt idx="388">
                  <c:v>10</c:v>
                </c:pt>
                <c:pt idx="389">
                  <c:v>14</c:v>
                </c:pt>
                <c:pt idx="390">
                  <c:v>15</c:v>
                </c:pt>
                <c:pt idx="391">
                  <c:v>10</c:v>
                </c:pt>
                <c:pt idx="392">
                  <c:v>15</c:v>
                </c:pt>
                <c:pt idx="393">
                  <c:v>18</c:v>
                </c:pt>
                <c:pt idx="394">
                  <c:v>19</c:v>
                </c:pt>
                <c:pt idx="395">
                  <c:v>14</c:v>
                </c:pt>
                <c:pt idx="396">
                  <c:v>14</c:v>
                </c:pt>
                <c:pt idx="397">
                  <c:v>8</c:v>
                </c:pt>
                <c:pt idx="398">
                  <c:v>6</c:v>
                </c:pt>
                <c:pt idx="399">
                  <c:v>11</c:v>
                </c:pt>
                <c:pt idx="400">
                  <c:v>7</c:v>
                </c:pt>
                <c:pt idx="401">
                  <c:v>12</c:v>
                </c:pt>
                <c:pt idx="402">
                  <c:v>6</c:v>
                </c:pt>
                <c:pt idx="403">
                  <c:v>8</c:v>
                </c:pt>
                <c:pt idx="404">
                  <c:v>7</c:v>
                </c:pt>
                <c:pt idx="405">
                  <c:v>16</c:v>
                </c:pt>
                <c:pt idx="406">
                  <c:v>22</c:v>
                </c:pt>
                <c:pt idx="407">
                  <c:v>13</c:v>
                </c:pt>
                <c:pt idx="408">
                  <c:v>6</c:v>
                </c:pt>
                <c:pt idx="409">
                  <c:v>12</c:v>
                </c:pt>
                <c:pt idx="410">
                  <c:v>13</c:v>
                </c:pt>
                <c:pt idx="411">
                  <c:v>10</c:v>
                </c:pt>
                <c:pt idx="412">
                  <c:v>15</c:v>
                </c:pt>
                <c:pt idx="413">
                  <c:v>15</c:v>
                </c:pt>
                <c:pt idx="414">
                  <c:v>22</c:v>
                </c:pt>
                <c:pt idx="415">
                  <c:v>15</c:v>
                </c:pt>
                <c:pt idx="416">
                  <c:v>13</c:v>
                </c:pt>
                <c:pt idx="417">
                  <c:v>10</c:v>
                </c:pt>
                <c:pt idx="418">
                  <c:v>6</c:v>
                </c:pt>
                <c:pt idx="419">
                  <c:v>8</c:v>
                </c:pt>
                <c:pt idx="420">
                  <c:v>15</c:v>
                </c:pt>
                <c:pt idx="421">
                  <c:v>14</c:v>
                </c:pt>
                <c:pt idx="422">
                  <c:v>14</c:v>
                </c:pt>
                <c:pt idx="423">
                  <c:v>7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13</c:v>
                </c:pt>
                <c:pt idx="428">
                  <c:v>11</c:v>
                </c:pt>
                <c:pt idx="429">
                  <c:v>9</c:v>
                </c:pt>
                <c:pt idx="430">
                  <c:v>16</c:v>
                </c:pt>
                <c:pt idx="431">
                  <c:v>12</c:v>
                </c:pt>
                <c:pt idx="432">
                  <c:v>7</c:v>
                </c:pt>
                <c:pt idx="433">
                  <c:v>16</c:v>
                </c:pt>
                <c:pt idx="434">
                  <c:v>10</c:v>
                </c:pt>
                <c:pt idx="435">
                  <c:v>5</c:v>
                </c:pt>
                <c:pt idx="436">
                  <c:v>12</c:v>
                </c:pt>
                <c:pt idx="437">
                  <c:v>13</c:v>
                </c:pt>
                <c:pt idx="438">
                  <c:v>10</c:v>
                </c:pt>
                <c:pt idx="439">
                  <c:v>10</c:v>
                </c:pt>
                <c:pt idx="440">
                  <c:v>15</c:v>
                </c:pt>
                <c:pt idx="441">
                  <c:v>18</c:v>
                </c:pt>
                <c:pt idx="442">
                  <c:v>19</c:v>
                </c:pt>
                <c:pt idx="443">
                  <c:v>6</c:v>
                </c:pt>
                <c:pt idx="444">
                  <c:v>14</c:v>
                </c:pt>
                <c:pt idx="445">
                  <c:v>9</c:v>
                </c:pt>
                <c:pt idx="446">
                  <c:v>10</c:v>
                </c:pt>
                <c:pt idx="447">
                  <c:v>12</c:v>
                </c:pt>
                <c:pt idx="448">
                  <c:v>10</c:v>
                </c:pt>
                <c:pt idx="449">
                  <c:v>7</c:v>
                </c:pt>
                <c:pt idx="450">
                  <c:v>14</c:v>
                </c:pt>
                <c:pt idx="451">
                  <c:v>21</c:v>
                </c:pt>
                <c:pt idx="452">
                  <c:v>9</c:v>
                </c:pt>
                <c:pt idx="453">
                  <c:v>7</c:v>
                </c:pt>
                <c:pt idx="454">
                  <c:v>15</c:v>
                </c:pt>
                <c:pt idx="455">
                  <c:v>15</c:v>
                </c:pt>
                <c:pt idx="456">
                  <c:v>14</c:v>
                </c:pt>
                <c:pt idx="457">
                  <c:v>15</c:v>
                </c:pt>
                <c:pt idx="458">
                  <c:v>12</c:v>
                </c:pt>
                <c:pt idx="459">
                  <c:v>14</c:v>
                </c:pt>
                <c:pt idx="460">
                  <c:v>18</c:v>
                </c:pt>
                <c:pt idx="461">
                  <c:v>13</c:v>
                </c:pt>
                <c:pt idx="462">
                  <c:v>9</c:v>
                </c:pt>
                <c:pt idx="463">
                  <c:v>17</c:v>
                </c:pt>
                <c:pt idx="464">
                  <c:v>7</c:v>
                </c:pt>
                <c:pt idx="465">
                  <c:v>19</c:v>
                </c:pt>
                <c:pt idx="466">
                  <c:v>13</c:v>
                </c:pt>
                <c:pt idx="467">
                  <c:v>13</c:v>
                </c:pt>
                <c:pt idx="468">
                  <c:v>10</c:v>
                </c:pt>
                <c:pt idx="469">
                  <c:v>14</c:v>
                </c:pt>
                <c:pt idx="470">
                  <c:v>16</c:v>
                </c:pt>
                <c:pt idx="471">
                  <c:v>13</c:v>
                </c:pt>
                <c:pt idx="472">
                  <c:v>22</c:v>
                </c:pt>
                <c:pt idx="473">
                  <c:v>9</c:v>
                </c:pt>
                <c:pt idx="474">
                  <c:v>10</c:v>
                </c:pt>
                <c:pt idx="475">
                  <c:v>13</c:v>
                </c:pt>
                <c:pt idx="476">
                  <c:v>15</c:v>
                </c:pt>
                <c:pt idx="477">
                  <c:v>23</c:v>
                </c:pt>
                <c:pt idx="478">
                  <c:v>18</c:v>
                </c:pt>
                <c:pt idx="479">
                  <c:v>17</c:v>
                </c:pt>
                <c:pt idx="480">
                  <c:v>11</c:v>
                </c:pt>
                <c:pt idx="481">
                  <c:v>11</c:v>
                </c:pt>
                <c:pt idx="482">
                  <c:v>19</c:v>
                </c:pt>
                <c:pt idx="483">
                  <c:v>10</c:v>
                </c:pt>
                <c:pt idx="484">
                  <c:v>14</c:v>
                </c:pt>
                <c:pt idx="485">
                  <c:v>11</c:v>
                </c:pt>
                <c:pt idx="486">
                  <c:v>19</c:v>
                </c:pt>
                <c:pt idx="487">
                  <c:v>11</c:v>
                </c:pt>
                <c:pt idx="488">
                  <c:v>12</c:v>
                </c:pt>
                <c:pt idx="489">
                  <c:v>14</c:v>
                </c:pt>
                <c:pt idx="490">
                  <c:v>11</c:v>
                </c:pt>
                <c:pt idx="491">
                  <c:v>17</c:v>
                </c:pt>
                <c:pt idx="492">
                  <c:v>7</c:v>
                </c:pt>
                <c:pt idx="493">
                  <c:v>19</c:v>
                </c:pt>
                <c:pt idx="494">
                  <c:v>13</c:v>
                </c:pt>
                <c:pt idx="495">
                  <c:v>15</c:v>
                </c:pt>
                <c:pt idx="496">
                  <c:v>16</c:v>
                </c:pt>
                <c:pt idx="497">
                  <c:v>12</c:v>
                </c:pt>
                <c:pt idx="498">
                  <c:v>15</c:v>
                </c:pt>
                <c:pt idx="499">
                  <c:v>15</c:v>
                </c:pt>
                <c:pt idx="500">
                  <c:v>17</c:v>
                </c:pt>
                <c:pt idx="501">
                  <c:v>12</c:v>
                </c:pt>
                <c:pt idx="502">
                  <c:v>17</c:v>
                </c:pt>
                <c:pt idx="503">
                  <c:v>13</c:v>
                </c:pt>
                <c:pt idx="504">
                  <c:v>16</c:v>
                </c:pt>
                <c:pt idx="505">
                  <c:v>14</c:v>
                </c:pt>
                <c:pt idx="506">
                  <c:v>9</c:v>
                </c:pt>
                <c:pt idx="507">
                  <c:v>12</c:v>
                </c:pt>
                <c:pt idx="508">
                  <c:v>12</c:v>
                </c:pt>
                <c:pt idx="509">
                  <c:v>13</c:v>
                </c:pt>
                <c:pt idx="510">
                  <c:v>14</c:v>
                </c:pt>
                <c:pt idx="511">
                  <c:v>7</c:v>
                </c:pt>
                <c:pt idx="512">
                  <c:v>10</c:v>
                </c:pt>
                <c:pt idx="513">
                  <c:v>12</c:v>
                </c:pt>
                <c:pt idx="514">
                  <c:v>11</c:v>
                </c:pt>
                <c:pt idx="515">
                  <c:v>10</c:v>
                </c:pt>
                <c:pt idx="516">
                  <c:v>10</c:v>
                </c:pt>
                <c:pt idx="517">
                  <c:v>11</c:v>
                </c:pt>
                <c:pt idx="518">
                  <c:v>7</c:v>
                </c:pt>
                <c:pt idx="519">
                  <c:v>12</c:v>
                </c:pt>
                <c:pt idx="520">
                  <c:v>10</c:v>
                </c:pt>
                <c:pt idx="521">
                  <c:v>6</c:v>
                </c:pt>
                <c:pt idx="522">
                  <c:v>12</c:v>
                </c:pt>
                <c:pt idx="523">
                  <c:v>6</c:v>
                </c:pt>
                <c:pt idx="524">
                  <c:v>14</c:v>
                </c:pt>
                <c:pt idx="525">
                  <c:v>15</c:v>
                </c:pt>
                <c:pt idx="526">
                  <c:v>6</c:v>
                </c:pt>
                <c:pt idx="527">
                  <c:v>15</c:v>
                </c:pt>
                <c:pt idx="528">
                  <c:v>15</c:v>
                </c:pt>
                <c:pt idx="529">
                  <c:v>12</c:v>
                </c:pt>
                <c:pt idx="530">
                  <c:v>11</c:v>
                </c:pt>
                <c:pt idx="531">
                  <c:v>9</c:v>
                </c:pt>
                <c:pt idx="532">
                  <c:v>17</c:v>
                </c:pt>
                <c:pt idx="533">
                  <c:v>17</c:v>
                </c:pt>
                <c:pt idx="534">
                  <c:v>22</c:v>
                </c:pt>
                <c:pt idx="535">
                  <c:v>16</c:v>
                </c:pt>
                <c:pt idx="536">
                  <c:v>15</c:v>
                </c:pt>
                <c:pt idx="537">
                  <c:v>8</c:v>
                </c:pt>
                <c:pt idx="538">
                  <c:v>13</c:v>
                </c:pt>
                <c:pt idx="539">
                  <c:v>7</c:v>
                </c:pt>
                <c:pt idx="540">
                  <c:v>16</c:v>
                </c:pt>
                <c:pt idx="541">
                  <c:v>7</c:v>
                </c:pt>
                <c:pt idx="542">
                  <c:v>13</c:v>
                </c:pt>
                <c:pt idx="543">
                  <c:v>17</c:v>
                </c:pt>
                <c:pt idx="544">
                  <c:v>10</c:v>
                </c:pt>
                <c:pt idx="545">
                  <c:v>18</c:v>
                </c:pt>
                <c:pt idx="546">
                  <c:v>12</c:v>
                </c:pt>
                <c:pt idx="547">
                  <c:v>14</c:v>
                </c:pt>
                <c:pt idx="548">
                  <c:v>6</c:v>
                </c:pt>
                <c:pt idx="549">
                  <c:v>11</c:v>
                </c:pt>
                <c:pt idx="550">
                  <c:v>21</c:v>
                </c:pt>
                <c:pt idx="551">
                  <c:v>7</c:v>
                </c:pt>
                <c:pt idx="552">
                  <c:v>14</c:v>
                </c:pt>
                <c:pt idx="553">
                  <c:v>11</c:v>
                </c:pt>
                <c:pt idx="554">
                  <c:v>19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11</c:v>
                </c:pt>
                <c:pt idx="559">
                  <c:v>17</c:v>
                </c:pt>
                <c:pt idx="560">
                  <c:v>9</c:v>
                </c:pt>
                <c:pt idx="561">
                  <c:v>22</c:v>
                </c:pt>
                <c:pt idx="562">
                  <c:v>7</c:v>
                </c:pt>
                <c:pt idx="563">
                  <c:v>13</c:v>
                </c:pt>
                <c:pt idx="564">
                  <c:v>17</c:v>
                </c:pt>
                <c:pt idx="565">
                  <c:v>14</c:v>
                </c:pt>
                <c:pt idx="566">
                  <c:v>8</c:v>
                </c:pt>
                <c:pt idx="567">
                  <c:v>6</c:v>
                </c:pt>
                <c:pt idx="568">
                  <c:v>10</c:v>
                </c:pt>
                <c:pt idx="569">
                  <c:v>18</c:v>
                </c:pt>
                <c:pt idx="570">
                  <c:v>22</c:v>
                </c:pt>
                <c:pt idx="571">
                  <c:v>11</c:v>
                </c:pt>
                <c:pt idx="572">
                  <c:v>12</c:v>
                </c:pt>
                <c:pt idx="573">
                  <c:v>14</c:v>
                </c:pt>
                <c:pt idx="574">
                  <c:v>10</c:v>
                </c:pt>
                <c:pt idx="575">
                  <c:v>7</c:v>
                </c:pt>
                <c:pt idx="576">
                  <c:v>11</c:v>
                </c:pt>
                <c:pt idx="577">
                  <c:v>16</c:v>
                </c:pt>
                <c:pt idx="578">
                  <c:v>19</c:v>
                </c:pt>
                <c:pt idx="579">
                  <c:v>7</c:v>
                </c:pt>
                <c:pt idx="580">
                  <c:v>15</c:v>
                </c:pt>
                <c:pt idx="581">
                  <c:v>15</c:v>
                </c:pt>
                <c:pt idx="582">
                  <c:v>12</c:v>
                </c:pt>
                <c:pt idx="583">
                  <c:v>16</c:v>
                </c:pt>
                <c:pt idx="584">
                  <c:v>15</c:v>
                </c:pt>
                <c:pt idx="585">
                  <c:v>13</c:v>
                </c:pt>
                <c:pt idx="586">
                  <c:v>9</c:v>
                </c:pt>
                <c:pt idx="587">
                  <c:v>18</c:v>
                </c:pt>
                <c:pt idx="588">
                  <c:v>7</c:v>
                </c:pt>
                <c:pt idx="589">
                  <c:v>10</c:v>
                </c:pt>
                <c:pt idx="590">
                  <c:v>6</c:v>
                </c:pt>
                <c:pt idx="591">
                  <c:v>7</c:v>
                </c:pt>
                <c:pt idx="592">
                  <c:v>12</c:v>
                </c:pt>
                <c:pt idx="593">
                  <c:v>11</c:v>
                </c:pt>
                <c:pt idx="594">
                  <c:v>15</c:v>
                </c:pt>
                <c:pt idx="595">
                  <c:v>10</c:v>
                </c:pt>
                <c:pt idx="596">
                  <c:v>14</c:v>
                </c:pt>
                <c:pt idx="597">
                  <c:v>13</c:v>
                </c:pt>
                <c:pt idx="598">
                  <c:v>12</c:v>
                </c:pt>
                <c:pt idx="599">
                  <c:v>10</c:v>
                </c:pt>
                <c:pt idx="600">
                  <c:v>15</c:v>
                </c:pt>
                <c:pt idx="601">
                  <c:v>7</c:v>
                </c:pt>
                <c:pt idx="602">
                  <c:v>15</c:v>
                </c:pt>
                <c:pt idx="603">
                  <c:v>13</c:v>
                </c:pt>
                <c:pt idx="604">
                  <c:v>10</c:v>
                </c:pt>
                <c:pt idx="605">
                  <c:v>20</c:v>
                </c:pt>
                <c:pt idx="606">
                  <c:v>16</c:v>
                </c:pt>
                <c:pt idx="607">
                  <c:v>12</c:v>
                </c:pt>
                <c:pt idx="608">
                  <c:v>19</c:v>
                </c:pt>
                <c:pt idx="609">
                  <c:v>7</c:v>
                </c:pt>
                <c:pt idx="610">
                  <c:v>16</c:v>
                </c:pt>
                <c:pt idx="611">
                  <c:v>13</c:v>
                </c:pt>
                <c:pt idx="612">
                  <c:v>8</c:v>
                </c:pt>
                <c:pt idx="613">
                  <c:v>11</c:v>
                </c:pt>
                <c:pt idx="614">
                  <c:v>5</c:v>
                </c:pt>
                <c:pt idx="615">
                  <c:v>10</c:v>
                </c:pt>
                <c:pt idx="616">
                  <c:v>10</c:v>
                </c:pt>
                <c:pt idx="617">
                  <c:v>17</c:v>
                </c:pt>
                <c:pt idx="618">
                  <c:v>12</c:v>
                </c:pt>
                <c:pt idx="619">
                  <c:v>18</c:v>
                </c:pt>
                <c:pt idx="620">
                  <c:v>6</c:v>
                </c:pt>
                <c:pt idx="621">
                  <c:v>12</c:v>
                </c:pt>
                <c:pt idx="622">
                  <c:v>13</c:v>
                </c:pt>
                <c:pt idx="623">
                  <c:v>6</c:v>
                </c:pt>
                <c:pt idx="624">
                  <c:v>7</c:v>
                </c:pt>
                <c:pt idx="625">
                  <c:v>11</c:v>
                </c:pt>
                <c:pt idx="626">
                  <c:v>9</c:v>
                </c:pt>
                <c:pt idx="627">
                  <c:v>12</c:v>
                </c:pt>
                <c:pt idx="628">
                  <c:v>9</c:v>
                </c:pt>
                <c:pt idx="629">
                  <c:v>16</c:v>
                </c:pt>
                <c:pt idx="630">
                  <c:v>12</c:v>
                </c:pt>
                <c:pt idx="631">
                  <c:v>14</c:v>
                </c:pt>
                <c:pt idx="632">
                  <c:v>7</c:v>
                </c:pt>
                <c:pt idx="633">
                  <c:v>10</c:v>
                </c:pt>
                <c:pt idx="634">
                  <c:v>15</c:v>
                </c:pt>
                <c:pt idx="635">
                  <c:v>10</c:v>
                </c:pt>
                <c:pt idx="636">
                  <c:v>13</c:v>
                </c:pt>
                <c:pt idx="637">
                  <c:v>17</c:v>
                </c:pt>
                <c:pt idx="638">
                  <c:v>11</c:v>
                </c:pt>
                <c:pt idx="639">
                  <c:v>18</c:v>
                </c:pt>
                <c:pt idx="640">
                  <c:v>7</c:v>
                </c:pt>
                <c:pt idx="641">
                  <c:v>13</c:v>
                </c:pt>
                <c:pt idx="642">
                  <c:v>10</c:v>
                </c:pt>
                <c:pt idx="643">
                  <c:v>11</c:v>
                </c:pt>
                <c:pt idx="644">
                  <c:v>12</c:v>
                </c:pt>
                <c:pt idx="645">
                  <c:v>8</c:v>
                </c:pt>
                <c:pt idx="646">
                  <c:v>7</c:v>
                </c:pt>
                <c:pt idx="647">
                  <c:v>6</c:v>
                </c:pt>
                <c:pt idx="648">
                  <c:v>14</c:v>
                </c:pt>
                <c:pt idx="649">
                  <c:v>10</c:v>
                </c:pt>
                <c:pt idx="650">
                  <c:v>14</c:v>
                </c:pt>
                <c:pt idx="651">
                  <c:v>6</c:v>
                </c:pt>
                <c:pt idx="652">
                  <c:v>13</c:v>
                </c:pt>
                <c:pt idx="653">
                  <c:v>13</c:v>
                </c:pt>
                <c:pt idx="654">
                  <c:v>12</c:v>
                </c:pt>
                <c:pt idx="655">
                  <c:v>7</c:v>
                </c:pt>
                <c:pt idx="656">
                  <c:v>15</c:v>
                </c:pt>
                <c:pt idx="657">
                  <c:v>12</c:v>
                </c:pt>
                <c:pt idx="658">
                  <c:v>8</c:v>
                </c:pt>
                <c:pt idx="659">
                  <c:v>14</c:v>
                </c:pt>
                <c:pt idx="660">
                  <c:v>6</c:v>
                </c:pt>
                <c:pt idx="661">
                  <c:v>16</c:v>
                </c:pt>
                <c:pt idx="662">
                  <c:v>19</c:v>
                </c:pt>
                <c:pt idx="663">
                  <c:v>12</c:v>
                </c:pt>
                <c:pt idx="664">
                  <c:v>7</c:v>
                </c:pt>
                <c:pt idx="665">
                  <c:v>17</c:v>
                </c:pt>
                <c:pt idx="666">
                  <c:v>10</c:v>
                </c:pt>
                <c:pt idx="667">
                  <c:v>10</c:v>
                </c:pt>
                <c:pt idx="668">
                  <c:v>14</c:v>
                </c:pt>
                <c:pt idx="669">
                  <c:v>18</c:v>
                </c:pt>
                <c:pt idx="670">
                  <c:v>13</c:v>
                </c:pt>
                <c:pt idx="671">
                  <c:v>19</c:v>
                </c:pt>
                <c:pt idx="672">
                  <c:v>6</c:v>
                </c:pt>
                <c:pt idx="673">
                  <c:v>14</c:v>
                </c:pt>
                <c:pt idx="674">
                  <c:v>15</c:v>
                </c:pt>
                <c:pt idx="675">
                  <c:v>6</c:v>
                </c:pt>
                <c:pt idx="676">
                  <c:v>16</c:v>
                </c:pt>
                <c:pt idx="677">
                  <c:v>11</c:v>
                </c:pt>
                <c:pt idx="678">
                  <c:v>7</c:v>
                </c:pt>
                <c:pt idx="679">
                  <c:v>9</c:v>
                </c:pt>
                <c:pt idx="680">
                  <c:v>7</c:v>
                </c:pt>
                <c:pt idx="681">
                  <c:v>13</c:v>
                </c:pt>
                <c:pt idx="682">
                  <c:v>14</c:v>
                </c:pt>
                <c:pt idx="683">
                  <c:v>10</c:v>
                </c:pt>
                <c:pt idx="684">
                  <c:v>7</c:v>
                </c:pt>
                <c:pt idx="685">
                  <c:v>7</c:v>
                </c:pt>
                <c:pt idx="686">
                  <c:v>18</c:v>
                </c:pt>
                <c:pt idx="687">
                  <c:v>17</c:v>
                </c:pt>
                <c:pt idx="688">
                  <c:v>14</c:v>
                </c:pt>
                <c:pt idx="689">
                  <c:v>23</c:v>
                </c:pt>
                <c:pt idx="690">
                  <c:v>14</c:v>
                </c:pt>
                <c:pt idx="691">
                  <c:v>15</c:v>
                </c:pt>
                <c:pt idx="692">
                  <c:v>17</c:v>
                </c:pt>
                <c:pt idx="693">
                  <c:v>13</c:v>
                </c:pt>
                <c:pt idx="694">
                  <c:v>13</c:v>
                </c:pt>
                <c:pt idx="695">
                  <c:v>10</c:v>
                </c:pt>
                <c:pt idx="696">
                  <c:v>13</c:v>
                </c:pt>
                <c:pt idx="697">
                  <c:v>11</c:v>
                </c:pt>
                <c:pt idx="698">
                  <c:v>9</c:v>
                </c:pt>
                <c:pt idx="699">
                  <c:v>19</c:v>
                </c:pt>
                <c:pt idx="700">
                  <c:v>11</c:v>
                </c:pt>
                <c:pt idx="701">
                  <c:v>15</c:v>
                </c:pt>
                <c:pt idx="702">
                  <c:v>7</c:v>
                </c:pt>
                <c:pt idx="703">
                  <c:v>19</c:v>
                </c:pt>
                <c:pt idx="704">
                  <c:v>16</c:v>
                </c:pt>
                <c:pt idx="705">
                  <c:v>14</c:v>
                </c:pt>
                <c:pt idx="706">
                  <c:v>6</c:v>
                </c:pt>
                <c:pt idx="707">
                  <c:v>18</c:v>
                </c:pt>
                <c:pt idx="708">
                  <c:v>18</c:v>
                </c:pt>
                <c:pt idx="709">
                  <c:v>17</c:v>
                </c:pt>
                <c:pt idx="710">
                  <c:v>13</c:v>
                </c:pt>
                <c:pt idx="711">
                  <c:v>15</c:v>
                </c:pt>
                <c:pt idx="712">
                  <c:v>18</c:v>
                </c:pt>
                <c:pt idx="713">
                  <c:v>8</c:v>
                </c:pt>
                <c:pt idx="714">
                  <c:v>11</c:v>
                </c:pt>
                <c:pt idx="715">
                  <c:v>13</c:v>
                </c:pt>
                <c:pt idx="716">
                  <c:v>7</c:v>
                </c:pt>
                <c:pt idx="717">
                  <c:v>14</c:v>
                </c:pt>
                <c:pt idx="718">
                  <c:v>12</c:v>
                </c:pt>
                <c:pt idx="719">
                  <c:v>17</c:v>
                </c:pt>
                <c:pt idx="720">
                  <c:v>13</c:v>
                </c:pt>
                <c:pt idx="721">
                  <c:v>19</c:v>
                </c:pt>
                <c:pt idx="722">
                  <c:v>15</c:v>
                </c:pt>
                <c:pt idx="723">
                  <c:v>12</c:v>
                </c:pt>
                <c:pt idx="724">
                  <c:v>17</c:v>
                </c:pt>
                <c:pt idx="725">
                  <c:v>11</c:v>
                </c:pt>
                <c:pt idx="726">
                  <c:v>13</c:v>
                </c:pt>
                <c:pt idx="727">
                  <c:v>7</c:v>
                </c:pt>
                <c:pt idx="728">
                  <c:v>12</c:v>
                </c:pt>
                <c:pt idx="729">
                  <c:v>17</c:v>
                </c:pt>
                <c:pt idx="730">
                  <c:v>21</c:v>
                </c:pt>
                <c:pt idx="731">
                  <c:v>18</c:v>
                </c:pt>
                <c:pt idx="732">
                  <c:v>14</c:v>
                </c:pt>
                <c:pt idx="733">
                  <c:v>14</c:v>
                </c:pt>
                <c:pt idx="734">
                  <c:v>13</c:v>
                </c:pt>
                <c:pt idx="735">
                  <c:v>6</c:v>
                </c:pt>
                <c:pt idx="736">
                  <c:v>6</c:v>
                </c:pt>
                <c:pt idx="737">
                  <c:v>13</c:v>
                </c:pt>
                <c:pt idx="738">
                  <c:v>11</c:v>
                </c:pt>
                <c:pt idx="739">
                  <c:v>17</c:v>
                </c:pt>
                <c:pt idx="740">
                  <c:v>14</c:v>
                </c:pt>
                <c:pt idx="741">
                  <c:v>15</c:v>
                </c:pt>
                <c:pt idx="742">
                  <c:v>14</c:v>
                </c:pt>
                <c:pt idx="743">
                  <c:v>21</c:v>
                </c:pt>
                <c:pt idx="744">
                  <c:v>15</c:v>
                </c:pt>
                <c:pt idx="745">
                  <c:v>17</c:v>
                </c:pt>
                <c:pt idx="746">
                  <c:v>21</c:v>
                </c:pt>
                <c:pt idx="747">
                  <c:v>12</c:v>
                </c:pt>
                <c:pt idx="748">
                  <c:v>17</c:v>
                </c:pt>
                <c:pt idx="749">
                  <c:v>11</c:v>
                </c:pt>
                <c:pt idx="750">
                  <c:v>13</c:v>
                </c:pt>
                <c:pt idx="751">
                  <c:v>7</c:v>
                </c:pt>
                <c:pt idx="752">
                  <c:v>23</c:v>
                </c:pt>
                <c:pt idx="753">
                  <c:v>15</c:v>
                </c:pt>
                <c:pt idx="754">
                  <c:v>14</c:v>
                </c:pt>
                <c:pt idx="755">
                  <c:v>21</c:v>
                </c:pt>
                <c:pt idx="756">
                  <c:v>15</c:v>
                </c:pt>
                <c:pt idx="757">
                  <c:v>14</c:v>
                </c:pt>
                <c:pt idx="758">
                  <c:v>19</c:v>
                </c:pt>
                <c:pt idx="759">
                  <c:v>13</c:v>
                </c:pt>
                <c:pt idx="760">
                  <c:v>16</c:v>
                </c:pt>
                <c:pt idx="761">
                  <c:v>10</c:v>
                </c:pt>
                <c:pt idx="762">
                  <c:v>14</c:v>
                </c:pt>
                <c:pt idx="763">
                  <c:v>9</c:v>
                </c:pt>
                <c:pt idx="764">
                  <c:v>21</c:v>
                </c:pt>
                <c:pt idx="765">
                  <c:v>14</c:v>
                </c:pt>
                <c:pt idx="766">
                  <c:v>17</c:v>
                </c:pt>
                <c:pt idx="767">
                  <c:v>18</c:v>
                </c:pt>
                <c:pt idx="768">
                  <c:v>12</c:v>
                </c:pt>
                <c:pt idx="769">
                  <c:v>13</c:v>
                </c:pt>
                <c:pt idx="770">
                  <c:v>12</c:v>
                </c:pt>
                <c:pt idx="771">
                  <c:v>8</c:v>
                </c:pt>
                <c:pt idx="772">
                  <c:v>7</c:v>
                </c:pt>
                <c:pt idx="773">
                  <c:v>10</c:v>
                </c:pt>
                <c:pt idx="774">
                  <c:v>7</c:v>
                </c:pt>
                <c:pt idx="775">
                  <c:v>15</c:v>
                </c:pt>
                <c:pt idx="776">
                  <c:v>12</c:v>
                </c:pt>
                <c:pt idx="777">
                  <c:v>15</c:v>
                </c:pt>
                <c:pt idx="778">
                  <c:v>10</c:v>
                </c:pt>
                <c:pt idx="779">
                  <c:v>16</c:v>
                </c:pt>
                <c:pt idx="780">
                  <c:v>15</c:v>
                </c:pt>
                <c:pt idx="781">
                  <c:v>16</c:v>
                </c:pt>
                <c:pt idx="782">
                  <c:v>10</c:v>
                </c:pt>
                <c:pt idx="783">
                  <c:v>10</c:v>
                </c:pt>
                <c:pt idx="784">
                  <c:v>13</c:v>
                </c:pt>
                <c:pt idx="785">
                  <c:v>9</c:v>
                </c:pt>
                <c:pt idx="786">
                  <c:v>17</c:v>
                </c:pt>
                <c:pt idx="787">
                  <c:v>8</c:v>
                </c:pt>
                <c:pt idx="788">
                  <c:v>22</c:v>
                </c:pt>
                <c:pt idx="789">
                  <c:v>11</c:v>
                </c:pt>
                <c:pt idx="790">
                  <c:v>17</c:v>
                </c:pt>
                <c:pt idx="791">
                  <c:v>13</c:v>
                </c:pt>
                <c:pt idx="792">
                  <c:v>18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15</c:v>
                </c:pt>
                <c:pt idx="797">
                  <c:v>21</c:v>
                </c:pt>
                <c:pt idx="798">
                  <c:v>12</c:v>
                </c:pt>
                <c:pt idx="799">
                  <c:v>9</c:v>
                </c:pt>
                <c:pt idx="800">
                  <c:v>15</c:v>
                </c:pt>
                <c:pt idx="801">
                  <c:v>13</c:v>
                </c:pt>
                <c:pt idx="802">
                  <c:v>19</c:v>
                </c:pt>
                <c:pt idx="803">
                  <c:v>16</c:v>
                </c:pt>
                <c:pt idx="804">
                  <c:v>11</c:v>
                </c:pt>
                <c:pt idx="805">
                  <c:v>13</c:v>
                </c:pt>
                <c:pt idx="806">
                  <c:v>9</c:v>
                </c:pt>
                <c:pt idx="807">
                  <c:v>10</c:v>
                </c:pt>
                <c:pt idx="808">
                  <c:v>10</c:v>
                </c:pt>
                <c:pt idx="809">
                  <c:v>17</c:v>
                </c:pt>
                <c:pt idx="810">
                  <c:v>14</c:v>
                </c:pt>
                <c:pt idx="811">
                  <c:v>18</c:v>
                </c:pt>
                <c:pt idx="812">
                  <c:v>16</c:v>
                </c:pt>
                <c:pt idx="813">
                  <c:v>19</c:v>
                </c:pt>
                <c:pt idx="814">
                  <c:v>11</c:v>
                </c:pt>
                <c:pt idx="815">
                  <c:v>6</c:v>
                </c:pt>
                <c:pt idx="816">
                  <c:v>13</c:v>
                </c:pt>
                <c:pt idx="817">
                  <c:v>11</c:v>
                </c:pt>
                <c:pt idx="818">
                  <c:v>15</c:v>
                </c:pt>
                <c:pt idx="819">
                  <c:v>14</c:v>
                </c:pt>
                <c:pt idx="820">
                  <c:v>16</c:v>
                </c:pt>
                <c:pt idx="821">
                  <c:v>12</c:v>
                </c:pt>
                <c:pt idx="822">
                  <c:v>15</c:v>
                </c:pt>
                <c:pt idx="823">
                  <c:v>15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7</c:v>
                </c:pt>
                <c:pt idx="828">
                  <c:v>9</c:v>
                </c:pt>
                <c:pt idx="829">
                  <c:v>17</c:v>
                </c:pt>
                <c:pt idx="830">
                  <c:v>14</c:v>
                </c:pt>
                <c:pt idx="831">
                  <c:v>11</c:v>
                </c:pt>
                <c:pt idx="832">
                  <c:v>6</c:v>
                </c:pt>
                <c:pt idx="833">
                  <c:v>11</c:v>
                </c:pt>
                <c:pt idx="834">
                  <c:v>11</c:v>
                </c:pt>
                <c:pt idx="835">
                  <c:v>6</c:v>
                </c:pt>
                <c:pt idx="836">
                  <c:v>13</c:v>
                </c:pt>
                <c:pt idx="837">
                  <c:v>23</c:v>
                </c:pt>
                <c:pt idx="838">
                  <c:v>13</c:v>
                </c:pt>
                <c:pt idx="839">
                  <c:v>15</c:v>
                </c:pt>
                <c:pt idx="840">
                  <c:v>7</c:v>
                </c:pt>
                <c:pt idx="841">
                  <c:v>20</c:v>
                </c:pt>
                <c:pt idx="842">
                  <c:v>11</c:v>
                </c:pt>
                <c:pt idx="843">
                  <c:v>7</c:v>
                </c:pt>
                <c:pt idx="844">
                  <c:v>16</c:v>
                </c:pt>
                <c:pt idx="845">
                  <c:v>13</c:v>
                </c:pt>
                <c:pt idx="846">
                  <c:v>17</c:v>
                </c:pt>
                <c:pt idx="847">
                  <c:v>11</c:v>
                </c:pt>
                <c:pt idx="848">
                  <c:v>7</c:v>
                </c:pt>
                <c:pt idx="849">
                  <c:v>10</c:v>
                </c:pt>
                <c:pt idx="850">
                  <c:v>11</c:v>
                </c:pt>
                <c:pt idx="851">
                  <c:v>13</c:v>
                </c:pt>
                <c:pt idx="852">
                  <c:v>13</c:v>
                </c:pt>
                <c:pt idx="853">
                  <c:v>10</c:v>
                </c:pt>
                <c:pt idx="854">
                  <c:v>14</c:v>
                </c:pt>
                <c:pt idx="855">
                  <c:v>6</c:v>
                </c:pt>
                <c:pt idx="856">
                  <c:v>16</c:v>
                </c:pt>
                <c:pt idx="857">
                  <c:v>12</c:v>
                </c:pt>
                <c:pt idx="858">
                  <c:v>15</c:v>
                </c:pt>
                <c:pt idx="859">
                  <c:v>15</c:v>
                </c:pt>
                <c:pt idx="860">
                  <c:v>11</c:v>
                </c:pt>
                <c:pt idx="861">
                  <c:v>10</c:v>
                </c:pt>
                <c:pt idx="862">
                  <c:v>19</c:v>
                </c:pt>
                <c:pt idx="863">
                  <c:v>14</c:v>
                </c:pt>
                <c:pt idx="864">
                  <c:v>6</c:v>
                </c:pt>
                <c:pt idx="865">
                  <c:v>12</c:v>
                </c:pt>
                <c:pt idx="866">
                  <c:v>14</c:v>
                </c:pt>
                <c:pt idx="867">
                  <c:v>6</c:v>
                </c:pt>
                <c:pt idx="868">
                  <c:v>23</c:v>
                </c:pt>
                <c:pt idx="869">
                  <c:v>12</c:v>
                </c:pt>
                <c:pt idx="870">
                  <c:v>19</c:v>
                </c:pt>
                <c:pt idx="871">
                  <c:v>6</c:v>
                </c:pt>
                <c:pt idx="872">
                  <c:v>16</c:v>
                </c:pt>
                <c:pt idx="873">
                  <c:v>6</c:v>
                </c:pt>
                <c:pt idx="874">
                  <c:v>10</c:v>
                </c:pt>
                <c:pt idx="875">
                  <c:v>8</c:v>
                </c:pt>
                <c:pt idx="876">
                  <c:v>8</c:v>
                </c:pt>
                <c:pt idx="877">
                  <c:v>14</c:v>
                </c:pt>
                <c:pt idx="878">
                  <c:v>14</c:v>
                </c:pt>
                <c:pt idx="879">
                  <c:v>13</c:v>
                </c:pt>
                <c:pt idx="880">
                  <c:v>15</c:v>
                </c:pt>
                <c:pt idx="881">
                  <c:v>17</c:v>
                </c:pt>
                <c:pt idx="882">
                  <c:v>7</c:v>
                </c:pt>
                <c:pt idx="883">
                  <c:v>12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13</c:v>
                </c:pt>
                <c:pt idx="888">
                  <c:v>13</c:v>
                </c:pt>
                <c:pt idx="889">
                  <c:v>18</c:v>
                </c:pt>
                <c:pt idx="890">
                  <c:v>11</c:v>
                </c:pt>
                <c:pt idx="891">
                  <c:v>13</c:v>
                </c:pt>
                <c:pt idx="892">
                  <c:v>14</c:v>
                </c:pt>
                <c:pt idx="893">
                  <c:v>6</c:v>
                </c:pt>
                <c:pt idx="894">
                  <c:v>7</c:v>
                </c:pt>
                <c:pt idx="895">
                  <c:v>12</c:v>
                </c:pt>
                <c:pt idx="896">
                  <c:v>14</c:v>
                </c:pt>
                <c:pt idx="897">
                  <c:v>15</c:v>
                </c:pt>
                <c:pt idx="898">
                  <c:v>18</c:v>
                </c:pt>
                <c:pt idx="899">
                  <c:v>14</c:v>
                </c:pt>
                <c:pt idx="900">
                  <c:v>13</c:v>
                </c:pt>
                <c:pt idx="901">
                  <c:v>5</c:v>
                </c:pt>
                <c:pt idx="902">
                  <c:v>14</c:v>
                </c:pt>
                <c:pt idx="903">
                  <c:v>9</c:v>
                </c:pt>
                <c:pt idx="904">
                  <c:v>13</c:v>
                </c:pt>
                <c:pt idx="905">
                  <c:v>11</c:v>
                </c:pt>
                <c:pt idx="906">
                  <c:v>17</c:v>
                </c:pt>
                <c:pt idx="907">
                  <c:v>16</c:v>
                </c:pt>
                <c:pt idx="908">
                  <c:v>6</c:v>
                </c:pt>
                <c:pt idx="909">
                  <c:v>7</c:v>
                </c:pt>
                <c:pt idx="910">
                  <c:v>12</c:v>
                </c:pt>
                <c:pt idx="911">
                  <c:v>15</c:v>
                </c:pt>
                <c:pt idx="912">
                  <c:v>17</c:v>
                </c:pt>
                <c:pt idx="913">
                  <c:v>15</c:v>
                </c:pt>
                <c:pt idx="914">
                  <c:v>12</c:v>
                </c:pt>
                <c:pt idx="915">
                  <c:v>19</c:v>
                </c:pt>
                <c:pt idx="916">
                  <c:v>11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19</c:v>
                </c:pt>
                <c:pt idx="921">
                  <c:v>8</c:v>
                </c:pt>
                <c:pt idx="922">
                  <c:v>18</c:v>
                </c:pt>
                <c:pt idx="923">
                  <c:v>8</c:v>
                </c:pt>
                <c:pt idx="924">
                  <c:v>12</c:v>
                </c:pt>
                <c:pt idx="925">
                  <c:v>11</c:v>
                </c:pt>
                <c:pt idx="926">
                  <c:v>19</c:v>
                </c:pt>
                <c:pt idx="927">
                  <c:v>11</c:v>
                </c:pt>
                <c:pt idx="928">
                  <c:v>14</c:v>
                </c:pt>
                <c:pt idx="929">
                  <c:v>15</c:v>
                </c:pt>
                <c:pt idx="930">
                  <c:v>7</c:v>
                </c:pt>
                <c:pt idx="931">
                  <c:v>9</c:v>
                </c:pt>
                <c:pt idx="932">
                  <c:v>8</c:v>
                </c:pt>
                <c:pt idx="933">
                  <c:v>12</c:v>
                </c:pt>
                <c:pt idx="934">
                  <c:v>10</c:v>
                </c:pt>
                <c:pt idx="935">
                  <c:v>12</c:v>
                </c:pt>
                <c:pt idx="936">
                  <c:v>7</c:v>
                </c:pt>
                <c:pt idx="937">
                  <c:v>7</c:v>
                </c:pt>
                <c:pt idx="938">
                  <c:v>12</c:v>
                </c:pt>
                <c:pt idx="939">
                  <c:v>13</c:v>
                </c:pt>
                <c:pt idx="940">
                  <c:v>12</c:v>
                </c:pt>
                <c:pt idx="941">
                  <c:v>13</c:v>
                </c:pt>
                <c:pt idx="942">
                  <c:v>15</c:v>
                </c:pt>
                <c:pt idx="943">
                  <c:v>13</c:v>
                </c:pt>
                <c:pt idx="944">
                  <c:v>13</c:v>
                </c:pt>
                <c:pt idx="945">
                  <c:v>14</c:v>
                </c:pt>
                <c:pt idx="946">
                  <c:v>6</c:v>
                </c:pt>
                <c:pt idx="947">
                  <c:v>16</c:v>
                </c:pt>
                <c:pt idx="948">
                  <c:v>11</c:v>
                </c:pt>
                <c:pt idx="949">
                  <c:v>10</c:v>
                </c:pt>
                <c:pt idx="950">
                  <c:v>13</c:v>
                </c:pt>
                <c:pt idx="951">
                  <c:v>15</c:v>
                </c:pt>
                <c:pt idx="952">
                  <c:v>5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10</c:v>
                </c:pt>
                <c:pt idx="957">
                  <c:v>18</c:v>
                </c:pt>
                <c:pt idx="958">
                  <c:v>13</c:v>
                </c:pt>
                <c:pt idx="959">
                  <c:v>7</c:v>
                </c:pt>
                <c:pt idx="960">
                  <c:v>11</c:v>
                </c:pt>
                <c:pt idx="961">
                  <c:v>12</c:v>
                </c:pt>
                <c:pt idx="962">
                  <c:v>10</c:v>
                </c:pt>
                <c:pt idx="963">
                  <c:v>8</c:v>
                </c:pt>
                <c:pt idx="964">
                  <c:v>13</c:v>
                </c:pt>
                <c:pt idx="965">
                  <c:v>15</c:v>
                </c:pt>
                <c:pt idx="966">
                  <c:v>12</c:v>
                </c:pt>
                <c:pt idx="967">
                  <c:v>12</c:v>
                </c:pt>
                <c:pt idx="968">
                  <c:v>7</c:v>
                </c:pt>
                <c:pt idx="969">
                  <c:v>12</c:v>
                </c:pt>
                <c:pt idx="970">
                  <c:v>10</c:v>
                </c:pt>
                <c:pt idx="971">
                  <c:v>10</c:v>
                </c:pt>
                <c:pt idx="972">
                  <c:v>18</c:v>
                </c:pt>
                <c:pt idx="973">
                  <c:v>14</c:v>
                </c:pt>
                <c:pt idx="974">
                  <c:v>13</c:v>
                </c:pt>
                <c:pt idx="975">
                  <c:v>14</c:v>
                </c:pt>
                <c:pt idx="976">
                  <c:v>13</c:v>
                </c:pt>
                <c:pt idx="977">
                  <c:v>15</c:v>
                </c:pt>
                <c:pt idx="978">
                  <c:v>14</c:v>
                </c:pt>
                <c:pt idx="979">
                  <c:v>15</c:v>
                </c:pt>
                <c:pt idx="980">
                  <c:v>22</c:v>
                </c:pt>
                <c:pt idx="981">
                  <c:v>12</c:v>
                </c:pt>
                <c:pt idx="982">
                  <c:v>6</c:v>
                </c:pt>
                <c:pt idx="983">
                  <c:v>15</c:v>
                </c:pt>
                <c:pt idx="984">
                  <c:v>11</c:v>
                </c:pt>
                <c:pt idx="985">
                  <c:v>7</c:v>
                </c:pt>
                <c:pt idx="986">
                  <c:v>12</c:v>
                </c:pt>
                <c:pt idx="987">
                  <c:v>17</c:v>
                </c:pt>
                <c:pt idx="988">
                  <c:v>12</c:v>
                </c:pt>
                <c:pt idx="989">
                  <c:v>22</c:v>
                </c:pt>
                <c:pt idx="990">
                  <c:v>17</c:v>
                </c:pt>
                <c:pt idx="991">
                  <c:v>12</c:v>
                </c:pt>
                <c:pt idx="992">
                  <c:v>7</c:v>
                </c:pt>
                <c:pt idx="993">
                  <c:v>16</c:v>
                </c:pt>
                <c:pt idx="994">
                  <c:v>18</c:v>
                </c:pt>
                <c:pt idx="995">
                  <c:v>7</c:v>
                </c:pt>
                <c:pt idx="996">
                  <c:v>15</c:v>
                </c:pt>
                <c:pt idx="997">
                  <c:v>20</c:v>
                </c:pt>
                <c:pt idx="998">
                  <c:v>16</c:v>
                </c:pt>
                <c:pt idx="999">
                  <c:v>8</c:v>
                </c:pt>
                <c:pt idx="1000">
                  <c:v>6</c:v>
                </c:pt>
                <c:pt idx="1001">
                  <c:v>21</c:v>
                </c:pt>
                <c:pt idx="1002">
                  <c:v>12</c:v>
                </c:pt>
                <c:pt idx="1003">
                  <c:v>10</c:v>
                </c:pt>
                <c:pt idx="1004">
                  <c:v>14</c:v>
                </c:pt>
                <c:pt idx="1005">
                  <c:v>7</c:v>
                </c:pt>
                <c:pt idx="1006">
                  <c:v>12</c:v>
                </c:pt>
                <c:pt idx="1007">
                  <c:v>13</c:v>
                </c:pt>
                <c:pt idx="1008">
                  <c:v>12</c:v>
                </c:pt>
                <c:pt idx="1009">
                  <c:v>12</c:v>
                </c:pt>
                <c:pt idx="1010">
                  <c:v>14</c:v>
                </c:pt>
                <c:pt idx="1011">
                  <c:v>7</c:v>
                </c:pt>
                <c:pt idx="1012">
                  <c:v>11</c:v>
                </c:pt>
                <c:pt idx="1013">
                  <c:v>11</c:v>
                </c:pt>
                <c:pt idx="1014">
                  <c:v>13</c:v>
                </c:pt>
                <c:pt idx="1015">
                  <c:v>16</c:v>
                </c:pt>
                <c:pt idx="1016">
                  <c:v>10</c:v>
                </c:pt>
                <c:pt idx="1017">
                  <c:v>8</c:v>
                </c:pt>
                <c:pt idx="1018">
                  <c:v>20</c:v>
                </c:pt>
                <c:pt idx="1019">
                  <c:v>16</c:v>
                </c:pt>
                <c:pt idx="1020">
                  <c:v>19</c:v>
                </c:pt>
                <c:pt idx="1021">
                  <c:v>15</c:v>
                </c:pt>
                <c:pt idx="1022">
                  <c:v>15</c:v>
                </c:pt>
                <c:pt idx="1023">
                  <c:v>12</c:v>
                </c:pt>
                <c:pt idx="1024">
                  <c:v>11</c:v>
                </c:pt>
                <c:pt idx="1025">
                  <c:v>8</c:v>
                </c:pt>
                <c:pt idx="1026">
                  <c:v>23</c:v>
                </c:pt>
                <c:pt idx="1027">
                  <c:v>6</c:v>
                </c:pt>
                <c:pt idx="1028">
                  <c:v>24</c:v>
                </c:pt>
                <c:pt idx="1029">
                  <c:v>12</c:v>
                </c:pt>
                <c:pt idx="1030">
                  <c:v>20</c:v>
                </c:pt>
                <c:pt idx="1031">
                  <c:v>14</c:v>
                </c:pt>
                <c:pt idx="1032">
                  <c:v>15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17</c:v>
                </c:pt>
                <c:pt idx="1037">
                  <c:v>10</c:v>
                </c:pt>
                <c:pt idx="1038">
                  <c:v>5</c:v>
                </c:pt>
                <c:pt idx="1039">
                  <c:v>7</c:v>
                </c:pt>
                <c:pt idx="1040">
                  <c:v>15</c:v>
                </c:pt>
                <c:pt idx="1041">
                  <c:v>21</c:v>
                </c:pt>
                <c:pt idx="1042">
                  <c:v>10</c:v>
                </c:pt>
                <c:pt idx="1043">
                  <c:v>15</c:v>
                </c:pt>
                <c:pt idx="1044">
                  <c:v>5</c:v>
                </c:pt>
                <c:pt idx="1045">
                  <c:v>14</c:v>
                </c:pt>
                <c:pt idx="1046">
                  <c:v>11</c:v>
                </c:pt>
                <c:pt idx="1047">
                  <c:v>13</c:v>
                </c:pt>
                <c:pt idx="1048">
                  <c:v>11</c:v>
                </c:pt>
                <c:pt idx="1049">
                  <c:v>19</c:v>
                </c:pt>
                <c:pt idx="1050">
                  <c:v>11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24</c:v>
                </c:pt>
                <c:pt idx="1056">
                  <c:v>17</c:v>
                </c:pt>
                <c:pt idx="1057">
                  <c:v>10</c:v>
                </c:pt>
                <c:pt idx="1058">
                  <c:v>11</c:v>
                </c:pt>
                <c:pt idx="1059">
                  <c:v>13</c:v>
                </c:pt>
                <c:pt idx="1060">
                  <c:v>7</c:v>
                </c:pt>
                <c:pt idx="1061">
                  <c:v>9</c:v>
                </c:pt>
                <c:pt idx="1062">
                  <c:v>19</c:v>
                </c:pt>
                <c:pt idx="1063">
                  <c:v>14</c:v>
                </c:pt>
                <c:pt idx="1064">
                  <c:v>13</c:v>
                </c:pt>
                <c:pt idx="1065">
                  <c:v>11</c:v>
                </c:pt>
                <c:pt idx="1066">
                  <c:v>11</c:v>
                </c:pt>
                <c:pt idx="1067">
                  <c:v>6</c:v>
                </c:pt>
                <c:pt idx="1068">
                  <c:v>12</c:v>
                </c:pt>
                <c:pt idx="1069">
                  <c:v>23</c:v>
                </c:pt>
                <c:pt idx="1070">
                  <c:v>18</c:v>
                </c:pt>
                <c:pt idx="1071">
                  <c:v>15</c:v>
                </c:pt>
                <c:pt idx="1072">
                  <c:v>11</c:v>
                </c:pt>
                <c:pt idx="1073">
                  <c:v>12</c:v>
                </c:pt>
                <c:pt idx="1074">
                  <c:v>12</c:v>
                </c:pt>
                <c:pt idx="1075">
                  <c:v>17</c:v>
                </c:pt>
                <c:pt idx="1076">
                  <c:v>19</c:v>
                </c:pt>
                <c:pt idx="1077">
                  <c:v>8</c:v>
                </c:pt>
                <c:pt idx="1078">
                  <c:v>13</c:v>
                </c:pt>
                <c:pt idx="1079">
                  <c:v>13</c:v>
                </c:pt>
                <c:pt idx="1080">
                  <c:v>7</c:v>
                </c:pt>
                <c:pt idx="1081">
                  <c:v>11</c:v>
                </c:pt>
                <c:pt idx="1082">
                  <c:v>18</c:v>
                </c:pt>
                <c:pt idx="1083">
                  <c:v>20</c:v>
                </c:pt>
                <c:pt idx="1084">
                  <c:v>13</c:v>
                </c:pt>
                <c:pt idx="1085">
                  <c:v>15</c:v>
                </c:pt>
                <c:pt idx="1086">
                  <c:v>10</c:v>
                </c:pt>
                <c:pt idx="1087">
                  <c:v>14</c:v>
                </c:pt>
                <c:pt idx="1088">
                  <c:v>10</c:v>
                </c:pt>
                <c:pt idx="1089">
                  <c:v>17</c:v>
                </c:pt>
                <c:pt idx="1090">
                  <c:v>13</c:v>
                </c:pt>
                <c:pt idx="1091">
                  <c:v>11</c:v>
                </c:pt>
                <c:pt idx="1092">
                  <c:v>5</c:v>
                </c:pt>
                <c:pt idx="1093">
                  <c:v>14</c:v>
                </c:pt>
                <c:pt idx="1094">
                  <c:v>14</c:v>
                </c:pt>
                <c:pt idx="1095">
                  <c:v>12</c:v>
                </c:pt>
                <c:pt idx="1096">
                  <c:v>7</c:v>
                </c:pt>
                <c:pt idx="1097">
                  <c:v>22</c:v>
                </c:pt>
                <c:pt idx="1098">
                  <c:v>10</c:v>
                </c:pt>
                <c:pt idx="1099">
                  <c:v>12</c:v>
                </c:pt>
                <c:pt idx="1100">
                  <c:v>17</c:v>
                </c:pt>
                <c:pt idx="1101">
                  <c:v>18</c:v>
                </c:pt>
                <c:pt idx="1102">
                  <c:v>7</c:v>
                </c:pt>
                <c:pt idx="1103">
                  <c:v>9</c:v>
                </c:pt>
                <c:pt idx="1104">
                  <c:v>11</c:v>
                </c:pt>
                <c:pt idx="1105">
                  <c:v>21</c:v>
                </c:pt>
                <c:pt idx="1106">
                  <c:v>23</c:v>
                </c:pt>
                <c:pt idx="1107">
                  <c:v>18</c:v>
                </c:pt>
                <c:pt idx="1108">
                  <c:v>13</c:v>
                </c:pt>
                <c:pt idx="1109">
                  <c:v>9</c:v>
                </c:pt>
                <c:pt idx="1110">
                  <c:v>11</c:v>
                </c:pt>
                <c:pt idx="1111">
                  <c:v>19</c:v>
                </c:pt>
                <c:pt idx="1112">
                  <c:v>11</c:v>
                </c:pt>
                <c:pt idx="1113">
                  <c:v>17</c:v>
                </c:pt>
                <c:pt idx="1114">
                  <c:v>15</c:v>
                </c:pt>
                <c:pt idx="1115">
                  <c:v>14</c:v>
                </c:pt>
                <c:pt idx="1116">
                  <c:v>9</c:v>
                </c:pt>
                <c:pt idx="1117">
                  <c:v>8</c:v>
                </c:pt>
                <c:pt idx="1118">
                  <c:v>18</c:v>
                </c:pt>
                <c:pt idx="1119">
                  <c:v>17</c:v>
                </c:pt>
                <c:pt idx="1120">
                  <c:v>6</c:v>
                </c:pt>
                <c:pt idx="1121">
                  <c:v>6</c:v>
                </c:pt>
                <c:pt idx="1122">
                  <c:v>9</c:v>
                </c:pt>
                <c:pt idx="1123">
                  <c:v>22</c:v>
                </c:pt>
                <c:pt idx="1124">
                  <c:v>8</c:v>
                </c:pt>
                <c:pt idx="1125">
                  <c:v>12</c:v>
                </c:pt>
                <c:pt idx="1126">
                  <c:v>15</c:v>
                </c:pt>
                <c:pt idx="1127">
                  <c:v>17</c:v>
                </c:pt>
                <c:pt idx="1128">
                  <c:v>5</c:v>
                </c:pt>
                <c:pt idx="1129">
                  <c:v>14</c:v>
                </c:pt>
                <c:pt idx="1130">
                  <c:v>16</c:v>
                </c:pt>
                <c:pt idx="1131">
                  <c:v>10</c:v>
                </c:pt>
                <c:pt idx="1132">
                  <c:v>8</c:v>
                </c:pt>
                <c:pt idx="1133">
                  <c:v>13</c:v>
                </c:pt>
                <c:pt idx="1134">
                  <c:v>16</c:v>
                </c:pt>
                <c:pt idx="1135">
                  <c:v>5</c:v>
                </c:pt>
                <c:pt idx="1136">
                  <c:v>20</c:v>
                </c:pt>
                <c:pt idx="1137">
                  <c:v>14</c:v>
                </c:pt>
                <c:pt idx="1138">
                  <c:v>21</c:v>
                </c:pt>
                <c:pt idx="1139">
                  <c:v>15</c:v>
                </c:pt>
                <c:pt idx="1140">
                  <c:v>11</c:v>
                </c:pt>
                <c:pt idx="1141">
                  <c:v>13</c:v>
                </c:pt>
                <c:pt idx="1142">
                  <c:v>5</c:v>
                </c:pt>
                <c:pt idx="1143">
                  <c:v>12</c:v>
                </c:pt>
                <c:pt idx="1144">
                  <c:v>9</c:v>
                </c:pt>
                <c:pt idx="1145">
                  <c:v>7</c:v>
                </c:pt>
                <c:pt idx="1146">
                  <c:v>19</c:v>
                </c:pt>
                <c:pt idx="1147">
                  <c:v>17</c:v>
                </c:pt>
                <c:pt idx="1148">
                  <c:v>12</c:v>
                </c:pt>
                <c:pt idx="1149">
                  <c:v>17</c:v>
                </c:pt>
                <c:pt idx="1150">
                  <c:v>18</c:v>
                </c:pt>
                <c:pt idx="1151">
                  <c:v>11</c:v>
                </c:pt>
                <c:pt idx="1152">
                  <c:v>6</c:v>
                </c:pt>
                <c:pt idx="1153">
                  <c:v>19</c:v>
                </c:pt>
                <c:pt idx="1154">
                  <c:v>13</c:v>
                </c:pt>
                <c:pt idx="1155">
                  <c:v>9</c:v>
                </c:pt>
                <c:pt idx="1156">
                  <c:v>10</c:v>
                </c:pt>
                <c:pt idx="1157">
                  <c:v>20</c:v>
                </c:pt>
                <c:pt idx="1158">
                  <c:v>12</c:v>
                </c:pt>
                <c:pt idx="1159">
                  <c:v>11</c:v>
                </c:pt>
                <c:pt idx="1160">
                  <c:v>6</c:v>
                </c:pt>
                <c:pt idx="1161">
                  <c:v>10</c:v>
                </c:pt>
                <c:pt idx="1162">
                  <c:v>12</c:v>
                </c:pt>
                <c:pt idx="1163">
                  <c:v>14</c:v>
                </c:pt>
                <c:pt idx="1164">
                  <c:v>7</c:v>
                </c:pt>
                <c:pt idx="1165">
                  <c:v>10</c:v>
                </c:pt>
                <c:pt idx="1166">
                  <c:v>7</c:v>
                </c:pt>
                <c:pt idx="1167">
                  <c:v>9</c:v>
                </c:pt>
                <c:pt idx="1168">
                  <c:v>7</c:v>
                </c:pt>
                <c:pt idx="1169">
                  <c:v>17</c:v>
                </c:pt>
                <c:pt idx="1170">
                  <c:v>13</c:v>
                </c:pt>
                <c:pt idx="1171">
                  <c:v>7</c:v>
                </c:pt>
                <c:pt idx="1172">
                  <c:v>10</c:v>
                </c:pt>
                <c:pt idx="1173">
                  <c:v>11</c:v>
                </c:pt>
                <c:pt idx="1174">
                  <c:v>13</c:v>
                </c:pt>
                <c:pt idx="1175">
                  <c:v>6</c:v>
                </c:pt>
                <c:pt idx="1176">
                  <c:v>11</c:v>
                </c:pt>
                <c:pt idx="1177">
                  <c:v>20</c:v>
                </c:pt>
                <c:pt idx="1178">
                  <c:v>12</c:v>
                </c:pt>
                <c:pt idx="1179">
                  <c:v>16</c:v>
                </c:pt>
                <c:pt idx="1180">
                  <c:v>14</c:v>
                </c:pt>
                <c:pt idx="1181">
                  <c:v>17</c:v>
                </c:pt>
                <c:pt idx="1182">
                  <c:v>14</c:v>
                </c:pt>
                <c:pt idx="1183">
                  <c:v>11</c:v>
                </c:pt>
                <c:pt idx="1184">
                  <c:v>13</c:v>
                </c:pt>
                <c:pt idx="1185">
                  <c:v>7</c:v>
                </c:pt>
                <c:pt idx="1186">
                  <c:v>13</c:v>
                </c:pt>
                <c:pt idx="1187">
                  <c:v>12</c:v>
                </c:pt>
                <c:pt idx="1188">
                  <c:v>17</c:v>
                </c:pt>
                <c:pt idx="1189">
                  <c:v>7</c:v>
                </c:pt>
                <c:pt idx="1190">
                  <c:v>14</c:v>
                </c:pt>
                <c:pt idx="1191">
                  <c:v>13</c:v>
                </c:pt>
                <c:pt idx="1192">
                  <c:v>6</c:v>
                </c:pt>
                <c:pt idx="1193">
                  <c:v>11</c:v>
                </c:pt>
                <c:pt idx="1194">
                  <c:v>19</c:v>
                </c:pt>
                <c:pt idx="1195">
                  <c:v>22</c:v>
                </c:pt>
                <c:pt idx="1196">
                  <c:v>18</c:v>
                </c:pt>
                <c:pt idx="1197">
                  <c:v>7</c:v>
                </c:pt>
                <c:pt idx="1198">
                  <c:v>14</c:v>
                </c:pt>
                <c:pt idx="1199">
                  <c:v>15</c:v>
                </c:pt>
                <c:pt idx="1200">
                  <c:v>18</c:v>
                </c:pt>
                <c:pt idx="1201">
                  <c:v>7</c:v>
                </c:pt>
                <c:pt idx="1202">
                  <c:v>7</c:v>
                </c:pt>
                <c:pt idx="1203">
                  <c:v>14</c:v>
                </c:pt>
                <c:pt idx="1204">
                  <c:v>7</c:v>
                </c:pt>
                <c:pt idx="1205">
                  <c:v>14</c:v>
                </c:pt>
                <c:pt idx="1206">
                  <c:v>13</c:v>
                </c:pt>
                <c:pt idx="1207">
                  <c:v>10</c:v>
                </c:pt>
                <c:pt idx="1208">
                  <c:v>17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18</c:v>
                </c:pt>
                <c:pt idx="1213">
                  <c:v>18</c:v>
                </c:pt>
                <c:pt idx="1214">
                  <c:v>14</c:v>
                </c:pt>
                <c:pt idx="1215">
                  <c:v>6</c:v>
                </c:pt>
                <c:pt idx="1216">
                  <c:v>15</c:v>
                </c:pt>
                <c:pt idx="1217">
                  <c:v>14</c:v>
                </c:pt>
                <c:pt idx="1218">
                  <c:v>13</c:v>
                </c:pt>
                <c:pt idx="1219">
                  <c:v>14</c:v>
                </c:pt>
                <c:pt idx="1220">
                  <c:v>16</c:v>
                </c:pt>
                <c:pt idx="1221">
                  <c:v>11</c:v>
                </c:pt>
                <c:pt idx="1222">
                  <c:v>14</c:v>
                </c:pt>
                <c:pt idx="1223">
                  <c:v>13</c:v>
                </c:pt>
                <c:pt idx="1224">
                  <c:v>13</c:v>
                </c:pt>
                <c:pt idx="1225">
                  <c:v>10</c:v>
                </c:pt>
                <c:pt idx="1226">
                  <c:v>11</c:v>
                </c:pt>
                <c:pt idx="1227">
                  <c:v>10</c:v>
                </c:pt>
                <c:pt idx="1228">
                  <c:v>11</c:v>
                </c:pt>
                <c:pt idx="1229">
                  <c:v>17</c:v>
                </c:pt>
                <c:pt idx="1230">
                  <c:v>14</c:v>
                </c:pt>
                <c:pt idx="1231">
                  <c:v>16</c:v>
                </c:pt>
                <c:pt idx="1232">
                  <c:v>7</c:v>
                </c:pt>
                <c:pt idx="1233">
                  <c:v>7</c:v>
                </c:pt>
                <c:pt idx="1234">
                  <c:v>8</c:v>
                </c:pt>
                <c:pt idx="1235">
                  <c:v>17</c:v>
                </c:pt>
                <c:pt idx="1236">
                  <c:v>14</c:v>
                </c:pt>
                <c:pt idx="1237">
                  <c:v>12</c:v>
                </c:pt>
                <c:pt idx="1238">
                  <c:v>15</c:v>
                </c:pt>
                <c:pt idx="1239">
                  <c:v>17</c:v>
                </c:pt>
                <c:pt idx="1240">
                  <c:v>7</c:v>
                </c:pt>
                <c:pt idx="1241">
                  <c:v>15</c:v>
                </c:pt>
                <c:pt idx="1242">
                  <c:v>9</c:v>
                </c:pt>
                <c:pt idx="1243">
                  <c:v>13</c:v>
                </c:pt>
                <c:pt idx="1244">
                  <c:v>15</c:v>
                </c:pt>
                <c:pt idx="1245">
                  <c:v>15</c:v>
                </c:pt>
                <c:pt idx="1246">
                  <c:v>10</c:v>
                </c:pt>
                <c:pt idx="1247">
                  <c:v>15</c:v>
                </c:pt>
                <c:pt idx="1248">
                  <c:v>15</c:v>
                </c:pt>
                <c:pt idx="1249">
                  <c:v>14</c:v>
                </c:pt>
                <c:pt idx="1250">
                  <c:v>6</c:v>
                </c:pt>
                <c:pt idx="1251">
                  <c:v>7</c:v>
                </c:pt>
                <c:pt idx="1252">
                  <c:v>12</c:v>
                </c:pt>
                <c:pt idx="1253">
                  <c:v>19</c:v>
                </c:pt>
                <c:pt idx="1254">
                  <c:v>15</c:v>
                </c:pt>
                <c:pt idx="1255">
                  <c:v>20</c:v>
                </c:pt>
                <c:pt idx="1256">
                  <c:v>13</c:v>
                </c:pt>
                <c:pt idx="1257">
                  <c:v>13</c:v>
                </c:pt>
                <c:pt idx="1258">
                  <c:v>10</c:v>
                </c:pt>
                <c:pt idx="1259">
                  <c:v>5</c:v>
                </c:pt>
                <c:pt idx="1260">
                  <c:v>14</c:v>
                </c:pt>
                <c:pt idx="1261">
                  <c:v>14</c:v>
                </c:pt>
                <c:pt idx="1262">
                  <c:v>8</c:v>
                </c:pt>
                <c:pt idx="1263">
                  <c:v>17</c:v>
                </c:pt>
                <c:pt idx="1264">
                  <c:v>15</c:v>
                </c:pt>
                <c:pt idx="1265">
                  <c:v>10</c:v>
                </c:pt>
                <c:pt idx="1266">
                  <c:v>13</c:v>
                </c:pt>
                <c:pt idx="1267">
                  <c:v>15</c:v>
                </c:pt>
                <c:pt idx="1268">
                  <c:v>10</c:v>
                </c:pt>
                <c:pt idx="1269">
                  <c:v>12</c:v>
                </c:pt>
                <c:pt idx="1270">
                  <c:v>13</c:v>
                </c:pt>
                <c:pt idx="1271">
                  <c:v>14</c:v>
                </c:pt>
                <c:pt idx="1272">
                  <c:v>19</c:v>
                </c:pt>
                <c:pt idx="1273">
                  <c:v>7</c:v>
                </c:pt>
                <c:pt idx="1274">
                  <c:v>21</c:v>
                </c:pt>
                <c:pt idx="1275">
                  <c:v>12</c:v>
                </c:pt>
                <c:pt idx="1276">
                  <c:v>18</c:v>
                </c:pt>
                <c:pt idx="1277">
                  <c:v>6</c:v>
                </c:pt>
                <c:pt idx="1278">
                  <c:v>12</c:v>
                </c:pt>
                <c:pt idx="1279">
                  <c:v>14</c:v>
                </c:pt>
                <c:pt idx="1280">
                  <c:v>13</c:v>
                </c:pt>
                <c:pt idx="1281">
                  <c:v>21</c:v>
                </c:pt>
                <c:pt idx="1282">
                  <c:v>19</c:v>
                </c:pt>
                <c:pt idx="1283">
                  <c:v>7</c:v>
                </c:pt>
                <c:pt idx="1284">
                  <c:v>11</c:v>
                </c:pt>
                <c:pt idx="1285">
                  <c:v>15</c:v>
                </c:pt>
                <c:pt idx="1286">
                  <c:v>11</c:v>
                </c:pt>
                <c:pt idx="1287">
                  <c:v>15</c:v>
                </c:pt>
                <c:pt idx="1288">
                  <c:v>7</c:v>
                </c:pt>
                <c:pt idx="1289">
                  <c:v>12</c:v>
                </c:pt>
                <c:pt idx="1290">
                  <c:v>8</c:v>
                </c:pt>
                <c:pt idx="1291">
                  <c:v>8</c:v>
                </c:pt>
                <c:pt idx="1292">
                  <c:v>12</c:v>
                </c:pt>
                <c:pt idx="1293">
                  <c:v>6</c:v>
                </c:pt>
                <c:pt idx="1294">
                  <c:v>7</c:v>
                </c:pt>
                <c:pt idx="1295">
                  <c:v>7</c:v>
                </c:pt>
                <c:pt idx="1296">
                  <c:v>19</c:v>
                </c:pt>
                <c:pt idx="1297">
                  <c:v>12</c:v>
                </c:pt>
                <c:pt idx="1298">
                  <c:v>5</c:v>
                </c:pt>
                <c:pt idx="1299">
                  <c:v>16</c:v>
                </c:pt>
                <c:pt idx="1300">
                  <c:v>18</c:v>
                </c:pt>
                <c:pt idx="1301">
                  <c:v>12</c:v>
                </c:pt>
                <c:pt idx="1302">
                  <c:v>14</c:v>
                </c:pt>
                <c:pt idx="1303">
                  <c:v>22</c:v>
                </c:pt>
                <c:pt idx="1304">
                  <c:v>14</c:v>
                </c:pt>
                <c:pt idx="1305">
                  <c:v>18</c:v>
                </c:pt>
                <c:pt idx="1306">
                  <c:v>12</c:v>
                </c:pt>
                <c:pt idx="1307">
                  <c:v>15</c:v>
                </c:pt>
                <c:pt idx="1308">
                  <c:v>5</c:v>
                </c:pt>
                <c:pt idx="1309">
                  <c:v>7</c:v>
                </c:pt>
                <c:pt idx="1310">
                  <c:v>17</c:v>
                </c:pt>
                <c:pt idx="1311">
                  <c:v>7</c:v>
                </c:pt>
                <c:pt idx="1312">
                  <c:v>23</c:v>
                </c:pt>
                <c:pt idx="1313">
                  <c:v>7</c:v>
                </c:pt>
                <c:pt idx="1314">
                  <c:v>10</c:v>
                </c:pt>
                <c:pt idx="1315">
                  <c:v>15</c:v>
                </c:pt>
                <c:pt idx="1316">
                  <c:v>15</c:v>
                </c:pt>
                <c:pt idx="1317">
                  <c:v>14</c:v>
                </c:pt>
                <c:pt idx="1318">
                  <c:v>10</c:v>
                </c:pt>
                <c:pt idx="1319">
                  <c:v>9</c:v>
                </c:pt>
                <c:pt idx="1320">
                  <c:v>18</c:v>
                </c:pt>
                <c:pt idx="1321">
                  <c:v>9</c:v>
                </c:pt>
                <c:pt idx="1322">
                  <c:v>6</c:v>
                </c:pt>
                <c:pt idx="1323">
                  <c:v>14</c:v>
                </c:pt>
                <c:pt idx="1324">
                  <c:v>11</c:v>
                </c:pt>
                <c:pt idx="1325">
                  <c:v>6</c:v>
                </c:pt>
                <c:pt idx="1326">
                  <c:v>6</c:v>
                </c:pt>
                <c:pt idx="1327">
                  <c:v>18</c:v>
                </c:pt>
                <c:pt idx="1328">
                  <c:v>8</c:v>
                </c:pt>
                <c:pt idx="1329">
                  <c:v>6</c:v>
                </c:pt>
                <c:pt idx="1330">
                  <c:v>17</c:v>
                </c:pt>
                <c:pt idx="1331">
                  <c:v>15</c:v>
                </c:pt>
                <c:pt idx="1332">
                  <c:v>10</c:v>
                </c:pt>
                <c:pt idx="1333">
                  <c:v>7</c:v>
                </c:pt>
                <c:pt idx="1334">
                  <c:v>11</c:v>
                </c:pt>
                <c:pt idx="1335">
                  <c:v>19</c:v>
                </c:pt>
                <c:pt idx="1336">
                  <c:v>13</c:v>
                </c:pt>
                <c:pt idx="1337">
                  <c:v>14</c:v>
                </c:pt>
                <c:pt idx="1338">
                  <c:v>8</c:v>
                </c:pt>
                <c:pt idx="1339">
                  <c:v>8</c:v>
                </c:pt>
                <c:pt idx="1340">
                  <c:v>15</c:v>
                </c:pt>
                <c:pt idx="1341">
                  <c:v>5</c:v>
                </c:pt>
                <c:pt idx="1342">
                  <c:v>12</c:v>
                </c:pt>
                <c:pt idx="1343">
                  <c:v>6</c:v>
                </c:pt>
                <c:pt idx="1344">
                  <c:v>15</c:v>
                </c:pt>
                <c:pt idx="1345">
                  <c:v>12</c:v>
                </c:pt>
                <c:pt idx="1346">
                  <c:v>13</c:v>
                </c:pt>
                <c:pt idx="1347">
                  <c:v>12</c:v>
                </c:pt>
                <c:pt idx="1348">
                  <c:v>6</c:v>
                </c:pt>
                <c:pt idx="1349">
                  <c:v>13</c:v>
                </c:pt>
                <c:pt idx="1350">
                  <c:v>14</c:v>
                </c:pt>
                <c:pt idx="1351">
                  <c:v>10</c:v>
                </c:pt>
                <c:pt idx="1352">
                  <c:v>16</c:v>
                </c:pt>
                <c:pt idx="1353">
                  <c:v>6</c:v>
                </c:pt>
                <c:pt idx="1354">
                  <c:v>13</c:v>
                </c:pt>
                <c:pt idx="1355">
                  <c:v>6</c:v>
                </c:pt>
                <c:pt idx="1356">
                  <c:v>12</c:v>
                </c:pt>
                <c:pt idx="1357">
                  <c:v>16</c:v>
                </c:pt>
                <c:pt idx="1358">
                  <c:v>22</c:v>
                </c:pt>
                <c:pt idx="1359">
                  <c:v>12</c:v>
                </c:pt>
                <c:pt idx="1360">
                  <c:v>14</c:v>
                </c:pt>
                <c:pt idx="1361">
                  <c:v>13</c:v>
                </c:pt>
                <c:pt idx="1362">
                  <c:v>9</c:v>
                </c:pt>
                <c:pt idx="1363">
                  <c:v>14</c:v>
                </c:pt>
                <c:pt idx="1364">
                  <c:v>20</c:v>
                </c:pt>
                <c:pt idx="1365">
                  <c:v>10</c:v>
                </c:pt>
                <c:pt idx="1366">
                  <c:v>11</c:v>
                </c:pt>
                <c:pt idx="1367">
                  <c:v>6</c:v>
                </c:pt>
                <c:pt idx="1368">
                  <c:v>8</c:v>
                </c:pt>
                <c:pt idx="1369">
                  <c:v>11</c:v>
                </c:pt>
                <c:pt idx="1370">
                  <c:v>5</c:v>
                </c:pt>
                <c:pt idx="1371">
                  <c:v>15</c:v>
                </c:pt>
                <c:pt idx="1372">
                  <c:v>14</c:v>
                </c:pt>
                <c:pt idx="1373">
                  <c:v>14</c:v>
                </c:pt>
                <c:pt idx="1374">
                  <c:v>7</c:v>
                </c:pt>
                <c:pt idx="1375">
                  <c:v>16</c:v>
                </c:pt>
                <c:pt idx="1376">
                  <c:v>16</c:v>
                </c:pt>
                <c:pt idx="1377">
                  <c:v>9</c:v>
                </c:pt>
                <c:pt idx="1378">
                  <c:v>12</c:v>
                </c:pt>
                <c:pt idx="1379">
                  <c:v>5</c:v>
                </c:pt>
                <c:pt idx="1380">
                  <c:v>11</c:v>
                </c:pt>
                <c:pt idx="1381">
                  <c:v>13</c:v>
                </c:pt>
                <c:pt idx="1382">
                  <c:v>7</c:v>
                </c:pt>
                <c:pt idx="1383">
                  <c:v>13</c:v>
                </c:pt>
                <c:pt idx="1384">
                  <c:v>15</c:v>
                </c:pt>
                <c:pt idx="1385">
                  <c:v>8</c:v>
                </c:pt>
                <c:pt idx="1386">
                  <c:v>15</c:v>
                </c:pt>
                <c:pt idx="1387">
                  <c:v>10</c:v>
                </c:pt>
                <c:pt idx="1388">
                  <c:v>18</c:v>
                </c:pt>
                <c:pt idx="1389">
                  <c:v>21</c:v>
                </c:pt>
                <c:pt idx="1390">
                  <c:v>13</c:v>
                </c:pt>
                <c:pt idx="1391">
                  <c:v>7</c:v>
                </c:pt>
                <c:pt idx="1392">
                  <c:v>7</c:v>
                </c:pt>
                <c:pt idx="1393">
                  <c:v>13</c:v>
                </c:pt>
                <c:pt idx="1394">
                  <c:v>7</c:v>
                </c:pt>
                <c:pt idx="1395">
                  <c:v>14</c:v>
                </c:pt>
                <c:pt idx="1396">
                  <c:v>6</c:v>
                </c:pt>
                <c:pt idx="1397">
                  <c:v>10</c:v>
                </c:pt>
                <c:pt idx="1398">
                  <c:v>7</c:v>
                </c:pt>
                <c:pt idx="1399">
                  <c:v>7</c:v>
                </c:pt>
                <c:pt idx="1400">
                  <c:v>19</c:v>
                </c:pt>
                <c:pt idx="1401">
                  <c:v>17</c:v>
                </c:pt>
                <c:pt idx="1402">
                  <c:v>7</c:v>
                </c:pt>
                <c:pt idx="1403">
                  <c:v>12</c:v>
                </c:pt>
                <c:pt idx="1404">
                  <c:v>14</c:v>
                </c:pt>
                <c:pt idx="1405">
                  <c:v>13</c:v>
                </c:pt>
                <c:pt idx="1406">
                  <c:v>15</c:v>
                </c:pt>
                <c:pt idx="1407">
                  <c:v>12</c:v>
                </c:pt>
                <c:pt idx="1408">
                  <c:v>7</c:v>
                </c:pt>
                <c:pt idx="1409">
                  <c:v>11</c:v>
                </c:pt>
                <c:pt idx="1410">
                  <c:v>8</c:v>
                </c:pt>
                <c:pt idx="1411">
                  <c:v>11</c:v>
                </c:pt>
                <c:pt idx="1412">
                  <c:v>16</c:v>
                </c:pt>
                <c:pt idx="1413">
                  <c:v>9</c:v>
                </c:pt>
                <c:pt idx="1414">
                  <c:v>7</c:v>
                </c:pt>
                <c:pt idx="1415">
                  <c:v>13</c:v>
                </c:pt>
                <c:pt idx="1416">
                  <c:v>7</c:v>
                </c:pt>
                <c:pt idx="1417">
                  <c:v>10</c:v>
                </c:pt>
                <c:pt idx="1418">
                  <c:v>7</c:v>
                </c:pt>
                <c:pt idx="1419">
                  <c:v>10</c:v>
                </c:pt>
                <c:pt idx="1420">
                  <c:v>10</c:v>
                </c:pt>
                <c:pt idx="1421">
                  <c:v>16</c:v>
                </c:pt>
                <c:pt idx="1422">
                  <c:v>7</c:v>
                </c:pt>
                <c:pt idx="1423">
                  <c:v>12</c:v>
                </c:pt>
                <c:pt idx="1424">
                  <c:v>8</c:v>
                </c:pt>
                <c:pt idx="1425">
                  <c:v>13</c:v>
                </c:pt>
                <c:pt idx="1426">
                  <c:v>12</c:v>
                </c:pt>
                <c:pt idx="1427">
                  <c:v>21</c:v>
                </c:pt>
                <c:pt idx="1428">
                  <c:v>18</c:v>
                </c:pt>
                <c:pt idx="1429">
                  <c:v>12</c:v>
                </c:pt>
                <c:pt idx="1430">
                  <c:v>10</c:v>
                </c:pt>
                <c:pt idx="1431">
                  <c:v>15</c:v>
                </c:pt>
                <c:pt idx="1432">
                  <c:v>10</c:v>
                </c:pt>
                <c:pt idx="1433">
                  <c:v>11</c:v>
                </c:pt>
                <c:pt idx="1434">
                  <c:v>6</c:v>
                </c:pt>
                <c:pt idx="1435">
                  <c:v>11</c:v>
                </c:pt>
                <c:pt idx="1436">
                  <c:v>12</c:v>
                </c:pt>
                <c:pt idx="1437">
                  <c:v>10</c:v>
                </c:pt>
                <c:pt idx="1438">
                  <c:v>24</c:v>
                </c:pt>
                <c:pt idx="1439">
                  <c:v>6</c:v>
                </c:pt>
                <c:pt idx="1440">
                  <c:v>16</c:v>
                </c:pt>
                <c:pt idx="1441">
                  <c:v>6</c:v>
                </c:pt>
                <c:pt idx="1442">
                  <c:v>17</c:v>
                </c:pt>
                <c:pt idx="1443">
                  <c:v>12</c:v>
                </c:pt>
                <c:pt idx="1444">
                  <c:v>7</c:v>
                </c:pt>
                <c:pt idx="1445">
                  <c:v>12</c:v>
                </c:pt>
                <c:pt idx="1446">
                  <c:v>5</c:v>
                </c:pt>
                <c:pt idx="1447">
                  <c:v>14</c:v>
                </c:pt>
                <c:pt idx="1448">
                  <c:v>6</c:v>
                </c:pt>
                <c:pt idx="1449">
                  <c:v>8</c:v>
                </c:pt>
                <c:pt idx="1450">
                  <c:v>9</c:v>
                </c:pt>
                <c:pt idx="1451">
                  <c:v>22</c:v>
                </c:pt>
                <c:pt idx="1452">
                  <c:v>14</c:v>
                </c:pt>
                <c:pt idx="1453">
                  <c:v>20</c:v>
                </c:pt>
                <c:pt idx="1454">
                  <c:v>7</c:v>
                </c:pt>
                <c:pt idx="1455">
                  <c:v>16</c:v>
                </c:pt>
                <c:pt idx="1456">
                  <c:v>15</c:v>
                </c:pt>
                <c:pt idx="1457">
                  <c:v>18</c:v>
                </c:pt>
                <c:pt idx="1458">
                  <c:v>17</c:v>
                </c:pt>
                <c:pt idx="1459">
                  <c:v>14</c:v>
                </c:pt>
                <c:pt idx="1460">
                  <c:v>15</c:v>
                </c:pt>
                <c:pt idx="1461">
                  <c:v>16</c:v>
                </c:pt>
                <c:pt idx="1462">
                  <c:v>19</c:v>
                </c:pt>
                <c:pt idx="1463">
                  <c:v>12</c:v>
                </c:pt>
                <c:pt idx="1464">
                  <c:v>13</c:v>
                </c:pt>
                <c:pt idx="1465">
                  <c:v>13</c:v>
                </c:pt>
                <c:pt idx="1466">
                  <c:v>15</c:v>
                </c:pt>
                <c:pt idx="1467">
                  <c:v>8</c:v>
                </c:pt>
                <c:pt idx="1468">
                  <c:v>14</c:v>
                </c:pt>
                <c:pt idx="1469">
                  <c:v>15</c:v>
                </c:pt>
                <c:pt idx="1470">
                  <c:v>18</c:v>
                </c:pt>
                <c:pt idx="1471">
                  <c:v>7</c:v>
                </c:pt>
                <c:pt idx="1472">
                  <c:v>7</c:v>
                </c:pt>
                <c:pt idx="1473">
                  <c:v>14</c:v>
                </c:pt>
                <c:pt idx="1474">
                  <c:v>21</c:v>
                </c:pt>
                <c:pt idx="1475">
                  <c:v>8</c:v>
                </c:pt>
                <c:pt idx="1476">
                  <c:v>15</c:v>
                </c:pt>
                <c:pt idx="1477">
                  <c:v>18</c:v>
                </c:pt>
                <c:pt idx="1478">
                  <c:v>15</c:v>
                </c:pt>
                <c:pt idx="1479">
                  <c:v>16</c:v>
                </c:pt>
                <c:pt idx="1480">
                  <c:v>18</c:v>
                </c:pt>
                <c:pt idx="1481">
                  <c:v>11</c:v>
                </c:pt>
                <c:pt idx="1482">
                  <c:v>14</c:v>
                </c:pt>
                <c:pt idx="1483">
                  <c:v>12</c:v>
                </c:pt>
                <c:pt idx="1484">
                  <c:v>15</c:v>
                </c:pt>
                <c:pt idx="1485">
                  <c:v>21</c:v>
                </c:pt>
                <c:pt idx="1486">
                  <c:v>12</c:v>
                </c:pt>
                <c:pt idx="1487">
                  <c:v>18</c:v>
                </c:pt>
                <c:pt idx="1488">
                  <c:v>12</c:v>
                </c:pt>
                <c:pt idx="1489">
                  <c:v>14</c:v>
                </c:pt>
                <c:pt idx="1490">
                  <c:v>11</c:v>
                </c:pt>
                <c:pt idx="1491">
                  <c:v>23</c:v>
                </c:pt>
                <c:pt idx="1492">
                  <c:v>7</c:v>
                </c:pt>
                <c:pt idx="1493">
                  <c:v>13</c:v>
                </c:pt>
                <c:pt idx="1494">
                  <c:v>13</c:v>
                </c:pt>
                <c:pt idx="1495">
                  <c:v>16</c:v>
                </c:pt>
                <c:pt idx="1496">
                  <c:v>9</c:v>
                </c:pt>
                <c:pt idx="1497">
                  <c:v>15</c:v>
                </c:pt>
                <c:pt idx="1498">
                  <c:v>15</c:v>
                </c:pt>
                <c:pt idx="1499">
                  <c:v>12</c:v>
                </c:pt>
                <c:pt idx="1500">
                  <c:v>11</c:v>
                </c:pt>
                <c:pt idx="1501">
                  <c:v>13</c:v>
                </c:pt>
                <c:pt idx="1502">
                  <c:v>14</c:v>
                </c:pt>
                <c:pt idx="1503">
                  <c:v>10</c:v>
                </c:pt>
                <c:pt idx="1504">
                  <c:v>17</c:v>
                </c:pt>
                <c:pt idx="1505">
                  <c:v>15</c:v>
                </c:pt>
                <c:pt idx="1506">
                  <c:v>9</c:v>
                </c:pt>
                <c:pt idx="1507">
                  <c:v>11</c:v>
                </c:pt>
                <c:pt idx="1508">
                  <c:v>12</c:v>
                </c:pt>
                <c:pt idx="1509">
                  <c:v>15</c:v>
                </c:pt>
                <c:pt idx="1510">
                  <c:v>10</c:v>
                </c:pt>
                <c:pt idx="1511">
                  <c:v>10</c:v>
                </c:pt>
                <c:pt idx="1512">
                  <c:v>16</c:v>
                </c:pt>
                <c:pt idx="1513">
                  <c:v>7</c:v>
                </c:pt>
                <c:pt idx="1514">
                  <c:v>6</c:v>
                </c:pt>
                <c:pt idx="1515">
                  <c:v>19</c:v>
                </c:pt>
                <c:pt idx="1516">
                  <c:v>14</c:v>
                </c:pt>
                <c:pt idx="1517">
                  <c:v>18</c:v>
                </c:pt>
                <c:pt idx="1518">
                  <c:v>12</c:v>
                </c:pt>
                <c:pt idx="1519">
                  <c:v>12</c:v>
                </c:pt>
                <c:pt idx="1520">
                  <c:v>6</c:v>
                </c:pt>
                <c:pt idx="1521">
                  <c:v>15</c:v>
                </c:pt>
                <c:pt idx="1522">
                  <c:v>12</c:v>
                </c:pt>
                <c:pt idx="1523">
                  <c:v>10</c:v>
                </c:pt>
                <c:pt idx="1524">
                  <c:v>9</c:v>
                </c:pt>
                <c:pt idx="1525">
                  <c:v>12</c:v>
                </c:pt>
                <c:pt idx="1526">
                  <c:v>15</c:v>
                </c:pt>
                <c:pt idx="1527">
                  <c:v>17</c:v>
                </c:pt>
                <c:pt idx="1528">
                  <c:v>7</c:v>
                </c:pt>
                <c:pt idx="1529">
                  <c:v>11</c:v>
                </c:pt>
                <c:pt idx="1530">
                  <c:v>6</c:v>
                </c:pt>
                <c:pt idx="1531">
                  <c:v>12</c:v>
                </c:pt>
                <c:pt idx="1532">
                  <c:v>12</c:v>
                </c:pt>
                <c:pt idx="1533">
                  <c:v>8</c:v>
                </c:pt>
                <c:pt idx="1534">
                  <c:v>13</c:v>
                </c:pt>
                <c:pt idx="1535">
                  <c:v>5</c:v>
                </c:pt>
                <c:pt idx="1536">
                  <c:v>7</c:v>
                </c:pt>
                <c:pt idx="1537">
                  <c:v>15</c:v>
                </c:pt>
                <c:pt idx="1538">
                  <c:v>13</c:v>
                </c:pt>
                <c:pt idx="1539">
                  <c:v>12</c:v>
                </c:pt>
                <c:pt idx="1540">
                  <c:v>16</c:v>
                </c:pt>
                <c:pt idx="1541">
                  <c:v>12</c:v>
                </c:pt>
                <c:pt idx="1542">
                  <c:v>14</c:v>
                </c:pt>
                <c:pt idx="1543">
                  <c:v>16</c:v>
                </c:pt>
                <c:pt idx="1544">
                  <c:v>18</c:v>
                </c:pt>
                <c:pt idx="1545">
                  <c:v>15</c:v>
                </c:pt>
                <c:pt idx="1546">
                  <c:v>12</c:v>
                </c:pt>
                <c:pt idx="1547">
                  <c:v>10</c:v>
                </c:pt>
                <c:pt idx="1548">
                  <c:v>9</c:v>
                </c:pt>
                <c:pt idx="1549">
                  <c:v>7</c:v>
                </c:pt>
                <c:pt idx="1550">
                  <c:v>7</c:v>
                </c:pt>
                <c:pt idx="1551">
                  <c:v>17</c:v>
                </c:pt>
                <c:pt idx="1552">
                  <c:v>17</c:v>
                </c:pt>
                <c:pt idx="1553">
                  <c:v>15</c:v>
                </c:pt>
                <c:pt idx="1554">
                  <c:v>8</c:v>
                </c:pt>
                <c:pt idx="1555">
                  <c:v>13</c:v>
                </c:pt>
                <c:pt idx="1556">
                  <c:v>9</c:v>
                </c:pt>
                <c:pt idx="1557">
                  <c:v>21</c:v>
                </c:pt>
                <c:pt idx="1558">
                  <c:v>7</c:v>
                </c:pt>
                <c:pt idx="1559">
                  <c:v>13</c:v>
                </c:pt>
                <c:pt idx="1560">
                  <c:v>9</c:v>
                </c:pt>
                <c:pt idx="1561">
                  <c:v>7</c:v>
                </c:pt>
                <c:pt idx="1562">
                  <c:v>13</c:v>
                </c:pt>
                <c:pt idx="1563">
                  <c:v>12</c:v>
                </c:pt>
                <c:pt idx="1564">
                  <c:v>10</c:v>
                </c:pt>
                <c:pt idx="1565">
                  <c:v>11</c:v>
                </c:pt>
                <c:pt idx="1566">
                  <c:v>15</c:v>
                </c:pt>
                <c:pt idx="1567">
                  <c:v>9</c:v>
                </c:pt>
                <c:pt idx="1568">
                  <c:v>10</c:v>
                </c:pt>
                <c:pt idx="1569">
                  <c:v>10</c:v>
                </c:pt>
                <c:pt idx="1570">
                  <c:v>7</c:v>
                </c:pt>
                <c:pt idx="1571">
                  <c:v>13</c:v>
                </c:pt>
                <c:pt idx="1572">
                  <c:v>14</c:v>
                </c:pt>
                <c:pt idx="1573">
                  <c:v>16</c:v>
                </c:pt>
                <c:pt idx="1574">
                  <c:v>17</c:v>
                </c:pt>
                <c:pt idx="1575">
                  <c:v>16</c:v>
                </c:pt>
                <c:pt idx="1576">
                  <c:v>13</c:v>
                </c:pt>
                <c:pt idx="1577">
                  <c:v>7</c:v>
                </c:pt>
                <c:pt idx="1578">
                  <c:v>20</c:v>
                </c:pt>
                <c:pt idx="1579">
                  <c:v>6</c:v>
                </c:pt>
                <c:pt idx="1580">
                  <c:v>12</c:v>
                </c:pt>
                <c:pt idx="1581">
                  <c:v>10</c:v>
                </c:pt>
                <c:pt idx="1582">
                  <c:v>16</c:v>
                </c:pt>
                <c:pt idx="1583">
                  <c:v>12</c:v>
                </c:pt>
                <c:pt idx="1584">
                  <c:v>10</c:v>
                </c:pt>
                <c:pt idx="1585">
                  <c:v>7</c:v>
                </c:pt>
                <c:pt idx="1586">
                  <c:v>17</c:v>
                </c:pt>
                <c:pt idx="1587">
                  <c:v>7</c:v>
                </c:pt>
                <c:pt idx="1588">
                  <c:v>8</c:v>
                </c:pt>
                <c:pt idx="1589">
                  <c:v>14</c:v>
                </c:pt>
                <c:pt idx="1590">
                  <c:v>14</c:v>
                </c:pt>
                <c:pt idx="1591">
                  <c:v>19</c:v>
                </c:pt>
                <c:pt idx="1592">
                  <c:v>6</c:v>
                </c:pt>
                <c:pt idx="1593">
                  <c:v>17</c:v>
                </c:pt>
                <c:pt idx="1594">
                  <c:v>10</c:v>
                </c:pt>
                <c:pt idx="1595">
                  <c:v>19</c:v>
                </c:pt>
                <c:pt idx="1596">
                  <c:v>15</c:v>
                </c:pt>
                <c:pt idx="1597">
                  <c:v>15</c:v>
                </c:pt>
                <c:pt idx="1598">
                  <c:v>7</c:v>
                </c:pt>
                <c:pt idx="1599">
                  <c:v>8</c:v>
                </c:pt>
                <c:pt idx="1600">
                  <c:v>7</c:v>
                </c:pt>
                <c:pt idx="1601">
                  <c:v>23</c:v>
                </c:pt>
                <c:pt idx="1602">
                  <c:v>15</c:v>
                </c:pt>
                <c:pt idx="1603">
                  <c:v>8</c:v>
                </c:pt>
                <c:pt idx="1604">
                  <c:v>5</c:v>
                </c:pt>
                <c:pt idx="1605">
                  <c:v>19</c:v>
                </c:pt>
                <c:pt idx="1606">
                  <c:v>14</c:v>
                </c:pt>
                <c:pt idx="1607">
                  <c:v>6</c:v>
                </c:pt>
                <c:pt idx="1608">
                  <c:v>14</c:v>
                </c:pt>
                <c:pt idx="1609">
                  <c:v>12</c:v>
                </c:pt>
                <c:pt idx="1610">
                  <c:v>13</c:v>
                </c:pt>
                <c:pt idx="1611">
                  <c:v>15</c:v>
                </c:pt>
                <c:pt idx="1612">
                  <c:v>11</c:v>
                </c:pt>
                <c:pt idx="1613">
                  <c:v>13</c:v>
                </c:pt>
                <c:pt idx="1614">
                  <c:v>17</c:v>
                </c:pt>
                <c:pt idx="1615">
                  <c:v>7</c:v>
                </c:pt>
                <c:pt idx="1616">
                  <c:v>15</c:v>
                </c:pt>
                <c:pt idx="1617">
                  <c:v>15</c:v>
                </c:pt>
                <c:pt idx="1618">
                  <c:v>6</c:v>
                </c:pt>
                <c:pt idx="1619">
                  <c:v>11</c:v>
                </c:pt>
                <c:pt idx="1620">
                  <c:v>10</c:v>
                </c:pt>
                <c:pt idx="1621">
                  <c:v>6</c:v>
                </c:pt>
                <c:pt idx="1622">
                  <c:v>12</c:v>
                </c:pt>
                <c:pt idx="1623">
                  <c:v>12</c:v>
                </c:pt>
                <c:pt idx="1624">
                  <c:v>15</c:v>
                </c:pt>
                <c:pt idx="1625">
                  <c:v>11</c:v>
                </c:pt>
                <c:pt idx="1626">
                  <c:v>14</c:v>
                </c:pt>
                <c:pt idx="1627">
                  <c:v>7</c:v>
                </c:pt>
                <c:pt idx="1628">
                  <c:v>6</c:v>
                </c:pt>
                <c:pt idx="1629">
                  <c:v>18</c:v>
                </c:pt>
                <c:pt idx="1630">
                  <c:v>20</c:v>
                </c:pt>
                <c:pt idx="1631">
                  <c:v>12</c:v>
                </c:pt>
                <c:pt idx="1632">
                  <c:v>13</c:v>
                </c:pt>
                <c:pt idx="1633">
                  <c:v>7</c:v>
                </c:pt>
                <c:pt idx="1634">
                  <c:v>8</c:v>
                </c:pt>
                <c:pt idx="1635">
                  <c:v>17</c:v>
                </c:pt>
                <c:pt idx="1636">
                  <c:v>14</c:v>
                </c:pt>
                <c:pt idx="1637">
                  <c:v>15</c:v>
                </c:pt>
                <c:pt idx="1638">
                  <c:v>7</c:v>
                </c:pt>
                <c:pt idx="1639">
                  <c:v>13</c:v>
                </c:pt>
                <c:pt idx="1640">
                  <c:v>14</c:v>
                </c:pt>
                <c:pt idx="1641">
                  <c:v>17</c:v>
                </c:pt>
                <c:pt idx="1642">
                  <c:v>6</c:v>
                </c:pt>
                <c:pt idx="1643">
                  <c:v>7</c:v>
                </c:pt>
                <c:pt idx="1644">
                  <c:v>12</c:v>
                </c:pt>
                <c:pt idx="1645">
                  <c:v>15</c:v>
                </c:pt>
                <c:pt idx="1646">
                  <c:v>7</c:v>
                </c:pt>
                <c:pt idx="1647">
                  <c:v>10</c:v>
                </c:pt>
                <c:pt idx="1648">
                  <c:v>18</c:v>
                </c:pt>
                <c:pt idx="1649">
                  <c:v>9</c:v>
                </c:pt>
                <c:pt idx="1650">
                  <c:v>19</c:v>
                </c:pt>
                <c:pt idx="1651">
                  <c:v>7</c:v>
                </c:pt>
                <c:pt idx="1652">
                  <c:v>13</c:v>
                </c:pt>
                <c:pt idx="1653">
                  <c:v>19</c:v>
                </c:pt>
                <c:pt idx="1654">
                  <c:v>7</c:v>
                </c:pt>
                <c:pt idx="1655">
                  <c:v>7</c:v>
                </c:pt>
                <c:pt idx="1656">
                  <c:v>16</c:v>
                </c:pt>
                <c:pt idx="1657">
                  <c:v>10</c:v>
                </c:pt>
                <c:pt idx="1658">
                  <c:v>7</c:v>
                </c:pt>
                <c:pt idx="1659">
                  <c:v>13</c:v>
                </c:pt>
                <c:pt idx="1660">
                  <c:v>7</c:v>
                </c:pt>
                <c:pt idx="1661">
                  <c:v>12</c:v>
                </c:pt>
                <c:pt idx="1662">
                  <c:v>18</c:v>
                </c:pt>
                <c:pt idx="1663">
                  <c:v>7</c:v>
                </c:pt>
                <c:pt idx="1664">
                  <c:v>16</c:v>
                </c:pt>
                <c:pt idx="1665">
                  <c:v>11</c:v>
                </c:pt>
                <c:pt idx="1666">
                  <c:v>16</c:v>
                </c:pt>
                <c:pt idx="1667">
                  <c:v>18</c:v>
                </c:pt>
                <c:pt idx="1668">
                  <c:v>17</c:v>
                </c:pt>
                <c:pt idx="1669">
                  <c:v>14</c:v>
                </c:pt>
                <c:pt idx="1670">
                  <c:v>12</c:v>
                </c:pt>
                <c:pt idx="1671">
                  <c:v>13</c:v>
                </c:pt>
                <c:pt idx="1672">
                  <c:v>14</c:v>
                </c:pt>
                <c:pt idx="1673">
                  <c:v>16</c:v>
                </c:pt>
                <c:pt idx="1674">
                  <c:v>16</c:v>
                </c:pt>
                <c:pt idx="1675">
                  <c:v>11</c:v>
                </c:pt>
                <c:pt idx="1676">
                  <c:v>7</c:v>
                </c:pt>
                <c:pt idx="1677">
                  <c:v>19</c:v>
                </c:pt>
                <c:pt idx="1678">
                  <c:v>11</c:v>
                </c:pt>
                <c:pt idx="1679">
                  <c:v>6</c:v>
                </c:pt>
                <c:pt idx="1680">
                  <c:v>7</c:v>
                </c:pt>
                <c:pt idx="1681">
                  <c:v>21</c:v>
                </c:pt>
                <c:pt idx="1682">
                  <c:v>21</c:v>
                </c:pt>
                <c:pt idx="1683">
                  <c:v>17</c:v>
                </c:pt>
                <c:pt idx="1684">
                  <c:v>15</c:v>
                </c:pt>
                <c:pt idx="1685">
                  <c:v>11</c:v>
                </c:pt>
                <c:pt idx="1686">
                  <c:v>13</c:v>
                </c:pt>
                <c:pt idx="1687">
                  <c:v>15</c:v>
                </c:pt>
                <c:pt idx="1688">
                  <c:v>8</c:v>
                </c:pt>
                <c:pt idx="1689">
                  <c:v>11</c:v>
                </c:pt>
                <c:pt idx="1690">
                  <c:v>14</c:v>
                </c:pt>
                <c:pt idx="1691">
                  <c:v>14</c:v>
                </c:pt>
                <c:pt idx="1692">
                  <c:v>15</c:v>
                </c:pt>
                <c:pt idx="1693">
                  <c:v>11</c:v>
                </c:pt>
                <c:pt idx="1694">
                  <c:v>16</c:v>
                </c:pt>
                <c:pt idx="1695">
                  <c:v>14</c:v>
                </c:pt>
                <c:pt idx="1696">
                  <c:v>13</c:v>
                </c:pt>
                <c:pt idx="1697">
                  <c:v>6</c:v>
                </c:pt>
                <c:pt idx="1698">
                  <c:v>11</c:v>
                </c:pt>
                <c:pt idx="1699">
                  <c:v>11</c:v>
                </c:pt>
                <c:pt idx="1700">
                  <c:v>12</c:v>
                </c:pt>
                <c:pt idx="1701">
                  <c:v>10</c:v>
                </c:pt>
                <c:pt idx="1702">
                  <c:v>6</c:v>
                </c:pt>
                <c:pt idx="1703">
                  <c:v>7</c:v>
                </c:pt>
                <c:pt idx="1704">
                  <c:v>13</c:v>
                </c:pt>
                <c:pt idx="1705">
                  <c:v>15</c:v>
                </c:pt>
                <c:pt idx="1706">
                  <c:v>13</c:v>
                </c:pt>
                <c:pt idx="1707">
                  <c:v>17</c:v>
                </c:pt>
                <c:pt idx="1708">
                  <c:v>10</c:v>
                </c:pt>
                <c:pt idx="1709">
                  <c:v>13</c:v>
                </c:pt>
                <c:pt idx="1710">
                  <c:v>7</c:v>
                </c:pt>
                <c:pt idx="1711">
                  <c:v>19</c:v>
                </c:pt>
                <c:pt idx="1712">
                  <c:v>7</c:v>
                </c:pt>
                <c:pt idx="1713">
                  <c:v>12</c:v>
                </c:pt>
                <c:pt idx="1714">
                  <c:v>13</c:v>
                </c:pt>
                <c:pt idx="1715">
                  <c:v>18</c:v>
                </c:pt>
                <c:pt idx="1716">
                  <c:v>11</c:v>
                </c:pt>
                <c:pt idx="1717">
                  <c:v>8</c:v>
                </c:pt>
                <c:pt idx="1718">
                  <c:v>15</c:v>
                </c:pt>
                <c:pt idx="1719">
                  <c:v>7</c:v>
                </c:pt>
                <c:pt idx="1720">
                  <c:v>14</c:v>
                </c:pt>
                <c:pt idx="1721">
                  <c:v>10</c:v>
                </c:pt>
                <c:pt idx="1722">
                  <c:v>11</c:v>
                </c:pt>
                <c:pt idx="1723">
                  <c:v>17</c:v>
                </c:pt>
                <c:pt idx="1724">
                  <c:v>18</c:v>
                </c:pt>
                <c:pt idx="1725">
                  <c:v>10</c:v>
                </c:pt>
                <c:pt idx="1726">
                  <c:v>7</c:v>
                </c:pt>
                <c:pt idx="1727">
                  <c:v>13</c:v>
                </c:pt>
                <c:pt idx="1728">
                  <c:v>11</c:v>
                </c:pt>
                <c:pt idx="1729">
                  <c:v>7</c:v>
                </c:pt>
                <c:pt idx="1730">
                  <c:v>15</c:v>
                </c:pt>
                <c:pt idx="1731">
                  <c:v>12</c:v>
                </c:pt>
                <c:pt idx="1732">
                  <c:v>14</c:v>
                </c:pt>
                <c:pt idx="1733">
                  <c:v>14</c:v>
                </c:pt>
                <c:pt idx="1734">
                  <c:v>7</c:v>
                </c:pt>
                <c:pt idx="1735">
                  <c:v>22</c:v>
                </c:pt>
                <c:pt idx="1736">
                  <c:v>14</c:v>
                </c:pt>
                <c:pt idx="1737">
                  <c:v>8</c:v>
                </c:pt>
                <c:pt idx="1738">
                  <c:v>17</c:v>
                </c:pt>
                <c:pt idx="1739">
                  <c:v>13</c:v>
                </c:pt>
                <c:pt idx="1740">
                  <c:v>14</c:v>
                </c:pt>
                <c:pt idx="1741">
                  <c:v>7</c:v>
                </c:pt>
                <c:pt idx="1742">
                  <c:v>17</c:v>
                </c:pt>
                <c:pt idx="1743">
                  <c:v>11</c:v>
                </c:pt>
                <c:pt idx="1744">
                  <c:v>19</c:v>
                </c:pt>
                <c:pt idx="1745">
                  <c:v>15</c:v>
                </c:pt>
                <c:pt idx="1746">
                  <c:v>13</c:v>
                </c:pt>
                <c:pt idx="1747">
                  <c:v>13</c:v>
                </c:pt>
                <c:pt idx="1748">
                  <c:v>6</c:v>
                </c:pt>
                <c:pt idx="1749">
                  <c:v>13</c:v>
                </c:pt>
                <c:pt idx="1750">
                  <c:v>11</c:v>
                </c:pt>
                <c:pt idx="1751">
                  <c:v>14</c:v>
                </c:pt>
                <c:pt idx="1752">
                  <c:v>10</c:v>
                </c:pt>
                <c:pt idx="1753">
                  <c:v>14</c:v>
                </c:pt>
                <c:pt idx="1754">
                  <c:v>23</c:v>
                </c:pt>
                <c:pt idx="1755">
                  <c:v>15</c:v>
                </c:pt>
                <c:pt idx="1756">
                  <c:v>13</c:v>
                </c:pt>
                <c:pt idx="1757">
                  <c:v>13</c:v>
                </c:pt>
                <c:pt idx="1758">
                  <c:v>15</c:v>
                </c:pt>
                <c:pt idx="1759">
                  <c:v>15</c:v>
                </c:pt>
                <c:pt idx="1760">
                  <c:v>11</c:v>
                </c:pt>
                <c:pt idx="1761">
                  <c:v>16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20</c:v>
                </c:pt>
                <c:pt idx="1766">
                  <c:v>7</c:v>
                </c:pt>
                <c:pt idx="1767">
                  <c:v>8</c:v>
                </c:pt>
                <c:pt idx="1768">
                  <c:v>14</c:v>
                </c:pt>
                <c:pt idx="1769">
                  <c:v>13</c:v>
                </c:pt>
                <c:pt idx="1770">
                  <c:v>7</c:v>
                </c:pt>
                <c:pt idx="1771">
                  <c:v>8</c:v>
                </c:pt>
                <c:pt idx="1772">
                  <c:v>14</c:v>
                </c:pt>
                <c:pt idx="1773">
                  <c:v>10</c:v>
                </c:pt>
                <c:pt idx="1774">
                  <c:v>21</c:v>
                </c:pt>
                <c:pt idx="1775">
                  <c:v>13</c:v>
                </c:pt>
                <c:pt idx="1776">
                  <c:v>10</c:v>
                </c:pt>
                <c:pt idx="1777">
                  <c:v>16</c:v>
                </c:pt>
                <c:pt idx="1778">
                  <c:v>11</c:v>
                </c:pt>
                <c:pt idx="1779">
                  <c:v>13</c:v>
                </c:pt>
                <c:pt idx="1780">
                  <c:v>10</c:v>
                </c:pt>
                <c:pt idx="1781">
                  <c:v>11</c:v>
                </c:pt>
                <c:pt idx="1782">
                  <c:v>7</c:v>
                </c:pt>
                <c:pt idx="1783">
                  <c:v>7</c:v>
                </c:pt>
                <c:pt idx="1784">
                  <c:v>14</c:v>
                </c:pt>
                <c:pt idx="1785">
                  <c:v>16</c:v>
                </c:pt>
                <c:pt idx="1786">
                  <c:v>14</c:v>
                </c:pt>
                <c:pt idx="1787">
                  <c:v>10</c:v>
                </c:pt>
                <c:pt idx="1788">
                  <c:v>13</c:v>
                </c:pt>
                <c:pt idx="1789">
                  <c:v>6</c:v>
                </c:pt>
                <c:pt idx="1790">
                  <c:v>14</c:v>
                </c:pt>
                <c:pt idx="1791">
                  <c:v>13</c:v>
                </c:pt>
                <c:pt idx="1792">
                  <c:v>16</c:v>
                </c:pt>
                <c:pt idx="1793">
                  <c:v>7</c:v>
                </c:pt>
                <c:pt idx="1794">
                  <c:v>12</c:v>
                </c:pt>
                <c:pt idx="1795">
                  <c:v>14</c:v>
                </c:pt>
                <c:pt idx="1796">
                  <c:v>13</c:v>
                </c:pt>
                <c:pt idx="1797">
                  <c:v>7</c:v>
                </c:pt>
                <c:pt idx="1798">
                  <c:v>12</c:v>
                </c:pt>
                <c:pt idx="1799">
                  <c:v>10</c:v>
                </c:pt>
                <c:pt idx="1800">
                  <c:v>9</c:v>
                </c:pt>
                <c:pt idx="1801">
                  <c:v>11</c:v>
                </c:pt>
                <c:pt idx="1802">
                  <c:v>10</c:v>
                </c:pt>
                <c:pt idx="1803">
                  <c:v>11</c:v>
                </c:pt>
                <c:pt idx="1804">
                  <c:v>14</c:v>
                </c:pt>
                <c:pt idx="1805">
                  <c:v>13</c:v>
                </c:pt>
                <c:pt idx="1806">
                  <c:v>11</c:v>
                </c:pt>
                <c:pt idx="1807">
                  <c:v>18</c:v>
                </c:pt>
                <c:pt idx="1808">
                  <c:v>13</c:v>
                </c:pt>
                <c:pt idx="1809">
                  <c:v>10</c:v>
                </c:pt>
                <c:pt idx="1810">
                  <c:v>8</c:v>
                </c:pt>
                <c:pt idx="1811">
                  <c:v>6</c:v>
                </c:pt>
                <c:pt idx="1812">
                  <c:v>7</c:v>
                </c:pt>
                <c:pt idx="1813">
                  <c:v>17</c:v>
                </c:pt>
                <c:pt idx="1814">
                  <c:v>6</c:v>
                </c:pt>
                <c:pt idx="1815">
                  <c:v>15</c:v>
                </c:pt>
                <c:pt idx="1816">
                  <c:v>11</c:v>
                </c:pt>
                <c:pt idx="1817">
                  <c:v>15</c:v>
                </c:pt>
                <c:pt idx="1818">
                  <c:v>6</c:v>
                </c:pt>
                <c:pt idx="1819">
                  <c:v>12</c:v>
                </c:pt>
                <c:pt idx="1820">
                  <c:v>16</c:v>
                </c:pt>
                <c:pt idx="1821">
                  <c:v>16</c:v>
                </c:pt>
                <c:pt idx="1822">
                  <c:v>19</c:v>
                </c:pt>
                <c:pt idx="1823">
                  <c:v>16</c:v>
                </c:pt>
                <c:pt idx="1824">
                  <c:v>18</c:v>
                </c:pt>
                <c:pt idx="1825">
                  <c:v>14</c:v>
                </c:pt>
                <c:pt idx="1826">
                  <c:v>11</c:v>
                </c:pt>
                <c:pt idx="1827">
                  <c:v>7</c:v>
                </c:pt>
                <c:pt idx="1828">
                  <c:v>14</c:v>
                </c:pt>
                <c:pt idx="1829">
                  <c:v>7</c:v>
                </c:pt>
                <c:pt idx="1830">
                  <c:v>10</c:v>
                </c:pt>
                <c:pt idx="1831">
                  <c:v>19</c:v>
                </c:pt>
                <c:pt idx="1832">
                  <c:v>15</c:v>
                </c:pt>
                <c:pt idx="1833">
                  <c:v>17</c:v>
                </c:pt>
                <c:pt idx="1834">
                  <c:v>8</c:v>
                </c:pt>
                <c:pt idx="1835">
                  <c:v>17</c:v>
                </c:pt>
                <c:pt idx="1836">
                  <c:v>7</c:v>
                </c:pt>
                <c:pt idx="1837">
                  <c:v>14</c:v>
                </c:pt>
                <c:pt idx="1838">
                  <c:v>15</c:v>
                </c:pt>
                <c:pt idx="1839">
                  <c:v>10</c:v>
                </c:pt>
                <c:pt idx="1840">
                  <c:v>11</c:v>
                </c:pt>
                <c:pt idx="1841">
                  <c:v>19</c:v>
                </c:pt>
                <c:pt idx="1842">
                  <c:v>14</c:v>
                </c:pt>
                <c:pt idx="1843">
                  <c:v>21</c:v>
                </c:pt>
                <c:pt idx="1844">
                  <c:v>20</c:v>
                </c:pt>
                <c:pt idx="1845">
                  <c:v>13</c:v>
                </c:pt>
                <c:pt idx="1846">
                  <c:v>17</c:v>
                </c:pt>
                <c:pt idx="1847">
                  <c:v>8</c:v>
                </c:pt>
                <c:pt idx="1848">
                  <c:v>6</c:v>
                </c:pt>
                <c:pt idx="1849">
                  <c:v>12</c:v>
                </c:pt>
                <c:pt idx="1850">
                  <c:v>14</c:v>
                </c:pt>
                <c:pt idx="1851">
                  <c:v>7</c:v>
                </c:pt>
                <c:pt idx="1852">
                  <c:v>6</c:v>
                </c:pt>
                <c:pt idx="1853">
                  <c:v>7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15</c:v>
                </c:pt>
                <c:pt idx="1858">
                  <c:v>6</c:v>
                </c:pt>
                <c:pt idx="1859">
                  <c:v>14</c:v>
                </c:pt>
                <c:pt idx="1860">
                  <c:v>13</c:v>
                </c:pt>
                <c:pt idx="1861">
                  <c:v>7</c:v>
                </c:pt>
                <c:pt idx="1862">
                  <c:v>21</c:v>
                </c:pt>
                <c:pt idx="1863">
                  <c:v>15</c:v>
                </c:pt>
                <c:pt idx="1864">
                  <c:v>12</c:v>
                </c:pt>
                <c:pt idx="1865">
                  <c:v>5</c:v>
                </c:pt>
                <c:pt idx="1866">
                  <c:v>6</c:v>
                </c:pt>
                <c:pt idx="1867">
                  <c:v>18</c:v>
                </c:pt>
                <c:pt idx="1868">
                  <c:v>14</c:v>
                </c:pt>
                <c:pt idx="1869">
                  <c:v>18</c:v>
                </c:pt>
                <c:pt idx="1870">
                  <c:v>10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7</c:v>
                </c:pt>
                <c:pt idx="1875">
                  <c:v>10</c:v>
                </c:pt>
                <c:pt idx="1876">
                  <c:v>16</c:v>
                </c:pt>
                <c:pt idx="1877">
                  <c:v>12</c:v>
                </c:pt>
                <c:pt idx="1878">
                  <c:v>10</c:v>
                </c:pt>
                <c:pt idx="1879">
                  <c:v>15</c:v>
                </c:pt>
                <c:pt idx="1880">
                  <c:v>9</c:v>
                </c:pt>
                <c:pt idx="1881">
                  <c:v>11</c:v>
                </c:pt>
                <c:pt idx="1882">
                  <c:v>7</c:v>
                </c:pt>
                <c:pt idx="1883">
                  <c:v>22</c:v>
                </c:pt>
                <c:pt idx="1884">
                  <c:v>14</c:v>
                </c:pt>
                <c:pt idx="1885">
                  <c:v>7</c:v>
                </c:pt>
                <c:pt idx="1886">
                  <c:v>12</c:v>
                </c:pt>
                <c:pt idx="1887">
                  <c:v>19</c:v>
                </c:pt>
                <c:pt idx="1888">
                  <c:v>12</c:v>
                </c:pt>
                <c:pt idx="1889">
                  <c:v>7</c:v>
                </c:pt>
                <c:pt idx="1890">
                  <c:v>7</c:v>
                </c:pt>
                <c:pt idx="1891">
                  <c:v>8</c:v>
                </c:pt>
                <c:pt idx="1892">
                  <c:v>12</c:v>
                </c:pt>
                <c:pt idx="1893">
                  <c:v>17</c:v>
                </c:pt>
                <c:pt idx="1894">
                  <c:v>24</c:v>
                </c:pt>
                <c:pt idx="1895">
                  <c:v>15</c:v>
                </c:pt>
                <c:pt idx="1896">
                  <c:v>7</c:v>
                </c:pt>
                <c:pt idx="1897">
                  <c:v>13</c:v>
                </c:pt>
                <c:pt idx="1898">
                  <c:v>11</c:v>
                </c:pt>
                <c:pt idx="1899">
                  <c:v>14</c:v>
                </c:pt>
                <c:pt idx="1900">
                  <c:v>15</c:v>
                </c:pt>
                <c:pt idx="1901">
                  <c:v>11</c:v>
                </c:pt>
                <c:pt idx="1902">
                  <c:v>10</c:v>
                </c:pt>
                <c:pt idx="1903">
                  <c:v>13</c:v>
                </c:pt>
                <c:pt idx="1904">
                  <c:v>12</c:v>
                </c:pt>
                <c:pt idx="1905">
                  <c:v>17</c:v>
                </c:pt>
                <c:pt idx="1906">
                  <c:v>12</c:v>
                </c:pt>
                <c:pt idx="1907">
                  <c:v>6</c:v>
                </c:pt>
                <c:pt idx="1908">
                  <c:v>7</c:v>
                </c:pt>
                <c:pt idx="1909">
                  <c:v>11</c:v>
                </c:pt>
                <c:pt idx="1910">
                  <c:v>21</c:v>
                </c:pt>
                <c:pt idx="1911">
                  <c:v>6</c:v>
                </c:pt>
                <c:pt idx="1912">
                  <c:v>17</c:v>
                </c:pt>
                <c:pt idx="1913">
                  <c:v>13</c:v>
                </c:pt>
                <c:pt idx="1914">
                  <c:v>14</c:v>
                </c:pt>
                <c:pt idx="1915">
                  <c:v>12</c:v>
                </c:pt>
                <c:pt idx="1916">
                  <c:v>7</c:v>
                </c:pt>
                <c:pt idx="1917">
                  <c:v>13</c:v>
                </c:pt>
                <c:pt idx="1918">
                  <c:v>12</c:v>
                </c:pt>
                <c:pt idx="1919">
                  <c:v>15</c:v>
                </c:pt>
                <c:pt idx="1920">
                  <c:v>12</c:v>
                </c:pt>
                <c:pt idx="1921">
                  <c:v>13</c:v>
                </c:pt>
                <c:pt idx="1922">
                  <c:v>7</c:v>
                </c:pt>
                <c:pt idx="1923">
                  <c:v>17</c:v>
                </c:pt>
                <c:pt idx="1924">
                  <c:v>16</c:v>
                </c:pt>
                <c:pt idx="1925">
                  <c:v>7</c:v>
                </c:pt>
                <c:pt idx="1926">
                  <c:v>16</c:v>
                </c:pt>
                <c:pt idx="1927">
                  <c:v>11</c:v>
                </c:pt>
                <c:pt idx="1928">
                  <c:v>18</c:v>
                </c:pt>
                <c:pt idx="1929">
                  <c:v>23</c:v>
                </c:pt>
                <c:pt idx="1930">
                  <c:v>14</c:v>
                </c:pt>
                <c:pt idx="1931">
                  <c:v>12</c:v>
                </c:pt>
                <c:pt idx="1932">
                  <c:v>19</c:v>
                </c:pt>
                <c:pt idx="1933">
                  <c:v>11</c:v>
                </c:pt>
                <c:pt idx="1934">
                  <c:v>12</c:v>
                </c:pt>
                <c:pt idx="1935">
                  <c:v>7</c:v>
                </c:pt>
                <c:pt idx="1936">
                  <c:v>14</c:v>
                </c:pt>
                <c:pt idx="1937">
                  <c:v>10</c:v>
                </c:pt>
                <c:pt idx="1938">
                  <c:v>10</c:v>
                </c:pt>
                <c:pt idx="1939">
                  <c:v>11</c:v>
                </c:pt>
                <c:pt idx="1940">
                  <c:v>6</c:v>
                </c:pt>
                <c:pt idx="1941">
                  <c:v>17</c:v>
                </c:pt>
                <c:pt idx="1942">
                  <c:v>13</c:v>
                </c:pt>
                <c:pt idx="1943">
                  <c:v>13</c:v>
                </c:pt>
                <c:pt idx="1944">
                  <c:v>6</c:v>
                </c:pt>
                <c:pt idx="1945">
                  <c:v>17</c:v>
                </c:pt>
                <c:pt idx="1946">
                  <c:v>17</c:v>
                </c:pt>
                <c:pt idx="1947">
                  <c:v>18</c:v>
                </c:pt>
                <c:pt idx="1948">
                  <c:v>10</c:v>
                </c:pt>
                <c:pt idx="1949">
                  <c:v>17</c:v>
                </c:pt>
                <c:pt idx="1950">
                  <c:v>6</c:v>
                </c:pt>
                <c:pt idx="1951">
                  <c:v>12</c:v>
                </c:pt>
                <c:pt idx="1952">
                  <c:v>6</c:v>
                </c:pt>
                <c:pt idx="1953">
                  <c:v>12</c:v>
                </c:pt>
                <c:pt idx="1954">
                  <c:v>21</c:v>
                </c:pt>
                <c:pt idx="1955">
                  <c:v>14</c:v>
                </c:pt>
                <c:pt idx="1956">
                  <c:v>14</c:v>
                </c:pt>
                <c:pt idx="1957">
                  <c:v>10</c:v>
                </c:pt>
                <c:pt idx="1958">
                  <c:v>8</c:v>
                </c:pt>
                <c:pt idx="1959">
                  <c:v>11</c:v>
                </c:pt>
                <c:pt idx="1960">
                  <c:v>14</c:v>
                </c:pt>
                <c:pt idx="1961">
                  <c:v>21</c:v>
                </c:pt>
                <c:pt idx="1962">
                  <c:v>22</c:v>
                </c:pt>
                <c:pt idx="1963">
                  <c:v>7</c:v>
                </c:pt>
                <c:pt idx="1964">
                  <c:v>17</c:v>
                </c:pt>
                <c:pt idx="1965">
                  <c:v>12</c:v>
                </c:pt>
                <c:pt idx="1966">
                  <c:v>7</c:v>
                </c:pt>
                <c:pt idx="1967">
                  <c:v>10</c:v>
                </c:pt>
                <c:pt idx="1968">
                  <c:v>14</c:v>
                </c:pt>
                <c:pt idx="1969">
                  <c:v>10</c:v>
                </c:pt>
                <c:pt idx="1970">
                  <c:v>21</c:v>
                </c:pt>
                <c:pt idx="1971">
                  <c:v>12</c:v>
                </c:pt>
                <c:pt idx="1972">
                  <c:v>21</c:v>
                </c:pt>
                <c:pt idx="1973">
                  <c:v>14</c:v>
                </c:pt>
                <c:pt idx="1974">
                  <c:v>17</c:v>
                </c:pt>
                <c:pt idx="1975">
                  <c:v>6</c:v>
                </c:pt>
                <c:pt idx="1976">
                  <c:v>8</c:v>
                </c:pt>
                <c:pt idx="1977">
                  <c:v>18</c:v>
                </c:pt>
                <c:pt idx="1978">
                  <c:v>22</c:v>
                </c:pt>
                <c:pt idx="1979">
                  <c:v>19</c:v>
                </c:pt>
                <c:pt idx="1980">
                  <c:v>17</c:v>
                </c:pt>
                <c:pt idx="1981">
                  <c:v>6</c:v>
                </c:pt>
                <c:pt idx="1982">
                  <c:v>10</c:v>
                </c:pt>
                <c:pt idx="1983">
                  <c:v>6</c:v>
                </c:pt>
                <c:pt idx="1984">
                  <c:v>9</c:v>
                </c:pt>
                <c:pt idx="1985">
                  <c:v>7</c:v>
                </c:pt>
                <c:pt idx="1986">
                  <c:v>13</c:v>
                </c:pt>
                <c:pt idx="1987">
                  <c:v>15</c:v>
                </c:pt>
                <c:pt idx="1988">
                  <c:v>18</c:v>
                </c:pt>
                <c:pt idx="1989">
                  <c:v>5</c:v>
                </c:pt>
                <c:pt idx="1990">
                  <c:v>7</c:v>
                </c:pt>
                <c:pt idx="1991">
                  <c:v>13</c:v>
                </c:pt>
                <c:pt idx="1992">
                  <c:v>10</c:v>
                </c:pt>
                <c:pt idx="1993">
                  <c:v>8</c:v>
                </c:pt>
                <c:pt idx="1994">
                  <c:v>10</c:v>
                </c:pt>
                <c:pt idx="1995">
                  <c:v>8</c:v>
                </c:pt>
                <c:pt idx="1996">
                  <c:v>10</c:v>
                </c:pt>
                <c:pt idx="1997">
                  <c:v>13</c:v>
                </c:pt>
                <c:pt idx="1998">
                  <c:v>16</c:v>
                </c:pt>
                <c:pt idx="1999">
                  <c:v>14</c:v>
                </c:pt>
                <c:pt idx="2000">
                  <c:v>10</c:v>
                </c:pt>
                <c:pt idx="2001">
                  <c:v>7</c:v>
                </c:pt>
                <c:pt idx="2002">
                  <c:v>15</c:v>
                </c:pt>
                <c:pt idx="2003">
                  <c:v>19</c:v>
                </c:pt>
                <c:pt idx="2004">
                  <c:v>11</c:v>
                </c:pt>
                <c:pt idx="2005">
                  <c:v>17</c:v>
                </c:pt>
                <c:pt idx="2006">
                  <c:v>15</c:v>
                </c:pt>
                <c:pt idx="2007">
                  <c:v>19</c:v>
                </c:pt>
                <c:pt idx="2008">
                  <c:v>10</c:v>
                </c:pt>
                <c:pt idx="2009">
                  <c:v>15</c:v>
                </c:pt>
                <c:pt idx="2010">
                  <c:v>10</c:v>
                </c:pt>
                <c:pt idx="2011">
                  <c:v>10</c:v>
                </c:pt>
                <c:pt idx="2012">
                  <c:v>13</c:v>
                </c:pt>
                <c:pt idx="2013">
                  <c:v>12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10</c:v>
                </c:pt>
                <c:pt idx="2020">
                  <c:v>14</c:v>
                </c:pt>
                <c:pt idx="2021">
                  <c:v>12</c:v>
                </c:pt>
                <c:pt idx="2022">
                  <c:v>7</c:v>
                </c:pt>
                <c:pt idx="2023">
                  <c:v>15</c:v>
                </c:pt>
                <c:pt idx="2024">
                  <c:v>11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7</c:v>
                </c:pt>
                <c:pt idx="2029">
                  <c:v>6</c:v>
                </c:pt>
                <c:pt idx="2030">
                  <c:v>17</c:v>
                </c:pt>
                <c:pt idx="2031">
                  <c:v>11</c:v>
                </c:pt>
                <c:pt idx="2032">
                  <c:v>13</c:v>
                </c:pt>
                <c:pt idx="2033">
                  <c:v>17</c:v>
                </c:pt>
                <c:pt idx="2034">
                  <c:v>6</c:v>
                </c:pt>
                <c:pt idx="2035">
                  <c:v>11</c:v>
                </c:pt>
                <c:pt idx="2036">
                  <c:v>13</c:v>
                </c:pt>
                <c:pt idx="2037">
                  <c:v>11</c:v>
                </c:pt>
                <c:pt idx="2038">
                  <c:v>19</c:v>
                </c:pt>
                <c:pt idx="2039">
                  <c:v>17</c:v>
                </c:pt>
                <c:pt idx="2040">
                  <c:v>7</c:v>
                </c:pt>
                <c:pt idx="2041">
                  <c:v>11</c:v>
                </c:pt>
                <c:pt idx="2042">
                  <c:v>6</c:v>
                </c:pt>
                <c:pt idx="2043">
                  <c:v>7</c:v>
                </c:pt>
                <c:pt idx="2044">
                  <c:v>13</c:v>
                </c:pt>
                <c:pt idx="2045">
                  <c:v>17</c:v>
                </c:pt>
                <c:pt idx="2046">
                  <c:v>14</c:v>
                </c:pt>
                <c:pt idx="2047">
                  <c:v>13</c:v>
                </c:pt>
                <c:pt idx="2048">
                  <c:v>12</c:v>
                </c:pt>
                <c:pt idx="2049">
                  <c:v>14</c:v>
                </c:pt>
                <c:pt idx="2050">
                  <c:v>7</c:v>
                </c:pt>
                <c:pt idx="2051">
                  <c:v>10</c:v>
                </c:pt>
                <c:pt idx="2052">
                  <c:v>7</c:v>
                </c:pt>
                <c:pt idx="2053">
                  <c:v>13</c:v>
                </c:pt>
                <c:pt idx="2054">
                  <c:v>7</c:v>
                </c:pt>
                <c:pt idx="2055">
                  <c:v>20</c:v>
                </c:pt>
                <c:pt idx="2056">
                  <c:v>14</c:v>
                </c:pt>
                <c:pt idx="2057">
                  <c:v>14</c:v>
                </c:pt>
                <c:pt idx="2058">
                  <c:v>10</c:v>
                </c:pt>
                <c:pt idx="2059">
                  <c:v>6</c:v>
                </c:pt>
                <c:pt idx="2060">
                  <c:v>6</c:v>
                </c:pt>
                <c:pt idx="2061">
                  <c:v>16</c:v>
                </c:pt>
                <c:pt idx="2062">
                  <c:v>6</c:v>
                </c:pt>
                <c:pt idx="2063">
                  <c:v>18</c:v>
                </c:pt>
                <c:pt idx="2064">
                  <c:v>7</c:v>
                </c:pt>
                <c:pt idx="2065">
                  <c:v>21</c:v>
                </c:pt>
                <c:pt idx="2066">
                  <c:v>17</c:v>
                </c:pt>
                <c:pt idx="2067">
                  <c:v>16</c:v>
                </c:pt>
                <c:pt idx="2068">
                  <c:v>12</c:v>
                </c:pt>
                <c:pt idx="2069">
                  <c:v>13</c:v>
                </c:pt>
                <c:pt idx="2070">
                  <c:v>13</c:v>
                </c:pt>
                <c:pt idx="2071">
                  <c:v>17</c:v>
                </c:pt>
                <c:pt idx="2072">
                  <c:v>13</c:v>
                </c:pt>
                <c:pt idx="2073">
                  <c:v>5</c:v>
                </c:pt>
                <c:pt idx="2074">
                  <c:v>14</c:v>
                </c:pt>
                <c:pt idx="2075">
                  <c:v>21</c:v>
                </c:pt>
                <c:pt idx="2076">
                  <c:v>7</c:v>
                </c:pt>
                <c:pt idx="2077">
                  <c:v>6</c:v>
                </c:pt>
                <c:pt idx="2078">
                  <c:v>13</c:v>
                </c:pt>
                <c:pt idx="2079">
                  <c:v>9</c:v>
                </c:pt>
                <c:pt idx="2080">
                  <c:v>17</c:v>
                </c:pt>
                <c:pt idx="2081">
                  <c:v>18</c:v>
                </c:pt>
                <c:pt idx="2082">
                  <c:v>15</c:v>
                </c:pt>
                <c:pt idx="2083">
                  <c:v>16</c:v>
                </c:pt>
                <c:pt idx="2084">
                  <c:v>14</c:v>
                </c:pt>
                <c:pt idx="2085">
                  <c:v>13</c:v>
                </c:pt>
                <c:pt idx="2086">
                  <c:v>12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14</c:v>
                </c:pt>
                <c:pt idx="2091">
                  <c:v>12</c:v>
                </c:pt>
                <c:pt idx="2092">
                  <c:v>15</c:v>
                </c:pt>
                <c:pt idx="2093">
                  <c:v>17</c:v>
                </c:pt>
                <c:pt idx="2094">
                  <c:v>21</c:v>
                </c:pt>
                <c:pt idx="2095">
                  <c:v>19</c:v>
                </c:pt>
                <c:pt idx="2096">
                  <c:v>9</c:v>
                </c:pt>
                <c:pt idx="2097">
                  <c:v>15</c:v>
                </c:pt>
                <c:pt idx="2098">
                  <c:v>11</c:v>
                </c:pt>
                <c:pt idx="2099">
                  <c:v>14</c:v>
                </c:pt>
                <c:pt idx="2100">
                  <c:v>11</c:v>
                </c:pt>
                <c:pt idx="2101">
                  <c:v>8</c:v>
                </c:pt>
                <c:pt idx="2102">
                  <c:v>21</c:v>
                </c:pt>
                <c:pt idx="2103">
                  <c:v>7</c:v>
                </c:pt>
                <c:pt idx="2104">
                  <c:v>13</c:v>
                </c:pt>
                <c:pt idx="2105">
                  <c:v>13</c:v>
                </c:pt>
                <c:pt idx="2106">
                  <c:v>14</c:v>
                </c:pt>
                <c:pt idx="2107">
                  <c:v>13</c:v>
                </c:pt>
                <c:pt idx="2108">
                  <c:v>8</c:v>
                </c:pt>
                <c:pt idx="2109">
                  <c:v>12</c:v>
                </c:pt>
                <c:pt idx="2110">
                  <c:v>13</c:v>
                </c:pt>
                <c:pt idx="2111">
                  <c:v>11</c:v>
                </c:pt>
                <c:pt idx="2112">
                  <c:v>10</c:v>
                </c:pt>
                <c:pt idx="2113">
                  <c:v>17</c:v>
                </c:pt>
                <c:pt idx="2114">
                  <c:v>23</c:v>
                </c:pt>
                <c:pt idx="2115">
                  <c:v>15</c:v>
                </c:pt>
                <c:pt idx="2116">
                  <c:v>17</c:v>
                </c:pt>
                <c:pt idx="2117">
                  <c:v>11</c:v>
                </c:pt>
                <c:pt idx="2118">
                  <c:v>10</c:v>
                </c:pt>
                <c:pt idx="2119">
                  <c:v>16</c:v>
                </c:pt>
                <c:pt idx="2120">
                  <c:v>12</c:v>
                </c:pt>
                <c:pt idx="2121">
                  <c:v>13</c:v>
                </c:pt>
                <c:pt idx="2122">
                  <c:v>7</c:v>
                </c:pt>
                <c:pt idx="2123">
                  <c:v>7</c:v>
                </c:pt>
                <c:pt idx="2124">
                  <c:v>13</c:v>
                </c:pt>
                <c:pt idx="2125">
                  <c:v>12</c:v>
                </c:pt>
                <c:pt idx="2126">
                  <c:v>14</c:v>
                </c:pt>
                <c:pt idx="2127">
                  <c:v>17</c:v>
                </c:pt>
                <c:pt idx="2128">
                  <c:v>12</c:v>
                </c:pt>
                <c:pt idx="2129">
                  <c:v>10</c:v>
                </c:pt>
                <c:pt idx="2130">
                  <c:v>18</c:v>
                </c:pt>
                <c:pt idx="2131">
                  <c:v>5</c:v>
                </c:pt>
                <c:pt idx="2132">
                  <c:v>13</c:v>
                </c:pt>
                <c:pt idx="2133">
                  <c:v>8</c:v>
                </c:pt>
                <c:pt idx="2134">
                  <c:v>6</c:v>
                </c:pt>
                <c:pt idx="2135">
                  <c:v>20</c:v>
                </c:pt>
                <c:pt idx="2136">
                  <c:v>7</c:v>
                </c:pt>
                <c:pt idx="2137">
                  <c:v>13</c:v>
                </c:pt>
                <c:pt idx="2138">
                  <c:v>20</c:v>
                </c:pt>
                <c:pt idx="2139">
                  <c:v>7</c:v>
                </c:pt>
                <c:pt idx="2140">
                  <c:v>7</c:v>
                </c:pt>
                <c:pt idx="2141">
                  <c:v>9</c:v>
                </c:pt>
                <c:pt idx="2142">
                  <c:v>17</c:v>
                </c:pt>
                <c:pt idx="2143">
                  <c:v>15</c:v>
                </c:pt>
                <c:pt idx="2144">
                  <c:v>18</c:v>
                </c:pt>
                <c:pt idx="2145">
                  <c:v>11</c:v>
                </c:pt>
                <c:pt idx="2146">
                  <c:v>22</c:v>
                </c:pt>
                <c:pt idx="2147">
                  <c:v>21</c:v>
                </c:pt>
                <c:pt idx="2148">
                  <c:v>21</c:v>
                </c:pt>
                <c:pt idx="2149">
                  <c:v>9</c:v>
                </c:pt>
                <c:pt idx="2150">
                  <c:v>19</c:v>
                </c:pt>
                <c:pt idx="2151">
                  <c:v>14</c:v>
                </c:pt>
                <c:pt idx="2152">
                  <c:v>18</c:v>
                </c:pt>
                <c:pt idx="2153">
                  <c:v>7</c:v>
                </c:pt>
                <c:pt idx="2154">
                  <c:v>13</c:v>
                </c:pt>
                <c:pt idx="2155">
                  <c:v>13</c:v>
                </c:pt>
                <c:pt idx="2156">
                  <c:v>8</c:v>
                </c:pt>
                <c:pt idx="2157">
                  <c:v>6</c:v>
                </c:pt>
                <c:pt idx="2158">
                  <c:v>12</c:v>
                </c:pt>
                <c:pt idx="2159">
                  <c:v>9</c:v>
                </c:pt>
                <c:pt idx="2160">
                  <c:v>19</c:v>
                </c:pt>
                <c:pt idx="2161">
                  <c:v>12</c:v>
                </c:pt>
                <c:pt idx="2162">
                  <c:v>18</c:v>
                </c:pt>
                <c:pt idx="2163">
                  <c:v>11</c:v>
                </c:pt>
                <c:pt idx="2164">
                  <c:v>5</c:v>
                </c:pt>
                <c:pt idx="2165">
                  <c:v>11</c:v>
                </c:pt>
                <c:pt idx="2166">
                  <c:v>18</c:v>
                </c:pt>
                <c:pt idx="2167">
                  <c:v>12</c:v>
                </c:pt>
                <c:pt idx="2168">
                  <c:v>11</c:v>
                </c:pt>
                <c:pt idx="2169">
                  <c:v>11</c:v>
                </c:pt>
                <c:pt idx="2170">
                  <c:v>13</c:v>
                </c:pt>
                <c:pt idx="2171">
                  <c:v>13</c:v>
                </c:pt>
                <c:pt idx="2172">
                  <c:v>18</c:v>
                </c:pt>
                <c:pt idx="2173">
                  <c:v>7</c:v>
                </c:pt>
                <c:pt idx="2174">
                  <c:v>7</c:v>
                </c:pt>
                <c:pt idx="2175">
                  <c:v>11</c:v>
                </c:pt>
                <c:pt idx="2176">
                  <c:v>8</c:v>
                </c:pt>
                <c:pt idx="2177">
                  <c:v>20</c:v>
                </c:pt>
                <c:pt idx="2178">
                  <c:v>8</c:v>
                </c:pt>
                <c:pt idx="2179">
                  <c:v>17</c:v>
                </c:pt>
                <c:pt idx="2180">
                  <c:v>7</c:v>
                </c:pt>
                <c:pt idx="2181">
                  <c:v>14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10</c:v>
                </c:pt>
                <c:pt idx="2186">
                  <c:v>11</c:v>
                </c:pt>
                <c:pt idx="2187">
                  <c:v>20</c:v>
                </c:pt>
                <c:pt idx="2188">
                  <c:v>20</c:v>
                </c:pt>
                <c:pt idx="2189">
                  <c:v>13</c:v>
                </c:pt>
                <c:pt idx="2190">
                  <c:v>15</c:v>
                </c:pt>
                <c:pt idx="2191">
                  <c:v>8</c:v>
                </c:pt>
                <c:pt idx="2192">
                  <c:v>13</c:v>
                </c:pt>
                <c:pt idx="2193">
                  <c:v>14</c:v>
                </c:pt>
                <c:pt idx="2194">
                  <c:v>22</c:v>
                </c:pt>
                <c:pt idx="2195">
                  <c:v>7</c:v>
                </c:pt>
                <c:pt idx="2196">
                  <c:v>21</c:v>
                </c:pt>
                <c:pt idx="2197">
                  <c:v>13</c:v>
                </c:pt>
                <c:pt idx="2198">
                  <c:v>13</c:v>
                </c:pt>
                <c:pt idx="2199">
                  <c:v>17</c:v>
                </c:pt>
                <c:pt idx="2200">
                  <c:v>13</c:v>
                </c:pt>
                <c:pt idx="2201">
                  <c:v>19</c:v>
                </c:pt>
                <c:pt idx="2202">
                  <c:v>7</c:v>
                </c:pt>
                <c:pt idx="2203">
                  <c:v>13</c:v>
                </c:pt>
                <c:pt idx="2204">
                  <c:v>14</c:v>
                </c:pt>
                <c:pt idx="2205">
                  <c:v>7</c:v>
                </c:pt>
                <c:pt idx="2206">
                  <c:v>15</c:v>
                </c:pt>
                <c:pt idx="2207">
                  <c:v>7</c:v>
                </c:pt>
                <c:pt idx="2208">
                  <c:v>10</c:v>
                </c:pt>
                <c:pt idx="2209">
                  <c:v>18</c:v>
                </c:pt>
                <c:pt idx="2210">
                  <c:v>12</c:v>
                </c:pt>
                <c:pt idx="2211">
                  <c:v>6</c:v>
                </c:pt>
                <c:pt idx="2212">
                  <c:v>14</c:v>
                </c:pt>
                <c:pt idx="2213">
                  <c:v>17</c:v>
                </c:pt>
                <c:pt idx="2214">
                  <c:v>11</c:v>
                </c:pt>
                <c:pt idx="2215">
                  <c:v>7</c:v>
                </c:pt>
                <c:pt idx="2216">
                  <c:v>20</c:v>
                </c:pt>
                <c:pt idx="2217">
                  <c:v>14</c:v>
                </c:pt>
                <c:pt idx="2218">
                  <c:v>15</c:v>
                </c:pt>
                <c:pt idx="2219">
                  <c:v>10</c:v>
                </c:pt>
                <c:pt idx="2220">
                  <c:v>11</c:v>
                </c:pt>
                <c:pt idx="2221">
                  <c:v>6</c:v>
                </c:pt>
                <c:pt idx="2222">
                  <c:v>9</c:v>
                </c:pt>
                <c:pt idx="2223">
                  <c:v>19</c:v>
                </c:pt>
                <c:pt idx="2224">
                  <c:v>23</c:v>
                </c:pt>
                <c:pt idx="2225">
                  <c:v>5</c:v>
                </c:pt>
                <c:pt idx="2226">
                  <c:v>10</c:v>
                </c:pt>
                <c:pt idx="2227">
                  <c:v>13</c:v>
                </c:pt>
                <c:pt idx="2228">
                  <c:v>12</c:v>
                </c:pt>
                <c:pt idx="2229">
                  <c:v>17</c:v>
                </c:pt>
                <c:pt idx="2230">
                  <c:v>7</c:v>
                </c:pt>
                <c:pt idx="2231">
                  <c:v>11</c:v>
                </c:pt>
                <c:pt idx="2232">
                  <c:v>13</c:v>
                </c:pt>
                <c:pt idx="2233">
                  <c:v>11</c:v>
                </c:pt>
                <c:pt idx="2234">
                  <c:v>17</c:v>
                </c:pt>
                <c:pt idx="2235">
                  <c:v>23</c:v>
                </c:pt>
                <c:pt idx="2236">
                  <c:v>17</c:v>
                </c:pt>
                <c:pt idx="2237">
                  <c:v>14</c:v>
                </c:pt>
                <c:pt idx="2238">
                  <c:v>13</c:v>
                </c:pt>
                <c:pt idx="2239">
                  <c:v>17</c:v>
                </c:pt>
                <c:pt idx="2240">
                  <c:v>10</c:v>
                </c:pt>
                <c:pt idx="2241">
                  <c:v>11</c:v>
                </c:pt>
                <c:pt idx="2242">
                  <c:v>7</c:v>
                </c:pt>
                <c:pt idx="2243">
                  <c:v>17</c:v>
                </c:pt>
                <c:pt idx="2244">
                  <c:v>13</c:v>
                </c:pt>
                <c:pt idx="2245">
                  <c:v>16</c:v>
                </c:pt>
                <c:pt idx="2246">
                  <c:v>14</c:v>
                </c:pt>
                <c:pt idx="2247">
                  <c:v>15</c:v>
                </c:pt>
                <c:pt idx="2248">
                  <c:v>14</c:v>
                </c:pt>
                <c:pt idx="2249">
                  <c:v>21</c:v>
                </c:pt>
                <c:pt idx="2250">
                  <c:v>11</c:v>
                </c:pt>
                <c:pt idx="2251">
                  <c:v>14</c:v>
                </c:pt>
                <c:pt idx="2252">
                  <c:v>8</c:v>
                </c:pt>
                <c:pt idx="2253">
                  <c:v>15</c:v>
                </c:pt>
                <c:pt idx="2254">
                  <c:v>8</c:v>
                </c:pt>
                <c:pt idx="2255">
                  <c:v>21</c:v>
                </c:pt>
                <c:pt idx="2256">
                  <c:v>10</c:v>
                </c:pt>
                <c:pt idx="2257">
                  <c:v>18</c:v>
                </c:pt>
                <c:pt idx="2258">
                  <c:v>12</c:v>
                </c:pt>
                <c:pt idx="2259">
                  <c:v>18</c:v>
                </c:pt>
                <c:pt idx="2260">
                  <c:v>15</c:v>
                </c:pt>
                <c:pt idx="2261">
                  <c:v>13</c:v>
                </c:pt>
                <c:pt idx="2262">
                  <c:v>16</c:v>
                </c:pt>
                <c:pt idx="2263">
                  <c:v>7</c:v>
                </c:pt>
                <c:pt idx="2264">
                  <c:v>9</c:v>
                </c:pt>
                <c:pt idx="2265">
                  <c:v>13</c:v>
                </c:pt>
                <c:pt idx="2266">
                  <c:v>11</c:v>
                </c:pt>
                <c:pt idx="2267">
                  <c:v>10</c:v>
                </c:pt>
                <c:pt idx="2268">
                  <c:v>6</c:v>
                </c:pt>
                <c:pt idx="2269">
                  <c:v>20</c:v>
                </c:pt>
                <c:pt idx="2270">
                  <c:v>14</c:v>
                </c:pt>
                <c:pt idx="2271">
                  <c:v>11</c:v>
                </c:pt>
                <c:pt idx="2272">
                  <c:v>16</c:v>
                </c:pt>
                <c:pt idx="2273">
                  <c:v>9</c:v>
                </c:pt>
                <c:pt idx="2274">
                  <c:v>12</c:v>
                </c:pt>
                <c:pt idx="2275">
                  <c:v>8</c:v>
                </c:pt>
                <c:pt idx="2276">
                  <c:v>11</c:v>
                </c:pt>
                <c:pt idx="2277">
                  <c:v>9</c:v>
                </c:pt>
                <c:pt idx="2278">
                  <c:v>11</c:v>
                </c:pt>
                <c:pt idx="2279">
                  <c:v>13</c:v>
                </c:pt>
                <c:pt idx="2280">
                  <c:v>15</c:v>
                </c:pt>
                <c:pt idx="2281">
                  <c:v>14</c:v>
                </c:pt>
                <c:pt idx="2282">
                  <c:v>9</c:v>
                </c:pt>
                <c:pt idx="2283">
                  <c:v>13</c:v>
                </c:pt>
                <c:pt idx="2284">
                  <c:v>11</c:v>
                </c:pt>
                <c:pt idx="2285">
                  <c:v>18</c:v>
                </c:pt>
                <c:pt idx="2286">
                  <c:v>20</c:v>
                </c:pt>
                <c:pt idx="2287">
                  <c:v>11</c:v>
                </c:pt>
                <c:pt idx="2288">
                  <c:v>13</c:v>
                </c:pt>
                <c:pt idx="2289">
                  <c:v>17</c:v>
                </c:pt>
                <c:pt idx="2290">
                  <c:v>15</c:v>
                </c:pt>
                <c:pt idx="2291">
                  <c:v>19</c:v>
                </c:pt>
                <c:pt idx="2292">
                  <c:v>15</c:v>
                </c:pt>
                <c:pt idx="2293">
                  <c:v>17</c:v>
                </c:pt>
                <c:pt idx="2294">
                  <c:v>14</c:v>
                </c:pt>
                <c:pt idx="2295">
                  <c:v>17</c:v>
                </c:pt>
                <c:pt idx="2296">
                  <c:v>20</c:v>
                </c:pt>
                <c:pt idx="2297">
                  <c:v>11</c:v>
                </c:pt>
                <c:pt idx="2298">
                  <c:v>17</c:v>
                </c:pt>
                <c:pt idx="2299">
                  <c:v>15</c:v>
                </c:pt>
                <c:pt idx="2300">
                  <c:v>16</c:v>
                </c:pt>
                <c:pt idx="2301">
                  <c:v>12</c:v>
                </c:pt>
                <c:pt idx="2302">
                  <c:v>15</c:v>
                </c:pt>
                <c:pt idx="2303">
                  <c:v>16</c:v>
                </c:pt>
                <c:pt idx="2304">
                  <c:v>17</c:v>
                </c:pt>
                <c:pt idx="2305">
                  <c:v>6</c:v>
                </c:pt>
                <c:pt idx="2306">
                  <c:v>11</c:v>
                </c:pt>
                <c:pt idx="2307">
                  <c:v>8</c:v>
                </c:pt>
                <c:pt idx="2308">
                  <c:v>7</c:v>
                </c:pt>
                <c:pt idx="2309">
                  <c:v>12</c:v>
                </c:pt>
                <c:pt idx="2310">
                  <c:v>8</c:v>
                </c:pt>
                <c:pt idx="2311">
                  <c:v>12</c:v>
                </c:pt>
                <c:pt idx="2312">
                  <c:v>16</c:v>
                </c:pt>
                <c:pt idx="2313">
                  <c:v>12</c:v>
                </c:pt>
                <c:pt idx="2314">
                  <c:v>12</c:v>
                </c:pt>
                <c:pt idx="2315">
                  <c:v>11</c:v>
                </c:pt>
                <c:pt idx="2316">
                  <c:v>14</c:v>
                </c:pt>
                <c:pt idx="2317">
                  <c:v>6</c:v>
                </c:pt>
                <c:pt idx="2318">
                  <c:v>14</c:v>
                </c:pt>
                <c:pt idx="2319">
                  <c:v>12</c:v>
                </c:pt>
                <c:pt idx="2320">
                  <c:v>13</c:v>
                </c:pt>
                <c:pt idx="2321">
                  <c:v>13</c:v>
                </c:pt>
                <c:pt idx="2322">
                  <c:v>12</c:v>
                </c:pt>
                <c:pt idx="2323">
                  <c:v>16</c:v>
                </c:pt>
                <c:pt idx="2324">
                  <c:v>14</c:v>
                </c:pt>
                <c:pt idx="2325">
                  <c:v>11</c:v>
                </c:pt>
                <c:pt idx="2326">
                  <c:v>20</c:v>
                </c:pt>
                <c:pt idx="2327">
                  <c:v>5</c:v>
                </c:pt>
                <c:pt idx="2328">
                  <c:v>12</c:v>
                </c:pt>
                <c:pt idx="2329">
                  <c:v>12</c:v>
                </c:pt>
                <c:pt idx="2330">
                  <c:v>8</c:v>
                </c:pt>
                <c:pt idx="2331">
                  <c:v>18</c:v>
                </c:pt>
                <c:pt idx="2332">
                  <c:v>8</c:v>
                </c:pt>
                <c:pt idx="2333">
                  <c:v>11</c:v>
                </c:pt>
                <c:pt idx="2334">
                  <c:v>18</c:v>
                </c:pt>
                <c:pt idx="2335">
                  <c:v>16</c:v>
                </c:pt>
                <c:pt idx="2336">
                  <c:v>13</c:v>
                </c:pt>
                <c:pt idx="2337">
                  <c:v>12</c:v>
                </c:pt>
                <c:pt idx="2338">
                  <c:v>7</c:v>
                </c:pt>
                <c:pt idx="2339">
                  <c:v>14</c:v>
                </c:pt>
                <c:pt idx="2340">
                  <c:v>15</c:v>
                </c:pt>
                <c:pt idx="2341">
                  <c:v>8</c:v>
                </c:pt>
                <c:pt idx="2342">
                  <c:v>15</c:v>
                </c:pt>
                <c:pt idx="2343">
                  <c:v>7</c:v>
                </c:pt>
                <c:pt idx="2344">
                  <c:v>17</c:v>
                </c:pt>
                <c:pt idx="2345">
                  <c:v>14</c:v>
                </c:pt>
                <c:pt idx="2346">
                  <c:v>14</c:v>
                </c:pt>
                <c:pt idx="2347">
                  <c:v>6</c:v>
                </c:pt>
                <c:pt idx="2348">
                  <c:v>6</c:v>
                </c:pt>
                <c:pt idx="2349">
                  <c:v>14</c:v>
                </c:pt>
                <c:pt idx="2350">
                  <c:v>13</c:v>
                </c:pt>
                <c:pt idx="2351">
                  <c:v>7</c:v>
                </c:pt>
                <c:pt idx="2352">
                  <c:v>13</c:v>
                </c:pt>
                <c:pt idx="2353">
                  <c:v>13</c:v>
                </c:pt>
                <c:pt idx="2354">
                  <c:v>19</c:v>
                </c:pt>
                <c:pt idx="2355">
                  <c:v>14</c:v>
                </c:pt>
                <c:pt idx="2356">
                  <c:v>12</c:v>
                </c:pt>
                <c:pt idx="2357">
                  <c:v>10</c:v>
                </c:pt>
                <c:pt idx="2358">
                  <c:v>6</c:v>
                </c:pt>
                <c:pt idx="2359">
                  <c:v>12</c:v>
                </c:pt>
                <c:pt idx="2360">
                  <c:v>7</c:v>
                </c:pt>
                <c:pt idx="2361">
                  <c:v>7</c:v>
                </c:pt>
                <c:pt idx="2362">
                  <c:v>14</c:v>
                </c:pt>
                <c:pt idx="2363">
                  <c:v>19</c:v>
                </c:pt>
                <c:pt idx="2364">
                  <c:v>18</c:v>
                </c:pt>
                <c:pt idx="2365">
                  <c:v>10</c:v>
                </c:pt>
                <c:pt idx="2366">
                  <c:v>12</c:v>
                </c:pt>
                <c:pt idx="2367">
                  <c:v>14</c:v>
                </c:pt>
                <c:pt idx="2368">
                  <c:v>18</c:v>
                </c:pt>
                <c:pt idx="2369">
                  <c:v>7</c:v>
                </c:pt>
                <c:pt idx="2370">
                  <c:v>11</c:v>
                </c:pt>
                <c:pt idx="2371">
                  <c:v>22</c:v>
                </c:pt>
                <c:pt idx="2372">
                  <c:v>14</c:v>
                </c:pt>
                <c:pt idx="2373">
                  <c:v>9</c:v>
                </c:pt>
                <c:pt idx="2374">
                  <c:v>7</c:v>
                </c:pt>
                <c:pt idx="2375">
                  <c:v>7</c:v>
                </c:pt>
                <c:pt idx="2376">
                  <c:v>9</c:v>
                </c:pt>
                <c:pt idx="2377">
                  <c:v>6</c:v>
                </c:pt>
                <c:pt idx="2378">
                  <c:v>15</c:v>
                </c:pt>
                <c:pt idx="2379">
                  <c:v>16</c:v>
                </c:pt>
                <c:pt idx="2380">
                  <c:v>13</c:v>
                </c:pt>
                <c:pt idx="2381">
                  <c:v>12</c:v>
                </c:pt>
                <c:pt idx="2382">
                  <c:v>16</c:v>
                </c:pt>
                <c:pt idx="2383">
                  <c:v>19</c:v>
                </c:pt>
                <c:pt idx="2384">
                  <c:v>7</c:v>
                </c:pt>
                <c:pt idx="2385">
                  <c:v>11</c:v>
                </c:pt>
                <c:pt idx="2386">
                  <c:v>12</c:v>
                </c:pt>
                <c:pt idx="2387">
                  <c:v>12</c:v>
                </c:pt>
                <c:pt idx="2388">
                  <c:v>6</c:v>
                </c:pt>
                <c:pt idx="2389">
                  <c:v>12</c:v>
                </c:pt>
                <c:pt idx="2390">
                  <c:v>17</c:v>
                </c:pt>
                <c:pt idx="2391">
                  <c:v>12</c:v>
                </c:pt>
                <c:pt idx="2392">
                  <c:v>20</c:v>
                </c:pt>
                <c:pt idx="2393">
                  <c:v>17</c:v>
                </c:pt>
                <c:pt idx="2394">
                  <c:v>19</c:v>
                </c:pt>
                <c:pt idx="2395">
                  <c:v>7</c:v>
                </c:pt>
                <c:pt idx="2396">
                  <c:v>14</c:v>
                </c:pt>
                <c:pt idx="2397">
                  <c:v>19</c:v>
                </c:pt>
                <c:pt idx="2398">
                  <c:v>8</c:v>
                </c:pt>
                <c:pt idx="2399">
                  <c:v>13</c:v>
                </c:pt>
                <c:pt idx="2400">
                  <c:v>12</c:v>
                </c:pt>
                <c:pt idx="2401">
                  <c:v>14</c:v>
                </c:pt>
                <c:pt idx="2402">
                  <c:v>13</c:v>
                </c:pt>
                <c:pt idx="2403">
                  <c:v>14</c:v>
                </c:pt>
                <c:pt idx="2404">
                  <c:v>13</c:v>
                </c:pt>
                <c:pt idx="2405">
                  <c:v>6</c:v>
                </c:pt>
                <c:pt idx="2406">
                  <c:v>12</c:v>
                </c:pt>
                <c:pt idx="2407">
                  <c:v>11</c:v>
                </c:pt>
                <c:pt idx="2408">
                  <c:v>22</c:v>
                </c:pt>
                <c:pt idx="2409">
                  <c:v>6</c:v>
                </c:pt>
                <c:pt idx="2410">
                  <c:v>6</c:v>
                </c:pt>
                <c:pt idx="2411">
                  <c:v>20</c:v>
                </c:pt>
                <c:pt idx="2412">
                  <c:v>10</c:v>
                </c:pt>
                <c:pt idx="2413">
                  <c:v>8</c:v>
                </c:pt>
                <c:pt idx="2414">
                  <c:v>24</c:v>
                </c:pt>
                <c:pt idx="2415">
                  <c:v>15</c:v>
                </c:pt>
                <c:pt idx="2416">
                  <c:v>10</c:v>
                </c:pt>
                <c:pt idx="2417">
                  <c:v>18</c:v>
                </c:pt>
                <c:pt idx="2418">
                  <c:v>14</c:v>
                </c:pt>
                <c:pt idx="2419">
                  <c:v>18</c:v>
                </c:pt>
                <c:pt idx="2420">
                  <c:v>11</c:v>
                </c:pt>
                <c:pt idx="2421">
                  <c:v>5</c:v>
                </c:pt>
                <c:pt idx="2422">
                  <c:v>22</c:v>
                </c:pt>
                <c:pt idx="2423">
                  <c:v>7</c:v>
                </c:pt>
                <c:pt idx="2424">
                  <c:v>17</c:v>
                </c:pt>
                <c:pt idx="2425">
                  <c:v>14</c:v>
                </c:pt>
                <c:pt idx="2426">
                  <c:v>18</c:v>
                </c:pt>
                <c:pt idx="2427">
                  <c:v>20</c:v>
                </c:pt>
                <c:pt idx="2428">
                  <c:v>13</c:v>
                </c:pt>
                <c:pt idx="2429">
                  <c:v>17</c:v>
                </c:pt>
                <c:pt idx="2430">
                  <c:v>19</c:v>
                </c:pt>
                <c:pt idx="2431">
                  <c:v>21</c:v>
                </c:pt>
                <c:pt idx="2432">
                  <c:v>11</c:v>
                </c:pt>
                <c:pt idx="2433">
                  <c:v>10</c:v>
                </c:pt>
                <c:pt idx="2434">
                  <c:v>14</c:v>
                </c:pt>
                <c:pt idx="2435">
                  <c:v>20</c:v>
                </c:pt>
                <c:pt idx="2436">
                  <c:v>14</c:v>
                </c:pt>
                <c:pt idx="2437">
                  <c:v>9</c:v>
                </c:pt>
                <c:pt idx="2438">
                  <c:v>13</c:v>
                </c:pt>
                <c:pt idx="2439">
                  <c:v>17</c:v>
                </c:pt>
                <c:pt idx="2440">
                  <c:v>18</c:v>
                </c:pt>
                <c:pt idx="2441">
                  <c:v>12</c:v>
                </c:pt>
                <c:pt idx="2442">
                  <c:v>14</c:v>
                </c:pt>
                <c:pt idx="2443">
                  <c:v>14</c:v>
                </c:pt>
                <c:pt idx="2444">
                  <c:v>6</c:v>
                </c:pt>
                <c:pt idx="2445">
                  <c:v>8</c:v>
                </c:pt>
                <c:pt idx="2446">
                  <c:v>8</c:v>
                </c:pt>
                <c:pt idx="2447">
                  <c:v>18</c:v>
                </c:pt>
                <c:pt idx="2448">
                  <c:v>19</c:v>
                </c:pt>
                <c:pt idx="2449">
                  <c:v>22</c:v>
                </c:pt>
                <c:pt idx="2450">
                  <c:v>14</c:v>
                </c:pt>
                <c:pt idx="2451">
                  <c:v>16</c:v>
                </c:pt>
                <c:pt idx="2452">
                  <c:v>7</c:v>
                </c:pt>
                <c:pt idx="2453">
                  <c:v>10</c:v>
                </c:pt>
                <c:pt idx="2454">
                  <c:v>18</c:v>
                </c:pt>
                <c:pt idx="2455">
                  <c:v>16</c:v>
                </c:pt>
                <c:pt idx="2456">
                  <c:v>17</c:v>
                </c:pt>
                <c:pt idx="2457">
                  <c:v>13</c:v>
                </c:pt>
                <c:pt idx="2458">
                  <c:v>13</c:v>
                </c:pt>
                <c:pt idx="2459">
                  <c:v>11</c:v>
                </c:pt>
                <c:pt idx="2460">
                  <c:v>14</c:v>
                </c:pt>
                <c:pt idx="2461">
                  <c:v>7</c:v>
                </c:pt>
                <c:pt idx="2462">
                  <c:v>11</c:v>
                </c:pt>
                <c:pt idx="2463">
                  <c:v>7</c:v>
                </c:pt>
                <c:pt idx="2464">
                  <c:v>13</c:v>
                </c:pt>
                <c:pt idx="2465">
                  <c:v>6</c:v>
                </c:pt>
                <c:pt idx="2466">
                  <c:v>22</c:v>
                </c:pt>
                <c:pt idx="2467">
                  <c:v>7</c:v>
                </c:pt>
                <c:pt idx="2468">
                  <c:v>7</c:v>
                </c:pt>
                <c:pt idx="2469">
                  <c:v>10</c:v>
                </c:pt>
                <c:pt idx="2470">
                  <c:v>22</c:v>
                </c:pt>
                <c:pt idx="2471">
                  <c:v>7</c:v>
                </c:pt>
                <c:pt idx="2472">
                  <c:v>22</c:v>
                </c:pt>
                <c:pt idx="2473">
                  <c:v>15</c:v>
                </c:pt>
                <c:pt idx="2474">
                  <c:v>18</c:v>
                </c:pt>
                <c:pt idx="2475">
                  <c:v>14</c:v>
                </c:pt>
                <c:pt idx="2476">
                  <c:v>14</c:v>
                </c:pt>
                <c:pt idx="2477">
                  <c:v>8</c:v>
                </c:pt>
                <c:pt idx="2478">
                  <c:v>11</c:v>
                </c:pt>
                <c:pt idx="2479">
                  <c:v>15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14</c:v>
                </c:pt>
                <c:pt idx="2484">
                  <c:v>10</c:v>
                </c:pt>
                <c:pt idx="2485">
                  <c:v>10</c:v>
                </c:pt>
                <c:pt idx="2486">
                  <c:v>17</c:v>
                </c:pt>
                <c:pt idx="2487">
                  <c:v>19</c:v>
                </c:pt>
                <c:pt idx="2488">
                  <c:v>15</c:v>
                </c:pt>
                <c:pt idx="2489">
                  <c:v>18</c:v>
                </c:pt>
                <c:pt idx="2490">
                  <c:v>11</c:v>
                </c:pt>
                <c:pt idx="2491">
                  <c:v>7</c:v>
                </c:pt>
                <c:pt idx="2492">
                  <c:v>10</c:v>
                </c:pt>
                <c:pt idx="2493">
                  <c:v>23</c:v>
                </c:pt>
                <c:pt idx="2494">
                  <c:v>14</c:v>
                </c:pt>
                <c:pt idx="2495">
                  <c:v>16</c:v>
                </c:pt>
                <c:pt idx="2496">
                  <c:v>14</c:v>
                </c:pt>
                <c:pt idx="2497">
                  <c:v>13</c:v>
                </c:pt>
                <c:pt idx="2498">
                  <c:v>12</c:v>
                </c:pt>
                <c:pt idx="2499">
                  <c:v>13</c:v>
                </c:pt>
              </c:numCache>
            </c:numRef>
          </c:xVal>
          <c:yVal>
            <c:numRef>
              <c:f>loansMod!$R$2:$R$2501</c:f>
              <c:numCache>
                <c:formatCode>General</c:formatCode>
                <c:ptCount val="2500"/>
                <c:pt idx="0">
                  <c:v>14</c:v>
                </c:pt>
                <c:pt idx="1">
                  <c:v>28</c:v>
                </c:pt>
                <c:pt idx="2">
                  <c:v>23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26</c:v>
                </c:pt>
                <c:pt idx="7">
                  <c:v>14</c:v>
                </c:pt>
                <c:pt idx="8">
                  <c:v>26</c:v>
                </c:pt>
                <c:pt idx="9">
                  <c:v>7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20</c:v>
                </c:pt>
                <c:pt idx="14">
                  <c:v>3</c:v>
                </c:pt>
                <c:pt idx="15">
                  <c:v>21</c:v>
                </c:pt>
                <c:pt idx="16">
                  <c:v>17</c:v>
                </c:pt>
                <c:pt idx="17">
                  <c:v>11</c:v>
                </c:pt>
                <c:pt idx="18">
                  <c:v>7</c:v>
                </c:pt>
                <c:pt idx="19">
                  <c:v>10</c:v>
                </c:pt>
                <c:pt idx="20">
                  <c:v>11</c:v>
                </c:pt>
                <c:pt idx="21">
                  <c:v>21</c:v>
                </c:pt>
                <c:pt idx="22">
                  <c:v>19</c:v>
                </c:pt>
                <c:pt idx="23">
                  <c:v>12</c:v>
                </c:pt>
                <c:pt idx="24">
                  <c:v>13</c:v>
                </c:pt>
                <c:pt idx="25">
                  <c:v>24</c:v>
                </c:pt>
                <c:pt idx="26">
                  <c:v>24</c:v>
                </c:pt>
                <c:pt idx="27">
                  <c:v>15</c:v>
                </c:pt>
                <c:pt idx="28">
                  <c:v>3</c:v>
                </c:pt>
                <c:pt idx="29">
                  <c:v>4</c:v>
                </c:pt>
                <c:pt idx="30">
                  <c:v>28</c:v>
                </c:pt>
                <c:pt idx="31">
                  <c:v>14</c:v>
                </c:pt>
                <c:pt idx="32">
                  <c:v>7</c:v>
                </c:pt>
                <c:pt idx="33">
                  <c:v>11</c:v>
                </c:pt>
                <c:pt idx="34">
                  <c:v>18</c:v>
                </c:pt>
                <c:pt idx="35">
                  <c:v>29</c:v>
                </c:pt>
                <c:pt idx="36">
                  <c:v>7</c:v>
                </c:pt>
                <c:pt idx="37">
                  <c:v>4</c:v>
                </c:pt>
                <c:pt idx="38">
                  <c:v>12</c:v>
                </c:pt>
                <c:pt idx="39">
                  <c:v>20</c:v>
                </c:pt>
                <c:pt idx="40">
                  <c:v>8</c:v>
                </c:pt>
                <c:pt idx="41">
                  <c:v>22</c:v>
                </c:pt>
                <c:pt idx="42">
                  <c:v>3</c:v>
                </c:pt>
                <c:pt idx="43">
                  <c:v>13</c:v>
                </c:pt>
                <c:pt idx="44">
                  <c:v>25</c:v>
                </c:pt>
                <c:pt idx="45">
                  <c:v>4</c:v>
                </c:pt>
                <c:pt idx="46">
                  <c:v>15</c:v>
                </c:pt>
                <c:pt idx="47">
                  <c:v>9</c:v>
                </c:pt>
                <c:pt idx="48">
                  <c:v>2</c:v>
                </c:pt>
                <c:pt idx="49">
                  <c:v>11</c:v>
                </c:pt>
                <c:pt idx="50">
                  <c:v>21</c:v>
                </c:pt>
                <c:pt idx="51">
                  <c:v>15</c:v>
                </c:pt>
                <c:pt idx="52">
                  <c:v>15</c:v>
                </c:pt>
                <c:pt idx="53">
                  <c:v>28</c:v>
                </c:pt>
                <c:pt idx="54">
                  <c:v>20</c:v>
                </c:pt>
                <c:pt idx="55">
                  <c:v>7</c:v>
                </c:pt>
                <c:pt idx="56">
                  <c:v>16</c:v>
                </c:pt>
                <c:pt idx="57">
                  <c:v>7</c:v>
                </c:pt>
                <c:pt idx="58">
                  <c:v>19</c:v>
                </c:pt>
                <c:pt idx="59">
                  <c:v>10</c:v>
                </c:pt>
                <c:pt idx="60">
                  <c:v>12</c:v>
                </c:pt>
                <c:pt idx="61">
                  <c:v>22</c:v>
                </c:pt>
                <c:pt idx="62">
                  <c:v>31</c:v>
                </c:pt>
                <c:pt idx="63">
                  <c:v>22</c:v>
                </c:pt>
                <c:pt idx="64">
                  <c:v>9</c:v>
                </c:pt>
                <c:pt idx="65">
                  <c:v>12</c:v>
                </c:pt>
                <c:pt idx="66">
                  <c:v>16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3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5</c:v>
                </c:pt>
                <c:pt idx="78">
                  <c:v>30</c:v>
                </c:pt>
                <c:pt idx="79">
                  <c:v>16</c:v>
                </c:pt>
                <c:pt idx="80">
                  <c:v>3</c:v>
                </c:pt>
                <c:pt idx="81">
                  <c:v>17</c:v>
                </c:pt>
                <c:pt idx="82">
                  <c:v>29</c:v>
                </c:pt>
                <c:pt idx="83">
                  <c:v>18</c:v>
                </c:pt>
                <c:pt idx="84">
                  <c:v>18</c:v>
                </c:pt>
                <c:pt idx="85">
                  <c:v>17</c:v>
                </c:pt>
                <c:pt idx="86">
                  <c:v>10</c:v>
                </c:pt>
                <c:pt idx="87">
                  <c:v>21</c:v>
                </c:pt>
                <c:pt idx="88">
                  <c:v>2</c:v>
                </c:pt>
                <c:pt idx="89">
                  <c:v>15</c:v>
                </c:pt>
                <c:pt idx="90">
                  <c:v>21</c:v>
                </c:pt>
                <c:pt idx="91">
                  <c:v>6</c:v>
                </c:pt>
                <c:pt idx="92">
                  <c:v>11</c:v>
                </c:pt>
                <c:pt idx="93">
                  <c:v>14</c:v>
                </c:pt>
                <c:pt idx="94">
                  <c:v>11</c:v>
                </c:pt>
                <c:pt idx="95">
                  <c:v>8</c:v>
                </c:pt>
                <c:pt idx="96">
                  <c:v>18</c:v>
                </c:pt>
                <c:pt idx="97">
                  <c:v>2</c:v>
                </c:pt>
                <c:pt idx="98">
                  <c:v>4</c:v>
                </c:pt>
                <c:pt idx="99">
                  <c:v>10</c:v>
                </c:pt>
                <c:pt idx="100">
                  <c:v>11</c:v>
                </c:pt>
                <c:pt idx="101">
                  <c:v>17</c:v>
                </c:pt>
                <c:pt idx="102">
                  <c:v>21</c:v>
                </c:pt>
                <c:pt idx="103">
                  <c:v>18</c:v>
                </c:pt>
                <c:pt idx="104">
                  <c:v>16</c:v>
                </c:pt>
                <c:pt idx="105">
                  <c:v>0</c:v>
                </c:pt>
                <c:pt idx="106">
                  <c:v>18</c:v>
                </c:pt>
                <c:pt idx="107">
                  <c:v>15</c:v>
                </c:pt>
                <c:pt idx="108">
                  <c:v>10</c:v>
                </c:pt>
                <c:pt idx="109">
                  <c:v>13</c:v>
                </c:pt>
                <c:pt idx="110">
                  <c:v>1</c:v>
                </c:pt>
                <c:pt idx="111">
                  <c:v>5</c:v>
                </c:pt>
                <c:pt idx="112">
                  <c:v>15</c:v>
                </c:pt>
                <c:pt idx="113">
                  <c:v>12</c:v>
                </c:pt>
                <c:pt idx="114">
                  <c:v>15</c:v>
                </c:pt>
                <c:pt idx="115">
                  <c:v>14</c:v>
                </c:pt>
                <c:pt idx="116">
                  <c:v>9</c:v>
                </c:pt>
                <c:pt idx="117">
                  <c:v>14</c:v>
                </c:pt>
                <c:pt idx="118">
                  <c:v>19</c:v>
                </c:pt>
                <c:pt idx="119">
                  <c:v>3</c:v>
                </c:pt>
                <c:pt idx="120">
                  <c:v>10</c:v>
                </c:pt>
                <c:pt idx="121">
                  <c:v>14</c:v>
                </c:pt>
                <c:pt idx="122">
                  <c:v>27</c:v>
                </c:pt>
                <c:pt idx="123">
                  <c:v>9</c:v>
                </c:pt>
                <c:pt idx="124">
                  <c:v>19</c:v>
                </c:pt>
                <c:pt idx="125">
                  <c:v>32</c:v>
                </c:pt>
                <c:pt idx="126">
                  <c:v>7</c:v>
                </c:pt>
                <c:pt idx="127">
                  <c:v>21</c:v>
                </c:pt>
                <c:pt idx="128">
                  <c:v>1</c:v>
                </c:pt>
                <c:pt idx="129">
                  <c:v>23</c:v>
                </c:pt>
                <c:pt idx="130">
                  <c:v>27</c:v>
                </c:pt>
                <c:pt idx="131">
                  <c:v>12</c:v>
                </c:pt>
                <c:pt idx="132">
                  <c:v>12</c:v>
                </c:pt>
                <c:pt idx="133">
                  <c:v>29</c:v>
                </c:pt>
                <c:pt idx="134">
                  <c:v>20</c:v>
                </c:pt>
                <c:pt idx="135">
                  <c:v>13</c:v>
                </c:pt>
                <c:pt idx="136">
                  <c:v>16</c:v>
                </c:pt>
                <c:pt idx="137">
                  <c:v>6</c:v>
                </c:pt>
                <c:pt idx="138">
                  <c:v>6</c:v>
                </c:pt>
                <c:pt idx="139">
                  <c:v>17</c:v>
                </c:pt>
                <c:pt idx="140">
                  <c:v>21</c:v>
                </c:pt>
                <c:pt idx="141">
                  <c:v>9</c:v>
                </c:pt>
                <c:pt idx="142">
                  <c:v>13</c:v>
                </c:pt>
                <c:pt idx="143">
                  <c:v>16</c:v>
                </c:pt>
                <c:pt idx="144">
                  <c:v>23</c:v>
                </c:pt>
                <c:pt idx="145">
                  <c:v>19</c:v>
                </c:pt>
                <c:pt idx="146">
                  <c:v>16</c:v>
                </c:pt>
                <c:pt idx="147">
                  <c:v>11</c:v>
                </c:pt>
                <c:pt idx="148">
                  <c:v>0</c:v>
                </c:pt>
                <c:pt idx="149">
                  <c:v>22</c:v>
                </c:pt>
                <c:pt idx="150">
                  <c:v>16</c:v>
                </c:pt>
                <c:pt idx="151">
                  <c:v>19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18</c:v>
                </c:pt>
                <c:pt idx="157">
                  <c:v>14</c:v>
                </c:pt>
                <c:pt idx="158">
                  <c:v>9</c:v>
                </c:pt>
                <c:pt idx="159">
                  <c:v>32</c:v>
                </c:pt>
                <c:pt idx="160">
                  <c:v>13</c:v>
                </c:pt>
                <c:pt idx="161">
                  <c:v>18</c:v>
                </c:pt>
                <c:pt idx="162">
                  <c:v>13</c:v>
                </c:pt>
                <c:pt idx="163">
                  <c:v>12</c:v>
                </c:pt>
                <c:pt idx="164">
                  <c:v>26</c:v>
                </c:pt>
                <c:pt idx="165">
                  <c:v>18</c:v>
                </c:pt>
                <c:pt idx="166">
                  <c:v>21</c:v>
                </c:pt>
                <c:pt idx="167">
                  <c:v>4</c:v>
                </c:pt>
                <c:pt idx="168">
                  <c:v>17</c:v>
                </c:pt>
                <c:pt idx="169">
                  <c:v>19</c:v>
                </c:pt>
                <c:pt idx="170">
                  <c:v>28</c:v>
                </c:pt>
                <c:pt idx="171">
                  <c:v>7</c:v>
                </c:pt>
                <c:pt idx="172">
                  <c:v>12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4</c:v>
                </c:pt>
                <c:pt idx="177">
                  <c:v>8</c:v>
                </c:pt>
                <c:pt idx="178">
                  <c:v>8</c:v>
                </c:pt>
                <c:pt idx="179">
                  <c:v>10</c:v>
                </c:pt>
                <c:pt idx="180">
                  <c:v>26</c:v>
                </c:pt>
                <c:pt idx="181">
                  <c:v>12</c:v>
                </c:pt>
                <c:pt idx="182">
                  <c:v>3</c:v>
                </c:pt>
                <c:pt idx="183">
                  <c:v>24</c:v>
                </c:pt>
                <c:pt idx="184">
                  <c:v>9</c:v>
                </c:pt>
                <c:pt idx="185">
                  <c:v>12</c:v>
                </c:pt>
                <c:pt idx="186">
                  <c:v>15</c:v>
                </c:pt>
                <c:pt idx="187">
                  <c:v>19</c:v>
                </c:pt>
                <c:pt idx="188">
                  <c:v>18</c:v>
                </c:pt>
                <c:pt idx="189">
                  <c:v>7</c:v>
                </c:pt>
                <c:pt idx="190">
                  <c:v>3</c:v>
                </c:pt>
                <c:pt idx="191">
                  <c:v>21</c:v>
                </c:pt>
                <c:pt idx="192">
                  <c:v>24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15</c:v>
                </c:pt>
                <c:pt idx="197">
                  <c:v>21</c:v>
                </c:pt>
                <c:pt idx="198">
                  <c:v>14</c:v>
                </c:pt>
                <c:pt idx="199">
                  <c:v>22</c:v>
                </c:pt>
                <c:pt idx="200">
                  <c:v>34</c:v>
                </c:pt>
                <c:pt idx="201">
                  <c:v>22</c:v>
                </c:pt>
                <c:pt idx="202">
                  <c:v>6</c:v>
                </c:pt>
                <c:pt idx="203">
                  <c:v>8</c:v>
                </c:pt>
                <c:pt idx="204">
                  <c:v>17</c:v>
                </c:pt>
                <c:pt idx="205">
                  <c:v>18</c:v>
                </c:pt>
                <c:pt idx="206">
                  <c:v>25</c:v>
                </c:pt>
                <c:pt idx="207">
                  <c:v>20</c:v>
                </c:pt>
                <c:pt idx="208">
                  <c:v>10</c:v>
                </c:pt>
                <c:pt idx="209">
                  <c:v>4</c:v>
                </c:pt>
                <c:pt idx="210">
                  <c:v>11</c:v>
                </c:pt>
                <c:pt idx="211">
                  <c:v>10</c:v>
                </c:pt>
                <c:pt idx="212">
                  <c:v>32</c:v>
                </c:pt>
                <c:pt idx="213">
                  <c:v>7</c:v>
                </c:pt>
                <c:pt idx="214">
                  <c:v>20</c:v>
                </c:pt>
                <c:pt idx="215">
                  <c:v>8</c:v>
                </c:pt>
                <c:pt idx="216">
                  <c:v>3</c:v>
                </c:pt>
                <c:pt idx="217">
                  <c:v>17</c:v>
                </c:pt>
                <c:pt idx="218">
                  <c:v>14</c:v>
                </c:pt>
                <c:pt idx="219">
                  <c:v>14</c:v>
                </c:pt>
                <c:pt idx="220">
                  <c:v>11</c:v>
                </c:pt>
                <c:pt idx="221">
                  <c:v>26</c:v>
                </c:pt>
                <c:pt idx="222">
                  <c:v>24</c:v>
                </c:pt>
                <c:pt idx="223">
                  <c:v>12</c:v>
                </c:pt>
                <c:pt idx="224">
                  <c:v>17</c:v>
                </c:pt>
                <c:pt idx="225">
                  <c:v>7</c:v>
                </c:pt>
                <c:pt idx="226">
                  <c:v>31</c:v>
                </c:pt>
                <c:pt idx="227">
                  <c:v>16</c:v>
                </c:pt>
                <c:pt idx="228">
                  <c:v>14</c:v>
                </c:pt>
                <c:pt idx="229">
                  <c:v>4</c:v>
                </c:pt>
                <c:pt idx="230">
                  <c:v>22</c:v>
                </c:pt>
                <c:pt idx="231">
                  <c:v>2</c:v>
                </c:pt>
                <c:pt idx="232">
                  <c:v>11</c:v>
                </c:pt>
                <c:pt idx="233">
                  <c:v>19</c:v>
                </c:pt>
                <c:pt idx="234">
                  <c:v>20</c:v>
                </c:pt>
                <c:pt idx="235">
                  <c:v>1</c:v>
                </c:pt>
                <c:pt idx="236">
                  <c:v>28</c:v>
                </c:pt>
                <c:pt idx="237">
                  <c:v>22</c:v>
                </c:pt>
                <c:pt idx="238">
                  <c:v>16</c:v>
                </c:pt>
                <c:pt idx="239">
                  <c:v>20</c:v>
                </c:pt>
                <c:pt idx="240">
                  <c:v>16</c:v>
                </c:pt>
                <c:pt idx="241">
                  <c:v>19</c:v>
                </c:pt>
                <c:pt idx="242">
                  <c:v>14</c:v>
                </c:pt>
                <c:pt idx="243">
                  <c:v>23</c:v>
                </c:pt>
                <c:pt idx="244">
                  <c:v>28</c:v>
                </c:pt>
                <c:pt idx="245">
                  <c:v>2</c:v>
                </c:pt>
                <c:pt idx="246">
                  <c:v>11</c:v>
                </c:pt>
                <c:pt idx="247">
                  <c:v>13</c:v>
                </c:pt>
                <c:pt idx="248">
                  <c:v>14</c:v>
                </c:pt>
                <c:pt idx="249">
                  <c:v>12</c:v>
                </c:pt>
                <c:pt idx="250">
                  <c:v>22</c:v>
                </c:pt>
                <c:pt idx="251">
                  <c:v>14</c:v>
                </c:pt>
                <c:pt idx="252">
                  <c:v>11</c:v>
                </c:pt>
                <c:pt idx="253">
                  <c:v>14</c:v>
                </c:pt>
                <c:pt idx="254">
                  <c:v>21</c:v>
                </c:pt>
                <c:pt idx="255">
                  <c:v>20</c:v>
                </c:pt>
                <c:pt idx="256">
                  <c:v>15</c:v>
                </c:pt>
                <c:pt idx="257">
                  <c:v>2</c:v>
                </c:pt>
                <c:pt idx="258">
                  <c:v>24</c:v>
                </c:pt>
                <c:pt idx="259">
                  <c:v>15</c:v>
                </c:pt>
                <c:pt idx="260">
                  <c:v>8</c:v>
                </c:pt>
                <c:pt idx="261">
                  <c:v>12</c:v>
                </c:pt>
                <c:pt idx="262">
                  <c:v>21</c:v>
                </c:pt>
                <c:pt idx="263">
                  <c:v>7</c:v>
                </c:pt>
                <c:pt idx="264">
                  <c:v>17</c:v>
                </c:pt>
                <c:pt idx="265">
                  <c:v>18</c:v>
                </c:pt>
                <c:pt idx="266">
                  <c:v>9</c:v>
                </c:pt>
                <c:pt idx="267">
                  <c:v>0</c:v>
                </c:pt>
                <c:pt idx="268">
                  <c:v>15</c:v>
                </c:pt>
                <c:pt idx="269">
                  <c:v>27</c:v>
                </c:pt>
                <c:pt idx="270">
                  <c:v>10</c:v>
                </c:pt>
                <c:pt idx="271">
                  <c:v>0</c:v>
                </c:pt>
                <c:pt idx="272">
                  <c:v>6</c:v>
                </c:pt>
                <c:pt idx="273">
                  <c:v>4</c:v>
                </c:pt>
                <c:pt idx="274">
                  <c:v>1</c:v>
                </c:pt>
                <c:pt idx="275">
                  <c:v>25</c:v>
                </c:pt>
                <c:pt idx="276">
                  <c:v>10</c:v>
                </c:pt>
                <c:pt idx="277">
                  <c:v>3</c:v>
                </c:pt>
                <c:pt idx="278">
                  <c:v>17</c:v>
                </c:pt>
                <c:pt idx="279">
                  <c:v>31</c:v>
                </c:pt>
                <c:pt idx="280">
                  <c:v>27</c:v>
                </c:pt>
                <c:pt idx="281">
                  <c:v>4</c:v>
                </c:pt>
                <c:pt idx="282">
                  <c:v>17</c:v>
                </c:pt>
                <c:pt idx="283">
                  <c:v>22</c:v>
                </c:pt>
                <c:pt idx="284">
                  <c:v>17</c:v>
                </c:pt>
                <c:pt idx="285">
                  <c:v>8</c:v>
                </c:pt>
                <c:pt idx="286">
                  <c:v>9</c:v>
                </c:pt>
                <c:pt idx="287">
                  <c:v>21</c:v>
                </c:pt>
                <c:pt idx="288">
                  <c:v>22</c:v>
                </c:pt>
                <c:pt idx="289">
                  <c:v>0</c:v>
                </c:pt>
                <c:pt idx="290">
                  <c:v>27</c:v>
                </c:pt>
                <c:pt idx="291">
                  <c:v>7</c:v>
                </c:pt>
                <c:pt idx="292">
                  <c:v>13</c:v>
                </c:pt>
                <c:pt idx="293">
                  <c:v>10</c:v>
                </c:pt>
                <c:pt idx="294">
                  <c:v>10</c:v>
                </c:pt>
                <c:pt idx="295">
                  <c:v>3</c:v>
                </c:pt>
                <c:pt idx="296">
                  <c:v>14</c:v>
                </c:pt>
                <c:pt idx="297">
                  <c:v>13</c:v>
                </c:pt>
                <c:pt idx="298">
                  <c:v>16</c:v>
                </c:pt>
                <c:pt idx="299">
                  <c:v>16</c:v>
                </c:pt>
                <c:pt idx="300">
                  <c:v>5</c:v>
                </c:pt>
                <c:pt idx="301">
                  <c:v>17</c:v>
                </c:pt>
                <c:pt idx="302">
                  <c:v>3</c:v>
                </c:pt>
                <c:pt idx="303">
                  <c:v>6</c:v>
                </c:pt>
                <c:pt idx="304">
                  <c:v>20</c:v>
                </c:pt>
                <c:pt idx="305">
                  <c:v>4</c:v>
                </c:pt>
                <c:pt idx="306">
                  <c:v>28</c:v>
                </c:pt>
                <c:pt idx="307">
                  <c:v>28</c:v>
                </c:pt>
                <c:pt idx="308">
                  <c:v>19</c:v>
                </c:pt>
                <c:pt idx="309">
                  <c:v>20</c:v>
                </c:pt>
                <c:pt idx="310">
                  <c:v>16</c:v>
                </c:pt>
                <c:pt idx="311">
                  <c:v>6</c:v>
                </c:pt>
                <c:pt idx="312">
                  <c:v>17</c:v>
                </c:pt>
                <c:pt idx="313">
                  <c:v>1</c:v>
                </c:pt>
                <c:pt idx="314">
                  <c:v>9</c:v>
                </c:pt>
                <c:pt idx="315">
                  <c:v>14</c:v>
                </c:pt>
                <c:pt idx="316">
                  <c:v>26</c:v>
                </c:pt>
                <c:pt idx="317">
                  <c:v>23</c:v>
                </c:pt>
                <c:pt idx="318">
                  <c:v>14</c:v>
                </c:pt>
                <c:pt idx="319">
                  <c:v>15</c:v>
                </c:pt>
                <c:pt idx="320">
                  <c:v>6</c:v>
                </c:pt>
                <c:pt idx="321">
                  <c:v>4</c:v>
                </c:pt>
                <c:pt idx="322">
                  <c:v>13</c:v>
                </c:pt>
                <c:pt idx="323">
                  <c:v>13</c:v>
                </c:pt>
                <c:pt idx="324">
                  <c:v>10</c:v>
                </c:pt>
                <c:pt idx="325">
                  <c:v>15</c:v>
                </c:pt>
                <c:pt idx="326">
                  <c:v>4</c:v>
                </c:pt>
                <c:pt idx="327">
                  <c:v>1</c:v>
                </c:pt>
                <c:pt idx="328">
                  <c:v>18</c:v>
                </c:pt>
                <c:pt idx="329">
                  <c:v>22</c:v>
                </c:pt>
                <c:pt idx="330">
                  <c:v>15</c:v>
                </c:pt>
                <c:pt idx="331">
                  <c:v>13</c:v>
                </c:pt>
                <c:pt idx="332">
                  <c:v>20</c:v>
                </c:pt>
                <c:pt idx="333">
                  <c:v>13</c:v>
                </c:pt>
                <c:pt idx="334">
                  <c:v>22</c:v>
                </c:pt>
                <c:pt idx="335">
                  <c:v>16</c:v>
                </c:pt>
                <c:pt idx="336">
                  <c:v>11</c:v>
                </c:pt>
                <c:pt idx="337">
                  <c:v>22</c:v>
                </c:pt>
                <c:pt idx="338">
                  <c:v>13</c:v>
                </c:pt>
                <c:pt idx="339">
                  <c:v>1</c:v>
                </c:pt>
                <c:pt idx="340">
                  <c:v>20</c:v>
                </c:pt>
                <c:pt idx="341">
                  <c:v>16</c:v>
                </c:pt>
                <c:pt idx="342">
                  <c:v>10</c:v>
                </c:pt>
                <c:pt idx="343">
                  <c:v>19</c:v>
                </c:pt>
                <c:pt idx="344">
                  <c:v>10</c:v>
                </c:pt>
                <c:pt idx="345">
                  <c:v>4</c:v>
                </c:pt>
                <c:pt idx="346">
                  <c:v>4</c:v>
                </c:pt>
                <c:pt idx="347">
                  <c:v>15</c:v>
                </c:pt>
                <c:pt idx="348">
                  <c:v>10</c:v>
                </c:pt>
                <c:pt idx="349">
                  <c:v>23</c:v>
                </c:pt>
                <c:pt idx="350">
                  <c:v>15</c:v>
                </c:pt>
                <c:pt idx="351">
                  <c:v>20</c:v>
                </c:pt>
                <c:pt idx="352">
                  <c:v>22</c:v>
                </c:pt>
                <c:pt idx="353">
                  <c:v>16</c:v>
                </c:pt>
                <c:pt idx="354">
                  <c:v>10</c:v>
                </c:pt>
                <c:pt idx="355">
                  <c:v>24</c:v>
                </c:pt>
                <c:pt idx="356">
                  <c:v>4</c:v>
                </c:pt>
                <c:pt idx="357">
                  <c:v>2</c:v>
                </c:pt>
                <c:pt idx="358">
                  <c:v>27</c:v>
                </c:pt>
                <c:pt idx="359">
                  <c:v>14</c:v>
                </c:pt>
                <c:pt idx="360">
                  <c:v>5</c:v>
                </c:pt>
                <c:pt idx="361">
                  <c:v>24</c:v>
                </c:pt>
                <c:pt idx="362">
                  <c:v>9</c:v>
                </c:pt>
                <c:pt idx="363">
                  <c:v>24</c:v>
                </c:pt>
                <c:pt idx="364">
                  <c:v>7</c:v>
                </c:pt>
                <c:pt idx="365">
                  <c:v>31</c:v>
                </c:pt>
                <c:pt idx="366">
                  <c:v>1</c:v>
                </c:pt>
                <c:pt idx="367">
                  <c:v>22</c:v>
                </c:pt>
                <c:pt idx="368">
                  <c:v>19</c:v>
                </c:pt>
                <c:pt idx="369">
                  <c:v>15</c:v>
                </c:pt>
                <c:pt idx="370">
                  <c:v>20</c:v>
                </c:pt>
                <c:pt idx="371">
                  <c:v>33</c:v>
                </c:pt>
                <c:pt idx="372">
                  <c:v>23</c:v>
                </c:pt>
                <c:pt idx="373">
                  <c:v>14</c:v>
                </c:pt>
                <c:pt idx="374">
                  <c:v>27</c:v>
                </c:pt>
                <c:pt idx="375">
                  <c:v>19</c:v>
                </c:pt>
                <c:pt idx="376">
                  <c:v>14</c:v>
                </c:pt>
                <c:pt idx="377">
                  <c:v>24</c:v>
                </c:pt>
                <c:pt idx="378">
                  <c:v>17</c:v>
                </c:pt>
                <c:pt idx="379">
                  <c:v>17</c:v>
                </c:pt>
                <c:pt idx="380">
                  <c:v>2</c:v>
                </c:pt>
                <c:pt idx="381">
                  <c:v>19</c:v>
                </c:pt>
                <c:pt idx="382">
                  <c:v>22</c:v>
                </c:pt>
                <c:pt idx="383">
                  <c:v>13</c:v>
                </c:pt>
                <c:pt idx="384">
                  <c:v>2</c:v>
                </c:pt>
                <c:pt idx="385">
                  <c:v>24</c:v>
                </c:pt>
                <c:pt idx="386">
                  <c:v>13</c:v>
                </c:pt>
                <c:pt idx="387">
                  <c:v>18</c:v>
                </c:pt>
                <c:pt idx="388">
                  <c:v>18</c:v>
                </c:pt>
                <c:pt idx="389">
                  <c:v>15</c:v>
                </c:pt>
                <c:pt idx="390">
                  <c:v>14</c:v>
                </c:pt>
                <c:pt idx="391">
                  <c:v>7</c:v>
                </c:pt>
                <c:pt idx="392">
                  <c:v>21</c:v>
                </c:pt>
                <c:pt idx="393">
                  <c:v>26</c:v>
                </c:pt>
                <c:pt idx="394">
                  <c:v>22</c:v>
                </c:pt>
                <c:pt idx="395">
                  <c:v>28</c:v>
                </c:pt>
                <c:pt idx="396">
                  <c:v>16</c:v>
                </c:pt>
                <c:pt idx="397">
                  <c:v>15</c:v>
                </c:pt>
                <c:pt idx="398">
                  <c:v>1</c:v>
                </c:pt>
                <c:pt idx="399">
                  <c:v>12</c:v>
                </c:pt>
                <c:pt idx="400">
                  <c:v>7</c:v>
                </c:pt>
                <c:pt idx="401">
                  <c:v>21</c:v>
                </c:pt>
                <c:pt idx="402">
                  <c:v>24</c:v>
                </c:pt>
                <c:pt idx="403">
                  <c:v>22</c:v>
                </c:pt>
                <c:pt idx="404">
                  <c:v>18</c:v>
                </c:pt>
                <c:pt idx="405">
                  <c:v>24</c:v>
                </c:pt>
                <c:pt idx="406">
                  <c:v>33</c:v>
                </c:pt>
                <c:pt idx="407">
                  <c:v>12</c:v>
                </c:pt>
                <c:pt idx="408">
                  <c:v>7</c:v>
                </c:pt>
                <c:pt idx="409">
                  <c:v>24</c:v>
                </c:pt>
                <c:pt idx="410">
                  <c:v>17</c:v>
                </c:pt>
                <c:pt idx="411">
                  <c:v>8</c:v>
                </c:pt>
                <c:pt idx="412">
                  <c:v>25</c:v>
                </c:pt>
                <c:pt idx="413">
                  <c:v>15</c:v>
                </c:pt>
                <c:pt idx="414">
                  <c:v>20</c:v>
                </c:pt>
                <c:pt idx="415">
                  <c:v>23</c:v>
                </c:pt>
                <c:pt idx="416">
                  <c:v>20</c:v>
                </c:pt>
                <c:pt idx="417">
                  <c:v>23</c:v>
                </c:pt>
                <c:pt idx="418">
                  <c:v>8</c:v>
                </c:pt>
                <c:pt idx="419">
                  <c:v>20</c:v>
                </c:pt>
                <c:pt idx="420">
                  <c:v>17</c:v>
                </c:pt>
                <c:pt idx="421">
                  <c:v>20</c:v>
                </c:pt>
                <c:pt idx="422">
                  <c:v>11</c:v>
                </c:pt>
                <c:pt idx="423">
                  <c:v>4</c:v>
                </c:pt>
                <c:pt idx="424">
                  <c:v>21</c:v>
                </c:pt>
                <c:pt idx="425">
                  <c:v>27</c:v>
                </c:pt>
                <c:pt idx="426">
                  <c:v>16</c:v>
                </c:pt>
                <c:pt idx="427">
                  <c:v>11</c:v>
                </c:pt>
                <c:pt idx="428">
                  <c:v>18</c:v>
                </c:pt>
                <c:pt idx="429">
                  <c:v>4</c:v>
                </c:pt>
                <c:pt idx="430">
                  <c:v>20</c:v>
                </c:pt>
                <c:pt idx="431">
                  <c:v>9</c:v>
                </c:pt>
                <c:pt idx="432">
                  <c:v>20</c:v>
                </c:pt>
                <c:pt idx="433">
                  <c:v>22</c:v>
                </c:pt>
                <c:pt idx="434">
                  <c:v>16</c:v>
                </c:pt>
                <c:pt idx="435">
                  <c:v>23</c:v>
                </c:pt>
                <c:pt idx="436">
                  <c:v>17</c:v>
                </c:pt>
                <c:pt idx="437">
                  <c:v>5</c:v>
                </c:pt>
                <c:pt idx="438">
                  <c:v>16</c:v>
                </c:pt>
                <c:pt idx="439">
                  <c:v>14</c:v>
                </c:pt>
                <c:pt idx="440">
                  <c:v>15</c:v>
                </c:pt>
                <c:pt idx="441">
                  <c:v>31</c:v>
                </c:pt>
                <c:pt idx="442">
                  <c:v>2</c:v>
                </c:pt>
                <c:pt idx="443">
                  <c:v>12</c:v>
                </c:pt>
                <c:pt idx="444">
                  <c:v>16</c:v>
                </c:pt>
                <c:pt idx="445">
                  <c:v>10</c:v>
                </c:pt>
                <c:pt idx="446">
                  <c:v>16</c:v>
                </c:pt>
                <c:pt idx="447">
                  <c:v>9</c:v>
                </c:pt>
                <c:pt idx="448">
                  <c:v>15</c:v>
                </c:pt>
                <c:pt idx="449">
                  <c:v>13</c:v>
                </c:pt>
                <c:pt idx="450">
                  <c:v>26</c:v>
                </c:pt>
                <c:pt idx="451">
                  <c:v>9</c:v>
                </c:pt>
                <c:pt idx="452">
                  <c:v>15</c:v>
                </c:pt>
                <c:pt idx="453">
                  <c:v>14</c:v>
                </c:pt>
                <c:pt idx="454">
                  <c:v>33</c:v>
                </c:pt>
                <c:pt idx="455">
                  <c:v>14</c:v>
                </c:pt>
                <c:pt idx="456">
                  <c:v>21</c:v>
                </c:pt>
                <c:pt idx="457">
                  <c:v>29</c:v>
                </c:pt>
                <c:pt idx="458">
                  <c:v>18</c:v>
                </c:pt>
                <c:pt idx="459">
                  <c:v>25</c:v>
                </c:pt>
                <c:pt idx="460">
                  <c:v>21</c:v>
                </c:pt>
                <c:pt idx="461">
                  <c:v>30</c:v>
                </c:pt>
                <c:pt idx="462">
                  <c:v>16</c:v>
                </c:pt>
                <c:pt idx="463">
                  <c:v>15</c:v>
                </c:pt>
                <c:pt idx="464">
                  <c:v>17</c:v>
                </c:pt>
                <c:pt idx="465">
                  <c:v>19</c:v>
                </c:pt>
                <c:pt idx="466">
                  <c:v>21</c:v>
                </c:pt>
                <c:pt idx="467">
                  <c:v>8</c:v>
                </c:pt>
                <c:pt idx="468">
                  <c:v>13</c:v>
                </c:pt>
                <c:pt idx="469">
                  <c:v>17</c:v>
                </c:pt>
                <c:pt idx="470">
                  <c:v>18</c:v>
                </c:pt>
                <c:pt idx="471">
                  <c:v>21</c:v>
                </c:pt>
                <c:pt idx="472">
                  <c:v>6</c:v>
                </c:pt>
                <c:pt idx="473">
                  <c:v>14</c:v>
                </c:pt>
                <c:pt idx="474">
                  <c:v>22</c:v>
                </c:pt>
                <c:pt idx="475">
                  <c:v>16</c:v>
                </c:pt>
                <c:pt idx="476">
                  <c:v>20</c:v>
                </c:pt>
                <c:pt idx="477">
                  <c:v>24</c:v>
                </c:pt>
                <c:pt idx="478">
                  <c:v>24</c:v>
                </c:pt>
                <c:pt idx="479">
                  <c:v>11</c:v>
                </c:pt>
                <c:pt idx="480">
                  <c:v>21</c:v>
                </c:pt>
                <c:pt idx="481">
                  <c:v>7</c:v>
                </c:pt>
                <c:pt idx="482">
                  <c:v>28</c:v>
                </c:pt>
                <c:pt idx="483">
                  <c:v>26</c:v>
                </c:pt>
                <c:pt idx="484">
                  <c:v>26</c:v>
                </c:pt>
                <c:pt idx="485">
                  <c:v>15</c:v>
                </c:pt>
                <c:pt idx="486">
                  <c:v>33</c:v>
                </c:pt>
                <c:pt idx="487">
                  <c:v>9</c:v>
                </c:pt>
                <c:pt idx="488">
                  <c:v>18</c:v>
                </c:pt>
                <c:pt idx="489">
                  <c:v>15</c:v>
                </c:pt>
                <c:pt idx="490">
                  <c:v>18</c:v>
                </c:pt>
                <c:pt idx="491">
                  <c:v>13</c:v>
                </c:pt>
                <c:pt idx="492">
                  <c:v>22</c:v>
                </c:pt>
                <c:pt idx="493">
                  <c:v>20</c:v>
                </c:pt>
                <c:pt idx="494">
                  <c:v>28</c:v>
                </c:pt>
                <c:pt idx="495">
                  <c:v>15</c:v>
                </c:pt>
                <c:pt idx="496">
                  <c:v>21</c:v>
                </c:pt>
                <c:pt idx="497">
                  <c:v>10</c:v>
                </c:pt>
                <c:pt idx="498">
                  <c:v>4</c:v>
                </c:pt>
                <c:pt idx="499">
                  <c:v>23</c:v>
                </c:pt>
                <c:pt idx="500">
                  <c:v>27</c:v>
                </c:pt>
                <c:pt idx="501">
                  <c:v>14</c:v>
                </c:pt>
                <c:pt idx="502">
                  <c:v>12</c:v>
                </c:pt>
                <c:pt idx="503">
                  <c:v>18</c:v>
                </c:pt>
                <c:pt idx="504">
                  <c:v>14</c:v>
                </c:pt>
                <c:pt idx="505">
                  <c:v>32</c:v>
                </c:pt>
                <c:pt idx="506">
                  <c:v>11</c:v>
                </c:pt>
                <c:pt idx="507">
                  <c:v>25</c:v>
                </c:pt>
                <c:pt idx="508">
                  <c:v>20</c:v>
                </c:pt>
                <c:pt idx="509">
                  <c:v>19</c:v>
                </c:pt>
                <c:pt idx="510">
                  <c:v>7</c:v>
                </c:pt>
                <c:pt idx="511">
                  <c:v>21</c:v>
                </c:pt>
                <c:pt idx="512">
                  <c:v>13</c:v>
                </c:pt>
                <c:pt idx="513">
                  <c:v>14</c:v>
                </c:pt>
                <c:pt idx="514">
                  <c:v>6</c:v>
                </c:pt>
                <c:pt idx="515">
                  <c:v>29</c:v>
                </c:pt>
                <c:pt idx="516">
                  <c:v>12</c:v>
                </c:pt>
                <c:pt idx="517">
                  <c:v>8</c:v>
                </c:pt>
                <c:pt idx="518">
                  <c:v>5</c:v>
                </c:pt>
                <c:pt idx="519">
                  <c:v>9</c:v>
                </c:pt>
                <c:pt idx="520">
                  <c:v>12</c:v>
                </c:pt>
                <c:pt idx="521">
                  <c:v>14</c:v>
                </c:pt>
                <c:pt idx="522">
                  <c:v>21</c:v>
                </c:pt>
                <c:pt idx="523">
                  <c:v>6</c:v>
                </c:pt>
                <c:pt idx="524">
                  <c:v>0</c:v>
                </c:pt>
                <c:pt idx="525">
                  <c:v>22</c:v>
                </c:pt>
                <c:pt idx="526">
                  <c:v>5</c:v>
                </c:pt>
                <c:pt idx="527">
                  <c:v>6</c:v>
                </c:pt>
                <c:pt idx="528">
                  <c:v>25</c:v>
                </c:pt>
                <c:pt idx="529">
                  <c:v>23</c:v>
                </c:pt>
                <c:pt idx="530">
                  <c:v>11</c:v>
                </c:pt>
                <c:pt idx="531">
                  <c:v>3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26</c:v>
                </c:pt>
                <c:pt idx="536">
                  <c:v>10</c:v>
                </c:pt>
                <c:pt idx="537">
                  <c:v>10</c:v>
                </c:pt>
                <c:pt idx="538">
                  <c:v>20</c:v>
                </c:pt>
                <c:pt idx="539">
                  <c:v>2</c:v>
                </c:pt>
                <c:pt idx="540">
                  <c:v>32</c:v>
                </c:pt>
                <c:pt idx="541">
                  <c:v>8</c:v>
                </c:pt>
                <c:pt idx="542">
                  <c:v>10</c:v>
                </c:pt>
                <c:pt idx="543">
                  <c:v>28</c:v>
                </c:pt>
                <c:pt idx="544">
                  <c:v>12</c:v>
                </c:pt>
                <c:pt idx="545">
                  <c:v>22</c:v>
                </c:pt>
                <c:pt idx="546">
                  <c:v>5</c:v>
                </c:pt>
                <c:pt idx="547">
                  <c:v>10</c:v>
                </c:pt>
                <c:pt idx="548">
                  <c:v>16</c:v>
                </c:pt>
                <c:pt idx="549">
                  <c:v>25</c:v>
                </c:pt>
                <c:pt idx="550">
                  <c:v>11</c:v>
                </c:pt>
                <c:pt idx="551">
                  <c:v>9</c:v>
                </c:pt>
                <c:pt idx="552">
                  <c:v>23</c:v>
                </c:pt>
                <c:pt idx="553">
                  <c:v>13</c:v>
                </c:pt>
                <c:pt idx="554">
                  <c:v>2</c:v>
                </c:pt>
                <c:pt idx="555">
                  <c:v>20</c:v>
                </c:pt>
                <c:pt idx="556">
                  <c:v>11</c:v>
                </c:pt>
                <c:pt idx="557">
                  <c:v>12</c:v>
                </c:pt>
                <c:pt idx="558">
                  <c:v>2</c:v>
                </c:pt>
                <c:pt idx="559">
                  <c:v>9</c:v>
                </c:pt>
                <c:pt idx="560">
                  <c:v>23</c:v>
                </c:pt>
                <c:pt idx="561">
                  <c:v>23</c:v>
                </c:pt>
                <c:pt idx="562">
                  <c:v>7</c:v>
                </c:pt>
                <c:pt idx="563">
                  <c:v>21</c:v>
                </c:pt>
                <c:pt idx="564">
                  <c:v>7</c:v>
                </c:pt>
                <c:pt idx="565">
                  <c:v>15</c:v>
                </c:pt>
                <c:pt idx="566">
                  <c:v>13</c:v>
                </c:pt>
                <c:pt idx="567">
                  <c:v>11</c:v>
                </c:pt>
                <c:pt idx="568">
                  <c:v>16</c:v>
                </c:pt>
                <c:pt idx="569">
                  <c:v>15</c:v>
                </c:pt>
                <c:pt idx="570">
                  <c:v>0</c:v>
                </c:pt>
                <c:pt idx="571">
                  <c:v>6</c:v>
                </c:pt>
                <c:pt idx="572">
                  <c:v>7</c:v>
                </c:pt>
                <c:pt idx="573">
                  <c:v>15</c:v>
                </c:pt>
                <c:pt idx="574">
                  <c:v>11</c:v>
                </c:pt>
                <c:pt idx="575">
                  <c:v>2</c:v>
                </c:pt>
                <c:pt idx="576">
                  <c:v>13</c:v>
                </c:pt>
                <c:pt idx="577">
                  <c:v>7</c:v>
                </c:pt>
                <c:pt idx="578">
                  <c:v>22</c:v>
                </c:pt>
                <c:pt idx="579">
                  <c:v>28</c:v>
                </c:pt>
                <c:pt idx="580">
                  <c:v>17</c:v>
                </c:pt>
                <c:pt idx="581">
                  <c:v>4</c:v>
                </c:pt>
                <c:pt idx="582">
                  <c:v>23</c:v>
                </c:pt>
                <c:pt idx="583">
                  <c:v>20</c:v>
                </c:pt>
                <c:pt idx="584">
                  <c:v>21</c:v>
                </c:pt>
                <c:pt idx="585">
                  <c:v>15</c:v>
                </c:pt>
                <c:pt idx="586">
                  <c:v>11</c:v>
                </c:pt>
                <c:pt idx="587">
                  <c:v>12</c:v>
                </c:pt>
                <c:pt idx="588">
                  <c:v>11</c:v>
                </c:pt>
                <c:pt idx="589">
                  <c:v>25</c:v>
                </c:pt>
                <c:pt idx="590">
                  <c:v>5</c:v>
                </c:pt>
                <c:pt idx="591">
                  <c:v>20</c:v>
                </c:pt>
                <c:pt idx="592">
                  <c:v>17</c:v>
                </c:pt>
                <c:pt idx="593">
                  <c:v>11</c:v>
                </c:pt>
                <c:pt idx="594">
                  <c:v>24</c:v>
                </c:pt>
                <c:pt idx="595">
                  <c:v>18</c:v>
                </c:pt>
                <c:pt idx="596">
                  <c:v>16</c:v>
                </c:pt>
                <c:pt idx="597">
                  <c:v>14</c:v>
                </c:pt>
                <c:pt idx="598">
                  <c:v>21</c:v>
                </c:pt>
                <c:pt idx="599">
                  <c:v>8</c:v>
                </c:pt>
                <c:pt idx="600">
                  <c:v>10</c:v>
                </c:pt>
                <c:pt idx="601">
                  <c:v>0</c:v>
                </c:pt>
                <c:pt idx="602">
                  <c:v>18</c:v>
                </c:pt>
                <c:pt idx="603">
                  <c:v>30</c:v>
                </c:pt>
                <c:pt idx="604">
                  <c:v>11</c:v>
                </c:pt>
                <c:pt idx="605">
                  <c:v>18</c:v>
                </c:pt>
                <c:pt idx="606">
                  <c:v>19</c:v>
                </c:pt>
                <c:pt idx="607">
                  <c:v>23</c:v>
                </c:pt>
                <c:pt idx="608">
                  <c:v>6</c:v>
                </c:pt>
                <c:pt idx="609">
                  <c:v>5</c:v>
                </c:pt>
                <c:pt idx="610">
                  <c:v>15</c:v>
                </c:pt>
                <c:pt idx="611">
                  <c:v>4</c:v>
                </c:pt>
                <c:pt idx="612">
                  <c:v>25</c:v>
                </c:pt>
                <c:pt idx="613">
                  <c:v>10</c:v>
                </c:pt>
                <c:pt idx="614">
                  <c:v>10</c:v>
                </c:pt>
                <c:pt idx="615">
                  <c:v>23</c:v>
                </c:pt>
                <c:pt idx="616">
                  <c:v>14</c:v>
                </c:pt>
                <c:pt idx="617">
                  <c:v>21</c:v>
                </c:pt>
                <c:pt idx="618">
                  <c:v>1</c:v>
                </c:pt>
                <c:pt idx="619">
                  <c:v>27</c:v>
                </c:pt>
                <c:pt idx="620">
                  <c:v>19</c:v>
                </c:pt>
                <c:pt idx="621">
                  <c:v>13</c:v>
                </c:pt>
                <c:pt idx="622">
                  <c:v>7</c:v>
                </c:pt>
                <c:pt idx="623">
                  <c:v>7</c:v>
                </c:pt>
                <c:pt idx="624">
                  <c:v>17</c:v>
                </c:pt>
                <c:pt idx="625">
                  <c:v>20</c:v>
                </c:pt>
                <c:pt idx="626">
                  <c:v>22</c:v>
                </c:pt>
                <c:pt idx="627">
                  <c:v>5</c:v>
                </c:pt>
                <c:pt idx="628">
                  <c:v>16</c:v>
                </c:pt>
                <c:pt idx="629">
                  <c:v>11</c:v>
                </c:pt>
                <c:pt idx="630">
                  <c:v>11</c:v>
                </c:pt>
                <c:pt idx="631">
                  <c:v>6</c:v>
                </c:pt>
                <c:pt idx="632">
                  <c:v>19</c:v>
                </c:pt>
                <c:pt idx="633">
                  <c:v>5</c:v>
                </c:pt>
                <c:pt idx="634">
                  <c:v>16</c:v>
                </c:pt>
                <c:pt idx="635">
                  <c:v>7</c:v>
                </c:pt>
                <c:pt idx="636">
                  <c:v>15</c:v>
                </c:pt>
                <c:pt idx="637">
                  <c:v>12</c:v>
                </c:pt>
                <c:pt idx="638">
                  <c:v>0</c:v>
                </c:pt>
                <c:pt idx="639">
                  <c:v>27</c:v>
                </c:pt>
                <c:pt idx="640">
                  <c:v>19</c:v>
                </c:pt>
                <c:pt idx="641">
                  <c:v>15</c:v>
                </c:pt>
                <c:pt idx="642">
                  <c:v>9</c:v>
                </c:pt>
                <c:pt idx="643">
                  <c:v>15</c:v>
                </c:pt>
                <c:pt idx="644">
                  <c:v>19</c:v>
                </c:pt>
                <c:pt idx="645">
                  <c:v>5</c:v>
                </c:pt>
                <c:pt idx="646">
                  <c:v>17</c:v>
                </c:pt>
                <c:pt idx="647">
                  <c:v>21</c:v>
                </c:pt>
                <c:pt idx="648">
                  <c:v>10</c:v>
                </c:pt>
                <c:pt idx="649">
                  <c:v>20</c:v>
                </c:pt>
                <c:pt idx="650">
                  <c:v>9</c:v>
                </c:pt>
                <c:pt idx="651">
                  <c:v>15</c:v>
                </c:pt>
                <c:pt idx="652">
                  <c:v>18</c:v>
                </c:pt>
                <c:pt idx="653">
                  <c:v>20</c:v>
                </c:pt>
                <c:pt idx="654">
                  <c:v>11</c:v>
                </c:pt>
                <c:pt idx="655">
                  <c:v>13</c:v>
                </c:pt>
                <c:pt idx="656">
                  <c:v>22</c:v>
                </c:pt>
                <c:pt idx="657">
                  <c:v>14</c:v>
                </c:pt>
                <c:pt idx="658">
                  <c:v>2</c:v>
                </c:pt>
                <c:pt idx="659">
                  <c:v>20</c:v>
                </c:pt>
                <c:pt idx="660">
                  <c:v>12</c:v>
                </c:pt>
                <c:pt idx="661">
                  <c:v>18</c:v>
                </c:pt>
                <c:pt idx="662">
                  <c:v>23</c:v>
                </c:pt>
                <c:pt idx="663">
                  <c:v>19</c:v>
                </c:pt>
                <c:pt idx="664">
                  <c:v>26</c:v>
                </c:pt>
                <c:pt idx="665">
                  <c:v>6</c:v>
                </c:pt>
                <c:pt idx="666">
                  <c:v>20</c:v>
                </c:pt>
                <c:pt idx="667">
                  <c:v>26</c:v>
                </c:pt>
                <c:pt idx="668">
                  <c:v>28</c:v>
                </c:pt>
                <c:pt idx="669">
                  <c:v>13</c:v>
                </c:pt>
                <c:pt idx="670">
                  <c:v>21</c:v>
                </c:pt>
                <c:pt idx="671">
                  <c:v>9</c:v>
                </c:pt>
                <c:pt idx="672">
                  <c:v>14</c:v>
                </c:pt>
                <c:pt idx="673">
                  <c:v>19</c:v>
                </c:pt>
                <c:pt idx="674">
                  <c:v>24</c:v>
                </c:pt>
                <c:pt idx="675">
                  <c:v>2</c:v>
                </c:pt>
                <c:pt idx="676">
                  <c:v>11</c:v>
                </c:pt>
                <c:pt idx="677">
                  <c:v>6</c:v>
                </c:pt>
                <c:pt idx="678">
                  <c:v>21</c:v>
                </c:pt>
                <c:pt idx="679">
                  <c:v>21</c:v>
                </c:pt>
                <c:pt idx="680">
                  <c:v>1</c:v>
                </c:pt>
                <c:pt idx="681">
                  <c:v>6</c:v>
                </c:pt>
                <c:pt idx="682">
                  <c:v>8</c:v>
                </c:pt>
                <c:pt idx="683">
                  <c:v>4</c:v>
                </c:pt>
                <c:pt idx="684">
                  <c:v>14</c:v>
                </c:pt>
                <c:pt idx="685">
                  <c:v>18</c:v>
                </c:pt>
                <c:pt idx="686">
                  <c:v>9</c:v>
                </c:pt>
                <c:pt idx="687">
                  <c:v>19</c:v>
                </c:pt>
                <c:pt idx="688">
                  <c:v>13</c:v>
                </c:pt>
                <c:pt idx="689">
                  <c:v>17</c:v>
                </c:pt>
                <c:pt idx="690">
                  <c:v>5</c:v>
                </c:pt>
                <c:pt idx="691">
                  <c:v>12</c:v>
                </c:pt>
                <c:pt idx="692">
                  <c:v>11</c:v>
                </c:pt>
                <c:pt idx="693">
                  <c:v>9</c:v>
                </c:pt>
                <c:pt idx="694">
                  <c:v>28</c:v>
                </c:pt>
                <c:pt idx="695">
                  <c:v>19</c:v>
                </c:pt>
                <c:pt idx="696">
                  <c:v>1</c:v>
                </c:pt>
                <c:pt idx="697">
                  <c:v>17</c:v>
                </c:pt>
                <c:pt idx="698">
                  <c:v>14</c:v>
                </c:pt>
                <c:pt idx="699">
                  <c:v>13</c:v>
                </c:pt>
                <c:pt idx="700">
                  <c:v>21</c:v>
                </c:pt>
                <c:pt idx="701">
                  <c:v>15</c:v>
                </c:pt>
                <c:pt idx="702">
                  <c:v>9</c:v>
                </c:pt>
                <c:pt idx="703">
                  <c:v>14</c:v>
                </c:pt>
                <c:pt idx="704">
                  <c:v>11</c:v>
                </c:pt>
                <c:pt idx="705">
                  <c:v>4</c:v>
                </c:pt>
                <c:pt idx="706">
                  <c:v>14</c:v>
                </c:pt>
                <c:pt idx="707">
                  <c:v>22</c:v>
                </c:pt>
                <c:pt idx="708">
                  <c:v>17</c:v>
                </c:pt>
                <c:pt idx="709">
                  <c:v>22</c:v>
                </c:pt>
                <c:pt idx="710">
                  <c:v>19</c:v>
                </c:pt>
                <c:pt idx="711">
                  <c:v>25</c:v>
                </c:pt>
                <c:pt idx="712">
                  <c:v>23</c:v>
                </c:pt>
                <c:pt idx="713">
                  <c:v>14</c:v>
                </c:pt>
                <c:pt idx="714">
                  <c:v>2</c:v>
                </c:pt>
                <c:pt idx="715">
                  <c:v>26</c:v>
                </c:pt>
                <c:pt idx="716">
                  <c:v>15</c:v>
                </c:pt>
                <c:pt idx="717">
                  <c:v>16</c:v>
                </c:pt>
                <c:pt idx="718">
                  <c:v>19</c:v>
                </c:pt>
                <c:pt idx="719">
                  <c:v>9</c:v>
                </c:pt>
                <c:pt idx="720">
                  <c:v>26</c:v>
                </c:pt>
                <c:pt idx="721">
                  <c:v>14</c:v>
                </c:pt>
                <c:pt idx="722">
                  <c:v>10</c:v>
                </c:pt>
                <c:pt idx="723">
                  <c:v>21</c:v>
                </c:pt>
                <c:pt idx="724">
                  <c:v>26</c:v>
                </c:pt>
                <c:pt idx="725">
                  <c:v>27</c:v>
                </c:pt>
                <c:pt idx="726">
                  <c:v>12</c:v>
                </c:pt>
                <c:pt idx="727">
                  <c:v>14</c:v>
                </c:pt>
                <c:pt idx="728">
                  <c:v>19</c:v>
                </c:pt>
                <c:pt idx="729">
                  <c:v>24</c:v>
                </c:pt>
                <c:pt idx="730">
                  <c:v>23</c:v>
                </c:pt>
                <c:pt idx="731">
                  <c:v>16</c:v>
                </c:pt>
                <c:pt idx="732">
                  <c:v>27</c:v>
                </c:pt>
                <c:pt idx="733">
                  <c:v>9</c:v>
                </c:pt>
                <c:pt idx="734">
                  <c:v>19</c:v>
                </c:pt>
                <c:pt idx="735">
                  <c:v>12</c:v>
                </c:pt>
                <c:pt idx="736">
                  <c:v>8</c:v>
                </c:pt>
                <c:pt idx="737">
                  <c:v>12</c:v>
                </c:pt>
                <c:pt idx="738">
                  <c:v>14</c:v>
                </c:pt>
                <c:pt idx="739">
                  <c:v>9</c:v>
                </c:pt>
                <c:pt idx="740">
                  <c:v>9</c:v>
                </c:pt>
                <c:pt idx="741">
                  <c:v>14</c:v>
                </c:pt>
                <c:pt idx="742">
                  <c:v>19</c:v>
                </c:pt>
                <c:pt idx="743">
                  <c:v>9</c:v>
                </c:pt>
                <c:pt idx="744">
                  <c:v>10</c:v>
                </c:pt>
                <c:pt idx="745">
                  <c:v>5</c:v>
                </c:pt>
                <c:pt idx="746">
                  <c:v>27</c:v>
                </c:pt>
                <c:pt idx="747">
                  <c:v>18</c:v>
                </c:pt>
                <c:pt idx="748">
                  <c:v>6</c:v>
                </c:pt>
                <c:pt idx="749">
                  <c:v>3</c:v>
                </c:pt>
                <c:pt idx="750">
                  <c:v>16</c:v>
                </c:pt>
                <c:pt idx="751">
                  <c:v>8</c:v>
                </c:pt>
                <c:pt idx="752">
                  <c:v>12</c:v>
                </c:pt>
                <c:pt idx="753">
                  <c:v>15</c:v>
                </c:pt>
                <c:pt idx="754">
                  <c:v>4</c:v>
                </c:pt>
                <c:pt idx="755">
                  <c:v>8</c:v>
                </c:pt>
                <c:pt idx="756">
                  <c:v>21</c:v>
                </c:pt>
                <c:pt idx="757">
                  <c:v>24</c:v>
                </c:pt>
                <c:pt idx="758">
                  <c:v>16</c:v>
                </c:pt>
                <c:pt idx="759">
                  <c:v>6</c:v>
                </c:pt>
                <c:pt idx="760">
                  <c:v>17</c:v>
                </c:pt>
                <c:pt idx="761">
                  <c:v>15</c:v>
                </c:pt>
                <c:pt idx="762">
                  <c:v>13</c:v>
                </c:pt>
                <c:pt idx="763">
                  <c:v>17</c:v>
                </c:pt>
                <c:pt idx="764">
                  <c:v>25</c:v>
                </c:pt>
                <c:pt idx="765">
                  <c:v>3</c:v>
                </c:pt>
                <c:pt idx="766">
                  <c:v>11</c:v>
                </c:pt>
                <c:pt idx="767">
                  <c:v>14</c:v>
                </c:pt>
                <c:pt idx="768">
                  <c:v>21</c:v>
                </c:pt>
                <c:pt idx="769">
                  <c:v>12</c:v>
                </c:pt>
                <c:pt idx="770">
                  <c:v>3</c:v>
                </c:pt>
                <c:pt idx="771">
                  <c:v>32</c:v>
                </c:pt>
                <c:pt idx="772">
                  <c:v>33</c:v>
                </c:pt>
                <c:pt idx="773">
                  <c:v>7</c:v>
                </c:pt>
                <c:pt idx="774">
                  <c:v>18</c:v>
                </c:pt>
                <c:pt idx="775">
                  <c:v>5</c:v>
                </c:pt>
                <c:pt idx="776">
                  <c:v>16</c:v>
                </c:pt>
                <c:pt idx="777">
                  <c:v>5</c:v>
                </c:pt>
                <c:pt idx="778">
                  <c:v>2</c:v>
                </c:pt>
                <c:pt idx="779">
                  <c:v>5</c:v>
                </c:pt>
                <c:pt idx="780">
                  <c:v>3</c:v>
                </c:pt>
                <c:pt idx="781">
                  <c:v>11</c:v>
                </c:pt>
                <c:pt idx="782">
                  <c:v>24</c:v>
                </c:pt>
                <c:pt idx="783">
                  <c:v>9</c:v>
                </c:pt>
                <c:pt idx="784">
                  <c:v>32</c:v>
                </c:pt>
                <c:pt idx="785">
                  <c:v>19</c:v>
                </c:pt>
                <c:pt idx="786">
                  <c:v>30</c:v>
                </c:pt>
                <c:pt idx="787">
                  <c:v>21</c:v>
                </c:pt>
                <c:pt idx="788">
                  <c:v>1</c:v>
                </c:pt>
                <c:pt idx="789">
                  <c:v>4</c:v>
                </c:pt>
                <c:pt idx="790">
                  <c:v>20</c:v>
                </c:pt>
                <c:pt idx="791">
                  <c:v>13</c:v>
                </c:pt>
                <c:pt idx="792">
                  <c:v>18</c:v>
                </c:pt>
                <c:pt idx="793">
                  <c:v>14</c:v>
                </c:pt>
                <c:pt idx="794">
                  <c:v>23</c:v>
                </c:pt>
                <c:pt idx="795">
                  <c:v>12</c:v>
                </c:pt>
                <c:pt idx="796">
                  <c:v>3</c:v>
                </c:pt>
                <c:pt idx="797">
                  <c:v>21</c:v>
                </c:pt>
                <c:pt idx="798">
                  <c:v>1</c:v>
                </c:pt>
                <c:pt idx="799">
                  <c:v>14</c:v>
                </c:pt>
                <c:pt idx="800">
                  <c:v>10</c:v>
                </c:pt>
                <c:pt idx="801">
                  <c:v>21</c:v>
                </c:pt>
                <c:pt idx="802">
                  <c:v>9</c:v>
                </c:pt>
                <c:pt idx="803">
                  <c:v>29</c:v>
                </c:pt>
                <c:pt idx="804">
                  <c:v>22</c:v>
                </c:pt>
                <c:pt idx="805">
                  <c:v>10</c:v>
                </c:pt>
                <c:pt idx="806">
                  <c:v>0</c:v>
                </c:pt>
                <c:pt idx="807">
                  <c:v>10</c:v>
                </c:pt>
                <c:pt idx="808">
                  <c:v>11</c:v>
                </c:pt>
                <c:pt idx="809">
                  <c:v>18</c:v>
                </c:pt>
                <c:pt idx="810">
                  <c:v>15</c:v>
                </c:pt>
                <c:pt idx="811">
                  <c:v>15</c:v>
                </c:pt>
                <c:pt idx="812">
                  <c:v>10</c:v>
                </c:pt>
                <c:pt idx="813">
                  <c:v>13</c:v>
                </c:pt>
                <c:pt idx="814">
                  <c:v>12</c:v>
                </c:pt>
                <c:pt idx="815">
                  <c:v>22</c:v>
                </c:pt>
                <c:pt idx="816">
                  <c:v>17</c:v>
                </c:pt>
                <c:pt idx="817">
                  <c:v>12</c:v>
                </c:pt>
                <c:pt idx="818">
                  <c:v>13</c:v>
                </c:pt>
                <c:pt idx="819">
                  <c:v>8</c:v>
                </c:pt>
                <c:pt idx="820">
                  <c:v>16</c:v>
                </c:pt>
                <c:pt idx="821">
                  <c:v>17</c:v>
                </c:pt>
                <c:pt idx="822">
                  <c:v>15</c:v>
                </c:pt>
                <c:pt idx="823">
                  <c:v>17</c:v>
                </c:pt>
                <c:pt idx="824">
                  <c:v>16</c:v>
                </c:pt>
                <c:pt idx="825">
                  <c:v>15</c:v>
                </c:pt>
                <c:pt idx="826">
                  <c:v>27</c:v>
                </c:pt>
                <c:pt idx="827">
                  <c:v>23</c:v>
                </c:pt>
                <c:pt idx="828">
                  <c:v>11</c:v>
                </c:pt>
                <c:pt idx="829">
                  <c:v>29</c:v>
                </c:pt>
                <c:pt idx="830">
                  <c:v>34</c:v>
                </c:pt>
                <c:pt idx="831">
                  <c:v>23</c:v>
                </c:pt>
                <c:pt idx="832">
                  <c:v>4</c:v>
                </c:pt>
                <c:pt idx="833">
                  <c:v>11</c:v>
                </c:pt>
                <c:pt idx="834">
                  <c:v>9</c:v>
                </c:pt>
                <c:pt idx="835">
                  <c:v>8</c:v>
                </c:pt>
                <c:pt idx="836">
                  <c:v>17</c:v>
                </c:pt>
                <c:pt idx="837">
                  <c:v>26</c:v>
                </c:pt>
                <c:pt idx="838">
                  <c:v>14</c:v>
                </c:pt>
                <c:pt idx="839">
                  <c:v>2</c:v>
                </c:pt>
                <c:pt idx="840">
                  <c:v>9</c:v>
                </c:pt>
                <c:pt idx="841">
                  <c:v>14</c:v>
                </c:pt>
                <c:pt idx="842">
                  <c:v>4</c:v>
                </c:pt>
                <c:pt idx="843">
                  <c:v>0</c:v>
                </c:pt>
                <c:pt idx="844">
                  <c:v>6</c:v>
                </c:pt>
                <c:pt idx="845">
                  <c:v>9</c:v>
                </c:pt>
                <c:pt idx="846">
                  <c:v>1</c:v>
                </c:pt>
                <c:pt idx="847">
                  <c:v>14</c:v>
                </c:pt>
                <c:pt idx="848">
                  <c:v>20</c:v>
                </c:pt>
                <c:pt idx="849">
                  <c:v>12</c:v>
                </c:pt>
                <c:pt idx="850">
                  <c:v>0</c:v>
                </c:pt>
                <c:pt idx="851">
                  <c:v>14</c:v>
                </c:pt>
                <c:pt idx="852">
                  <c:v>12</c:v>
                </c:pt>
                <c:pt idx="853">
                  <c:v>0</c:v>
                </c:pt>
                <c:pt idx="854">
                  <c:v>33</c:v>
                </c:pt>
                <c:pt idx="855">
                  <c:v>13</c:v>
                </c:pt>
                <c:pt idx="856">
                  <c:v>17</c:v>
                </c:pt>
                <c:pt idx="857">
                  <c:v>13</c:v>
                </c:pt>
                <c:pt idx="858">
                  <c:v>16</c:v>
                </c:pt>
                <c:pt idx="859">
                  <c:v>27</c:v>
                </c:pt>
                <c:pt idx="860">
                  <c:v>33</c:v>
                </c:pt>
                <c:pt idx="861">
                  <c:v>9</c:v>
                </c:pt>
                <c:pt idx="862">
                  <c:v>21</c:v>
                </c:pt>
                <c:pt idx="863">
                  <c:v>24</c:v>
                </c:pt>
                <c:pt idx="864">
                  <c:v>12</c:v>
                </c:pt>
                <c:pt idx="865">
                  <c:v>20</c:v>
                </c:pt>
                <c:pt idx="866">
                  <c:v>3</c:v>
                </c:pt>
                <c:pt idx="867">
                  <c:v>6</c:v>
                </c:pt>
                <c:pt idx="868">
                  <c:v>14</c:v>
                </c:pt>
                <c:pt idx="869">
                  <c:v>19</c:v>
                </c:pt>
                <c:pt idx="870">
                  <c:v>17</c:v>
                </c:pt>
                <c:pt idx="871">
                  <c:v>9</c:v>
                </c:pt>
                <c:pt idx="872">
                  <c:v>18</c:v>
                </c:pt>
                <c:pt idx="873">
                  <c:v>14</c:v>
                </c:pt>
                <c:pt idx="874">
                  <c:v>16</c:v>
                </c:pt>
                <c:pt idx="875">
                  <c:v>15</c:v>
                </c:pt>
                <c:pt idx="876">
                  <c:v>3</c:v>
                </c:pt>
                <c:pt idx="877">
                  <c:v>18</c:v>
                </c:pt>
                <c:pt idx="878">
                  <c:v>10</c:v>
                </c:pt>
                <c:pt idx="879">
                  <c:v>25</c:v>
                </c:pt>
                <c:pt idx="880">
                  <c:v>15</c:v>
                </c:pt>
                <c:pt idx="881">
                  <c:v>21</c:v>
                </c:pt>
                <c:pt idx="882">
                  <c:v>1</c:v>
                </c:pt>
                <c:pt idx="883">
                  <c:v>3</c:v>
                </c:pt>
                <c:pt idx="884">
                  <c:v>4</c:v>
                </c:pt>
                <c:pt idx="885">
                  <c:v>17</c:v>
                </c:pt>
                <c:pt idx="886">
                  <c:v>1</c:v>
                </c:pt>
                <c:pt idx="887">
                  <c:v>6</c:v>
                </c:pt>
                <c:pt idx="888">
                  <c:v>7</c:v>
                </c:pt>
                <c:pt idx="889">
                  <c:v>11</c:v>
                </c:pt>
                <c:pt idx="890">
                  <c:v>3</c:v>
                </c:pt>
                <c:pt idx="891">
                  <c:v>0</c:v>
                </c:pt>
                <c:pt idx="892">
                  <c:v>3</c:v>
                </c:pt>
                <c:pt idx="893">
                  <c:v>15</c:v>
                </c:pt>
                <c:pt idx="894">
                  <c:v>20</c:v>
                </c:pt>
                <c:pt idx="895">
                  <c:v>12</c:v>
                </c:pt>
                <c:pt idx="896">
                  <c:v>16</c:v>
                </c:pt>
                <c:pt idx="897">
                  <c:v>14</c:v>
                </c:pt>
                <c:pt idx="898">
                  <c:v>22</c:v>
                </c:pt>
                <c:pt idx="899">
                  <c:v>9</c:v>
                </c:pt>
                <c:pt idx="900">
                  <c:v>19</c:v>
                </c:pt>
                <c:pt idx="901">
                  <c:v>10</c:v>
                </c:pt>
                <c:pt idx="902">
                  <c:v>19</c:v>
                </c:pt>
                <c:pt idx="903">
                  <c:v>11</c:v>
                </c:pt>
                <c:pt idx="904">
                  <c:v>20</c:v>
                </c:pt>
                <c:pt idx="905">
                  <c:v>12</c:v>
                </c:pt>
                <c:pt idx="906">
                  <c:v>23</c:v>
                </c:pt>
                <c:pt idx="907">
                  <c:v>20</c:v>
                </c:pt>
                <c:pt idx="908">
                  <c:v>17</c:v>
                </c:pt>
                <c:pt idx="909">
                  <c:v>2</c:v>
                </c:pt>
                <c:pt idx="910">
                  <c:v>7</c:v>
                </c:pt>
                <c:pt idx="911">
                  <c:v>19</c:v>
                </c:pt>
                <c:pt idx="912">
                  <c:v>18</c:v>
                </c:pt>
                <c:pt idx="913">
                  <c:v>9</c:v>
                </c:pt>
                <c:pt idx="914">
                  <c:v>21</c:v>
                </c:pt>
                <c:pt idx="915">
                  <c:v>21</c:v>
                </c:pt>
                <c:pt idx="916">
                  <c:v>16</c:v>
                </c:pt>
                <c:pt idx="917">
                  <c:v>12</c:v>
                </c:pt>
                <c:pt idx="918">
                  <c:v>19</c:v>
                </c:pt>
                <c:pt idx="919">
                  <c:v>5</c:v>
                </c:pt>
                <c:pt idx="920">
                  <c:v>17</c:v>
                </c:pt>
                <c:pt idx="921">
                  <c:v>17</c:v>
                </c:pt>
                <c:pt idx="922">
                  <c:v>19</c:v>
                </c:pt>
                <c:pt idx="923">
                  <c:v>11</c:v>
                </c:pt>
                <c:pt idx="924">
                  <c:v>19</c:v>
                </c:pt>
                <c:pt idx="925">
                  <c:v>8</c:v>
                </c:pt>
                <c:pt idx="926">
                  <c:v>16</c:v>
                </c:pt>
                <c:pt idx="927">
                  <c:v>11</c:v>
                </c:pt>
                <c:pt idx="928">
                  <c:v>23</c:v>
                </c:pt>
                <c:pt idx="929">
                  <c:v>16</c:v>
                </c:pt>
                <c:pt idx="930">
                  <c:v>13</c:v>
                </c:pt>
                <c:pt idx="931">
                  <c:v>21</c:v>
                </c:pt>
                <c:pt idx="932">
                  <c:v>0</c:v>
                </c:pt>
                <c:pt idx="933">
                  <c:v>24</c:v>
                </c:pt>
                <c:pt idx="934">
                  <c:v>9</c:v>
                </c:pt>
                <c:pt idx="935">
                  <c:v>23</c:v>
                </c:pt>
                <c:pt idx="936">
                  <c:v>6</c:v>
                </c:pt>
                <c:pt idx="937">
                  <c:v>13</c:v>
                </c:pt>
                <c:pt idx="938">
                  <c:v>29</c:v>
                </c:pt>
                <c:pt idx="939">
                  <c:v>18</c:v>
                </c:pt>
                <c:pt idx="940">
                  <c:v>3</c:v>
                </c:pt>
                <c:pt idx="941">
                  <c:v>5</c:v>
                </c:pt>
                <c:pt idx="942">
                  <c:v>17</c:v>
                </c:pt>
                <c:pt idx="943">
                  <c:v>11</c:v>
                </c:pt>
                <c:pt idx="944">
                  <c:v>20</c:v>
                </c:pt>
                <c:pt idx="945">
                  <c:v>12</c:v>
                </c:pt>
                <c:pt idx="946">
                  <c:v>20</c:v>
                </c:pt>
                <c:pt idx="947">
                  <c:v>22</c:v>
                </c:pt>
                <c:pt idx="948">
                  <c:v>17</c:v>
                </c:pt>
                <c:pt idx="949">
                  <c:v>18</c:v>
                </c:pt>
                <c:pt idx="950">
                  <c:v>2</c:v>
                </c:pt>
                <c:pt idx="951">
                  <c:v>24</c:v>
                </c:pt>
                <c:pt idx="952">
                  <c:v>9</c:v>
                </c:pt>
                <c:pt idx="953">
                  <c:v>11</c:v>
                </c:pt>
                <c:pt idx="954">
                  <c:v>13</c:v>
                </c:pt>
                <c:pt idx="955">
                  <c:v>16</c:v>
                </c:pt>
                <c:pt idx="956">
                  <c:v>13</c:v>
                </c:pt>
                <c:pt idx="957">
                  <c:v>24</c:v>
                </c:pt>
                <c:pt idx="958">
                  <c:v>7</c:v>
                </c:pt>
                <c:pt idx="959">
                  <c:v>17</c:v>
                </c:pt>
                <c:pt idx="960">
                  <c:v>13</c:v>
                </c:pt>
                <c:pt idx="961">
                  <c:v>10</c:v>
                </c:pt>
                <c:pt idx="962">
                  <c:v>4</c:v>
                </c:pt>
                <c:pt idx="963">
                  <c:v>6</c:v>
                </c:pt>
                <c:pt idx="964">
                  <c:v>5</c:v>
                </c:pt>
                <c:pt idx="965">
                  <c:v>21</c:v>
                </c:pt>
                <c:pt idx="966">
                  <c:v>11</c:v>
                </c:pt>
                <c:pt idx="967">
                  <c:v>33</c:v>
                </c:pt>
                <c:pt idx="968">
                  <c:v>1</c:v>
                </c:pt>
                <c:pt idx="969">
                  <c:v>21</c:v>
                </c:pt>
                <c:pt idx="970">
                  <c:v>10</c:v>
                </c:pt>
                <c:pt idx="971">
                  <c:v>2</c:v>
                </c:pt>
                <c:pt idx="972">
                  <c:v>27</c:v>
                </c:pt>
                <c:pt idx="973">
                  <c:v>17</c:v>
                </c:pt>
                <c:pt idx="974">
                  <c:v>11</c:v>
                </c:pt>
                <c:pt idx="975">
                  <c:v>16</c:v>
                </c:pt>
                <c:pt idx="976">
                  <c:v>6</c:v>
                </c:pt>
                <c:pt idx="977">
                  <c:v>13</c:v>
                </c:pt>
                <c:pt idx="978">
                  <c:v>7</c:v>
                </c:pt>
                <c:pt idx="979">
                  <c:v>22</c:v>
                </c:pt>
                <c:pt idx="980">
                  <c:v>30</c:v>
                </c:pt>
                <c:pt idx="981">
                  <c:v>21</c:v>
                </c:pt>
                <c:pt idx="982">
                  <c:v>6</c:v>
                </c:pt>
                <c:pt idx="983">
                  <c:v>23</c:v>
                </c:pt>
                <c:pt idx="984">
                  <c:v>17</c:v>
                </c:pt>
                <c:pt idx="985">
                  <c:v>3</c:v>
                </c:pt>
                <c:pt idx="986">
                  <c:v>26</c:v>
                </c:pt>
                <c:pt idx="987">
                  <c:v>8</c:v>
                </c:pt>
                <c:pt idx="988">
                  <c:v>19</c:v>
                </c:pt>
                <c:pt idx="989">
                  <c:v>13</c:v>
                </c:pt>
                <c:pt idx="990">
                  <c:v>22</c:v>
                </c:pt>
                <c:pt idx="991">
                  <c:v>5</c:v>
                </c:pt>
                <c:pt idx="992">
                  <c:v>20</c:v>
                </c:pt>
                <c:pt idx="993">
                  <c:v>32</c:v>
                </c:pt>
                <c:pt idx="994">
                  <c:v>13</c:v>
                </c:pt>
                <c:pt idx="995">
                  <c:v>6</c:v>
                </c:pt>
                <c:pt idx="996">
                  <c:v>24</c:v>
                </c:pt>
                <c:pt idx="997">
                  <c:v>14</c:v>
                </c:pt>
                <c:pt idx="998">
                  <c:v>1</c:v>
                </c:pt>
                <c:pt idx="999">
                  <c:v>1</c:v>
                </c:pt>
                <c:pt idx="1000">
                  <c:v>3</c:v>
                </c:pt>
                <c:pt idx="1001">
                  <c:v>15</c:v>
                </c:pt>
                <c:pt idx="1002">
                  <c:v>15</c:v>
                </c:pt>
                <c:pt idx="1003">
                  <c:v>7</c:v>
                </c:pt>
                <c:pt idx="1004">
                  <c:v>25</c:v>
                </c:pt>
                <c:pt idx="1005">
                  <c:v>12</c:v>
                </c:pt>
                <c:pt idx="1006">
                  <c:v>3</c:v>
                </c:pt>
                <c:pt idx="1007">
                  <c:v>23</c:v>
                </c:pt>
                <c:pt idx="1008">
                  <c:v>1</c:v>
                </c:pt>
                <c:pt idx="1009">
                  <c:v>10</c:v>
                </c:pt>
                <c:pt idx="1010">
                  <c:v>16</c:v>
                </c:pt>
                <c:pt idx="1011">
                  <c:v>22</c:v>
                </c:pt>
                <c:pt idx="1012">
                  <c:v>15</c:v>
                </c:pt>
                <c:pt idx="1013">
                  <c:v>20</c:v>
                </c:pt>
                <c:pt idx="1014">
                  <c:v>14</c:v>
                </c:pt>
                <c:pt idx="1015">
                  <c:v>29</c:v>
                </c:pt>
                <c:pt idx="1016">
                  <c:v>9</c:v>
                </c:pt>
                <c:pt idx="1017">
                  <c:v>33</c:v>
                </c:pt>
                <c:pt idx="1018">
                  <c:v>18</c:v>
                </c:pt>
                <c:pt idx="1019">
                  <c:v>14</c:v>
                </c:pt>
                <c:pt idx="1020">
                  <c:v>22</c:v>
                </c:pt>
                <c:pt idx="1021">
                  <c:v>11</c:v>
                </c:pt>
                <c:pt idx="1022">
                  <c:v>13</c:v>
                </c:pt>
                <c:pt idx="1023">
                  <c:v>10</c:v>
                </c:pt>
                <c:pt idx="1024">
                  <c:v>9</c:v>
                </c:pt>
                <c:pt idx="1025">
                  <c:v>14</c:v>
                </c:pt>
                <c:pt idx="1026">
                  <c:v>15</c:v>
                </c:pt>
                <c:pt idx="1027">
                  <c:v>3</c:v>
                </c:pt>
                <c:pt idx="1028">
                  <c:v>25</c:v>
                </c:pt>
                <c:pt idx="1029">
                  <c:v>7</c:v>
                </c:pt>
                <c:pt idx="1030">
                  <c:v>13</c:v>
                </c:pt>
                <c:pt idx="1031">
                  <c:v>15</c:v>
                </c:pt>
                <c:pt idx="1032">
                  <c:v>19</c:v>
                </c:pt>
                <c:pt idx="1033">
                  <c:v>17</c:v>
                </c:pt>
                <c:pt idx="1034">
                  <c:v>13</c:v>
                </c:pt>
                <c:pt idx="1035">
                  <c:v>4</c:v>
                </c:pt>
                <c:pt idx="1036">
                  <c:v>19</c:v>
                </c:pt>
                <c:pt idx="1037">
                  <c:v>11</c:v>
                </c:pt>
                <c:pt idx="1038">
                  <c:v>22</c:v>
                </c:pt>
                <c:pt idx="1039">
                  <c:v>14</c:v>
                </c:pt>
                <c:pt idx="1040">
                  <c:v>19</c:v>
                </c:pt>
                <c:pt idx="1041">
                  <c:v>9</c:v>
                </c:pt>
                <c:pt idx="1042">
                  <c:v>11</c:v>
                </c:pt>
                <c:pt idx="1043">
                  <c:v>25</c:v>
                </c:pt>
                <c:pt idx="1044">
                  <c:v>14</c:v>
                </c:pt>
                <c:pt idx="1045">
                  <c:v>11</c:v>
                </c:pt>
                <c:pt idx="1046">
                  <c:v>2</c:v>
                </c:pt>
                <c:pt idx="1047">
                  <c:v>19</c:v>
                </c:pt>
                <c:pt idx="1048">
                  <c:v>12</c:v>
                </c:pt>
                <c:pt idx="1049">
                  <c:v>16</c:v>
                </c:pt>
                <c:pt idx="1050">
                  <c:v>6</c:v>
                </c:pt>
                <c:pt idx="1051">
                  <c:v>24</c:v>
                </c:pt>
                <c:pt idx="1052">
                  <c:v>18</c:v>
                </c:pt>
                <c:pt idx="1053">
                  <c:v>20</c:v>
                </c:pt>
                <c:pt idx="1054">
                  <c:v>20</c:v>
                </c:pt>
                <c:pt idx="1055">
                  <c:v>11</c:v>
                </c:pt>
                <c:pt idx="1056">
                  <c:v>26</c:v>
                </c:pt>
                <c:pt idx="1057">
                  <c:v>13</c:v>
                </c:pt>
                <c:pt idx="1058">
                  <c:v>5</c:v>
                </c:pt>
                <c:pt idx="1059">
                  <c:v>22</c:v>
                </c:pt>
                <c:pt idx="1060">
                  <c:v>10</c:v>
                </c:pt>
                <c:pt idx="1061">
                  <c:v>25</c:v>
                </c:pt>
                <c:pt idx="1062">
                  <c:v>14</c:v>
                </c:pt>
                <c:pt idx="1063">
                  <c:v>0</c:v>
                </c:pt>
                <c:pt idx="1064">
                  <c:v>13</c:v>
                </c:pt>
                <c:pt idx="1065">
                  <c:v>24</c:v>
                </c:pt>
                <c:pt idx="1066">
                  <c:v>20</c:v>
                </c:pt>
                <c:pt idx="1067">
                  <c:v>14</c:v>
                </c:pt>
                <c:pt idx="1068">
                  <c:v>22</c:v>
                </c:pt>
                <c:pt idx="1069">
                  <c:v>11</c:v>
                </c:pt>
                <c:pt idx="1070">
                  <c:v>10</c:v>
                </c:pt>
                <c:pt idx="1071">
                  <c:v>7</c:v>
                </c:pt>
                <c:pt idx="1072">
                  <c:v>13</c:v>
                </c:pt>
                <c:pt idx="1073">
                  <c:v>14</c:v>
                </c:pt>
                <c:pt idx="1074">
                  <c:v>15</c:v>
                </c:pt>
                <c:pt idx="1075">
                  <c:v>21</c:v>
                </c:pt>
                <c:pt idx="1076">
                  <c:v>10</c:v>
                </c:pt>
                <c:pt idx="1077">
                  <c:v>21</c:v>
                </c:pt>
                <c:pt idx="1078">
                  <c:v>12</c:v>
                </c:pt>
                <c:pt idx="1079">
                  <c:v>20</c:v>
                </c:pt>
                <c:pt idx="1080">
                  <c:v>27</c:v>
                </c:pt>
                <c:pt idx="1081">
                  <c:v>22</c:v>
                </c:pt>
                <c:pt idx="1082">
                  <c:v>4</c:v>
                </c:pt>
                <c:pt idx="1083">
                  <c:v>10</c:v>
                </c:pt>
                <c:pt idx="1084">
                  <c:v>24</c:v>
                </c:pt>
                <c:pt idx="1085">
                  <c:v>9</c:v>
                </c:pt>
                <c:pt idx="1086">
                  <c:v>13</c:v>
                </c:pt>
                <c:pt idx="1087">
                  <c:v>22</c:v>
                </c:pt>
                <c:pt idx="1088">
                  <c:v>25</c:v>
                </c:pt>
                <c:pt idx="1089">
                  <c:v>20</c:v>
                </c:pt>
                <c:pt idx="1090">
                  <c:v>26</c:v>
                </c:pt>
                <c:pt idx="1091">
                  <c:v>20</c:v>
                </c:pt>
                <c:pt idx="1092">
                  <c:v>9</c:v>
                </c:pt>
                <c:pt idx="1093">
                  <c:v>16</c:v>
                </c:pt>
                <c:pt idx="1094">
                  <c:v>22</c:v>
                </c:pt>
                <c:pt idx="1095">
                  <c:v>12</c:v>
                </c:pt>
                <c:pt idx="1096">
                  <c:v>7</c:v>
                </c:pt>
                <c:pt idx="1097">
                  <c:v>21</c:v>
                </c:pt>
                <c:pt idx="1098">
                  <c:v>17</c:v>
                </c:pt>
                <c:pt idx="1099">
                  <c:v>10</c:v>
                </c:pt>
                <c:pt idx="1100">
                  <c:v>8</c:v>
                </c:pt>
                <c:pt idx="1101">
                  <c:v>30</c:v>
                </c:pt>
                <c:pt idx="1102">
                  <c:v>1</c:v>
                </c:pt>
                <c:pt idx="1103">
                  <c:v>16</c:v>
                </c:pt>
                <c:pt idx="1104">
                  <c:v>8</c:v>
                </c:pt>
                <c:pt idx="1105">
                  <c:v>13</c:v>
                </c:pt>
                <c:pt idx="1106">
                  <c:v>25</c:v>
                </c:pt>
                <c:pt idx="1107">
                  <c:v>17</c:v>
                </c:pt>
                <c:pt idx="1108">
                  <c:v>5</c:v>
                </c:pt>
                <c:pt idx="1109">
                  <c:v>0</c:v>
                </c:pt>
                <c:pt idx="1110">
                  <c:v>15</c:v>
                </c:pt>
                <c:pt idx="1111">
                  <c:v>15</c:v>
                </c:pt>
                <c:pt idx="1112">
                  <c:v>7</c:v>
                </c:pt>
                <c:pt idx="1113">
                  <c:v>33</c:v>
                </c:pt>
                <c:pt idx="1114">
                  <c:v>4</c:v>
                </c:pt>
                <c:pt idx="1115">
                  <c:v>24</c:v>
                </c:pt>
                <c:pt idx="1116">
                  <c:v>15</c:v>
                </c:pt>
                <c:pt idx="1117">
                  <c:v>18</c:v>
                </c:pt>
                <c:pt idx="1118">
                  <c:v>27</c:v>
                </c:pt>
                <c:pt idx="1119">
                  <c:v>18</c:v>
                </c:pt>
                <c:pt idx="1120">
                  <c:v>12</c:v>
                </c:pt>
                <c:pt idx="1121">
                  <c:v>15</c:v>
                </c:pt>
                <c:pt idx="1122">
                  <c:v>16</c:v>
                </c:pt>
                <c:pt idx="1123">
                  <c:v>17</c:v>
                </c:pt>
                <c:pt idx="1124">
                  <c:v>6</c:v>
                </c:pt>
                <c:pt idx="1125">
                  <c:v>15</c:v>
                </c:pt>
                <c:pt idx="1126">
                  <c:v>19</c:v>
                </c:pt>
                <c:pt idx="1127">
                  <c:v>32</c:v>
                </c:pt>
                <c:pt idx="1128">
                  <c:v>11</c:v>
                </c:pt>
                <c:pt idx="1129">
                  <c:v>21</c:v>
                </c:pt>
                <c:pt idx="1130">
                  <c:v>16</c:v>
                </c:pt>
                <c:pt idx="1131">
                  <c:v>24</c:v>
                </c:pt>
                <c:pt idx="1132">
                  <c:v>5</c:v>
                </c:pt>
                <c:pt idx="1133">
                  <c:v>17</c:v>
                </c:pt>
                <c:pt idx="1134">
                  <c:v>13</c:v>
                </c:pt>
                <c:pt idx="1135">
                  <c:v>2</c:v>
                </c:pt>
                <c:pt idx="1136">
                  <c:v>28</c:v>
                </c:pt>
                <c:pt idx="1137">
                  <c:v>15</c:v>
                </c:pt>
                <c:pt idx="1138">
                  <c:v>6</c:v>
                </c:pt>
                <c:pt idx="1139">
                  <c:v>7</c:v>
                </c:pt>
                <c:pt idx="1140">
                  <c:v>24</c:v>
                </c:pt>
                <c:pt idx="1141">
                  <c:v>10</c:v>
                </c:pt>
                <c:pt idx="1142">
                  <c:v>6</c:v>
                </c:pt>
                <c:pt idx="1143">
                  <c:v>29</c:v>
                </c:pt>
                <c:pt idx="1144">
                  <c:v>6</c:v>
                </c:pt>
                <c:pt idx="1145">
                  <c:v>14</c:v>
                </c:pt>
                <c:pt idx="1146">
                  <c:v>13</c:v>
                </c:pt>
                <c:pt idx="1147">
                  <c:v>6</c:v>
                </c:pt>
                <c:pt idx="1148">
                  <c:v>15</c:v>
                </c:pt>
                <c:pt idx="1149">
                  <c:v>8</c:v>
                </c:pt>
                <c:pt idx="1150">
                  <c:v>9</c:v>
                </c:pt>
                <c:pt idx="1151">
                  <c:v>6</c:v>
                </c:pt>
                <c:pt idx="1152">
                  <c:v>23</c:v>
                </c:pt>
                <c:pt idx="1153">
                  <c:v>24</c:v>
                </c:pt>
                <c:pt idx="1154">
                  <c:v>13</c:v>
                </c:pt>
                <c:pt idx="1155">
                  <c:v>4</c:v>
                </c:pt>
                <c:pt idx="1156">
                  <c:v>14</c:v>
                </c:pt>
                <c:pt idx="1157">
                  <c:v>9</c:v>
                </c:pt>
                <c:pt idx="1158">
                  <c:v>1</c:v>
                </c:pt>
                <c:pt idx="1159">
                  <c:v>20</c:v>
                </c:pt>
                <c:pt idx="1160">
                  <c:v>11</c:v>
                </c:pt>
                <c:pt idx="1161">
                  <c:v>9</c:v>
                </c:pt>
                <c:pt idx="1162">
                  <c:v>7</c:v>
                </c:pt>
                <c:pt idx="1163">
                  <c:v>20</c:v>
                </c:pt>
                <c:pt idx="1164">
                  <c:v>8</c:v>
                </c:pt>
                <c:pt idx="1165">
                  <c:v>26</c:v>
                </c:pt>
                <c:pt idx="1166">
                  <c:v>4</c:v>
                </c:pt>
                <c:pt idx="1167">
                  <c:v>15</c:v>
                </c:pt>
                <c:pt idx="1168">
                  <c:v>18</c:v>
                </c:pt>
                <c:pt idx="1169">
                  <c:v>13</c:v>
                </c:pt>
                <c:pt idx="1170">
                  <c:v>8</c:v>
                </c:pt>
                <c:pt idx="1171">
                  <c:v>22</c:v>
                </c:pt>
                <c:pt idx="1172">
                  <c:v>14</c:v>
                </c:pt>
                <c:pt idx="1173">
                  <c:v>23</c:v>
                </c:pt>
                <c:pt idx="1174">
                  <c:v>18</c:v>
                </c:pt>
                <c:pt idx="1175">
                  <c:v>11</c:v>
                </c:pt>
                <c:pt idx="1176">
                  <c:v>11</c:v>
                </c:pt>
                <c:pt idx="1177">
                  <c:v>20</c:v>
                </c:pt>
                <c:pt idx="1178">
                  <c:v>16</c:v>
                </c:pt>
                <c:pt idx="1179">
                  <c:v>9</c:v>
                </c:pt>
                <c:pt idx="1180">
                  <c:v>27</c:v>
                </c:pt>
                <c:pt idx="1181">
                  <c:v>7</c:v>
                </c:pt>
                <c:pt idx="1182">
                  <c:v>14</c:v>
                </c:pt>
                <c:pt idx="1183">
                  <c:v>15</c:v>
                </c:pt>
                <c:pt idx="1184">
                  <c:v>10</c:v>
                </c:pt>
                <c:pt idx="1185">
                  <c:v>22</c:v>
                </c:pt>
                <c:pt idx="1186">
                  <c:v>8</c:v>
                </c:pt>
                <c:pt idx="1187">
                  <c:v>19</c:v>
                </c:pt>
                <c:pt idx="1188">
                  <c:v>8</c:v>
                </c:pt>
                <c:pt idx="1189">
                  <c:v>8</c:v>
                </c:pt>
                <c:pt idx="1190">
                  <c:v>30</c:v>
                </c:pt>
                <c:pt idx="1191">
                  <c:v>18</c:v>
                </c:pt>
                <c:pt idx="1192">
                  <c:v>7</c:v>
                </c:pt>
                <c:pt idx="1193">
                  <c:v>15</c:v>
                </c:pt>
                <c:pt idx="1194">
                  <c:v>19</c:v>
                </c:pt>
                <c:pt idx="1195">
                  <c:v>10</c:v>
                </c:pt>
                <c:pt idx="1196">
                  <c:v>12</c:v>
                </c:pt>
                <c:pt idx="1197">
                  <c:v>9</c:v>
                </c:pt>
                <c:pt idx="1198">
                  <c:v>29</c:v>
                </c:pt>
                <c:pt idx="1199">
                  <c:v>13</c:v>
                </c:pt>
                <c:pt idx="1200">
                  <c:v>13</c:v>
                </c:pt>
                <c:pt idx="1201">
                  <c:v>18</c:v>
                </c:pt>
                <c:pt idx="1202">
                  <c:v>12</c:v>
                </c:pt>
                <c:pt idx="1203">
                  <c:v>21</c:v>
                </c:pt>
                <c:pt idx="1204">
                  <c:v>22</c:v>
                </c:pt>
                <c:pt idx="1205">
                  <c:v>18</c:v>
                </c:pt>
                <c:pt idx="1206">
                  <c:v>24</c:v>
                </c:pt>
                <c:pt idx="1207">
                  <c:v>1</c:v>
                </c:pt>
                <c:pt idx="1208">
                  <c:v>32</c:v>
                </c:pt>
                <c:pt idx="1209">
                  <c:v>17</c:v>
                </c:pt>
                <c:pt idx="1210">
                  <c:v>31</c:v>
                </c:pt>
                <c:pt idx="1211">
                  <c:v>15</c:v>
                </c:pt>
                <c:pt idx="1212">
                  <c:v>16</c:v>
                </c:pt>
                <c:pt idx="1213">
                  <c:v>12</c:v>
                </c:pt>
                <c:pt idx="1214">
                  <c:v>11</c:v>
                </c:pt>
                <c:pt idx="1215">
                  <c:v>14</c:v>
                </c:pt>
                <c:pt idx="1216">
                  <c:v>24</c:v>
                </c:pt>
                <c:pt idx="1217">
                  <c:v>10</c:v>
                </c:pt>
                <c:pt idx="1218">
                  <c:v>17</c:v>
                </c:pt>
                <c:pt idx="1219">
                  <c:v>20</c:v>
                </c:pt>
                <c:pt idx="1220">
                  <c:v>7</c:v>
                </c:pt>
                <c:pt idx="1221">
                  <c:v>16</c:v>
                </c:pt>
                <c:pt idx="1222">
                  <c:v>18</c:v>
                </c:pt>
                <c:pt idx="1223">
                  <c:v>18</c:v>
                </c:pt>
                <c:pt idx="1224">
                  <c:v>21</c:v>
                </c:pt>
                <c:pt idx="1225">
                  <c:v>17</c:v>
                </c:pt>
                <c:pt idx="1226">
                  <c:v>20</c:v>
                </c:pt>
                <c:pt idx="1227">
                  <c:v>24</c:v>
                </c:pt>
                <c:pt idx="1228">
                  <c:v>11</c:v>
                </c:pt>
                <c:pt idx="1229">
                  <c:v>2</c:v>
                </c:pt>
                <c:pt idx="1230">
                  <c:v>11</c:v>
                </c:pt>
                <c:pt idx="1231">
                  <c:v>16</c:v>
                </c:pt>
                <c:pt idx="1232">
                  <c:v>20</c:v>
                </c:pt>
                <c:pt idx="1233">
                  <c:v>1</c:v>
                </c:pt>
                <c:pt idx="1234">
                  <c:v>17</c:v>
                </c:pt>
                <c:pt idx="1235">
                  <c:v>7</c:v>
                </c:pt>
                <c:pt idx="1236">
                  <c:v>26</c:v>
                </c:pt>
                <c:pt idx="1237">
                  <c:v>30</c:v>
                </c:pt>
                <c:pt idx="1238">
                  <c:v>12</c:v>
                </c:pt>
                <c:pt idx="1239">
                  <c:v>28</c:v>
                </c:pt>
                <c:pt idx="1240">
                  <c:v>8</c:v>
                </c:pt>
                <c:pt idx="1241">
                  <c:v>26</c:v>
                </c:pt>
                <c:pt idx="1242">
                  <c:v>10</c:v>
                </c:pt>
                <c:pt idx="1243">
                  <c:v>16</c:v>
                </c:pt>
                <c:pt idx="1244">
                  <c:v>0</c:v>
                </c:pt>
                <c:pt idx="1245">
                  <c:v>15</c:v>
                </c:pt>
                <c:pt idx="1246">
                  <c:v>3</c:v>
                </c:pt>
                <c:pt idx="1247">
                  <c:v>6</c:v>
                </c:pt>
                <c:pt idx="1248">
                  <c:v>7</c:v>
                </c:pt>
                <c:pt idx="1249">
                  <c:v>9</c:v>
                </c:pt>
                <c:pt idx="1250">
                  <c:v>22</c:v>
                </c:pt>
                <c:pt idx="1251">
                  <c:v>13</c:v>
                </c:pt>
                <c:pt idx="1252">
                  <c:v>7</c:v>
                </c:pt>
                <c:pt idx="1253">
                  <c:v>21</c:v>
                </c:pt>
                <c:pt idx="1254">
                  <c:v>11</c:v>
                </c:pt>
                <c:pt idx="1255">
                  <c:v>15</c:v>
                </c:pt>
                <c:pt idx="1256">
                  <c:v>3</c:v>
                </c:pt>
                <c:pt idx="1257">
                  <c:v>20</c:v>
                </c:pt>
                <c:pt idx="1258">
                  <c:v>14</c:v>
                </c:pt>
                <c:pt idx="1259">
                  <c:v>21</c:v>
                </c:pt>
                <c:pt idx="1260">
                  <c:v>12</c:v>
                </c:pt>
                <c:pt idx="1261">
                  <c:v>18</c:v>
                </c:pt>
                <c:pt idx="1262">
                  <c:v>24</c:v>
                </c:pt>
                <c:pt idx="1263">
                  <c:v>21</c:v>
                </c:pt>
                <c:pt idx="1264">
                  <c:v>24</c:v>
                </c:pt>
                <c:pt idx="1265">
                  <c:v>1</c:v>
                </c:pt>
                <c:pt idx="1266">
                  <c:v>17</c:v>
                </c:pt>
                <c:pt idx="1267">
                  <c:v>10</c:v>
                </c:pt>
                <c:pt idx="1268">
                  <c:v>8</c:v>
                </c:pt>
                <c:pt idx="1269">
                  <c:v>4</c:v>
                </c:pt>
                <c:pt idx="1270">
                  <c:v>3</c:v>
                </c:pt>
                <c:pt idx="1271">
                  <c:v>17</c:v>
                </c:pt>
                <c:pt idx="1272">
                  <c:v>16</c:v>
                </c:pt>
                <c:pt idx="1273">
                  <c:v>22</c:v>
                </c:pt>
                <c:pt idx="1274">
                  <c:v>16</c:v>
                </c:pt>
                <c:pt idx="1275">
                  <c:v>26</c:v>
                </c:pt>
                <c:pt idx="1276">
                  <c:v>11</c:v>
                </c:pt>
                <c:pt idx="1277">
                  <c:v>5</c:v>
                </c:pt>
                <c:pt idx="1278">
                  <c:v>26</c:v>
                </c:pt>
                <c:pt idx="1279">
                  <c:v>2</c:v>
                </c:pt>
                <c:pt idx="1280">
                  <c:v>12</c:v>
                </c:pt>
                <c:pt idx="1281">
                  <c:v>16</c:v>
                </c:pt>
                <c:pt idx="1282">
                  <c:v>15</c:v>
                </c:pt>
                <c:pt idx="1283">
                  <c:v>21</c:v>
                </c:pt>
                <c:pt idx="1284">
                  <c:v>11</c:v>
                </c:pt>
                <c:pt idx="1285">
                  <c:v>17</c:v>
                </c:pt>
                <c:pt idx="1286">
                  <c:v>19</c:v>
                </c:pt>
                <c:pt idx="1287">
                  <c:v>31</c:v>
                </c:pt>
                <c:pt idx="1288">
                  <c:v>13</c:v>
                </c:pt>
                <c:pt idx="1289">
                  <c:v>7</c:v>
                </c:pt>
                <c:pt idx="1290">
                  <c:v>14</c:v>
                </c:pt>
                <c:pt idx="1291">
                  <c:v>1</c:v>
                </c:pt>
                <c:pt idx="1292">
                  <c:v>17</c:v>
                </c:pt>
                <c:pt idx="1293">
                  <c:v>16</c:v>
                </c:pt>
                <c:pt idx="1294">
                  <c:v>7</c:v>
                </c:pt>
                <c:pt idx="1295">
                  <c:v>7</c:v>
                </c:pt>
                <c:pt idx="1296">
                  <c:v>10</c:v>
                </c:pt>
                <c:pt idx="1297">
                  <c:v>16</c:v>
                </c:pt>
                <c:pt idx="1298">
                  <c:v>9</c:v>
                </c:pt>
                <c:pt idx="1299">
                  <c:v>29</c:v>
                </c:pt>
                <c:pt idx="1300">
                  <c:v>29</c:v>
                </c:pt>
                <c:pt idx="1301">
                  <c:v>18</c:v>
                </c:pt>
                <c:pt idx="1302">
                  <c:v>17</c:v>
                </c:pt>
                <c:pt idx="1303">
                  <c:v>11</c:v>
                </c:pt>
                <c:pt idx="1304">
                  <c:v>6</c:v>
                </c:pt>
                <c:pt idx="1305">
                  <c:v>8</c:v>
                </c:pt>
                <c:pt idx="1306">
                  <c:v>27</c:v>
                </c:pt>
                <c:pt idx="1307">
                  <c:v>12</c:v>
                </c:pt>
                <c:pt idx="1308">
                  <c:v>1</c:v>
                </c:pt>
                <c:pt idx="1309">
                  <c:v>13</c:v>
                </c:pt>
                <c:pt idx="1310">
                  <c:v>5</c:v>
                </c:pt>
                <c:pt idx="1311">
                  <c:v>16</c:v>
                </c:pt>
                <c:pt idx="1312">
                  <c:v>24</c:v>
                </c:pt>
                <c:pt idx="1313">
                  <c:v>20</c:v>
                </c:pt>
                <c:pt idx="1314">
                  <c:v>0</c:v>
                </c:pt>
                <c:pt idx="1315">
                  <c:v>5</c:v>
                </c:pt>
                <c:pt idx="1316">
                  <c:v>19</c:v>
                </c:pt>
                <c:pt idx="1317">
                  <c:v>3</c:v>
                </c:pt>
                <c:pt idx="1318">
                  <c:v>8</c:v>
                </c:pt>
                <c:pt idx="1319">
                  <c:v>4</c:v>
                </c:pt>
                <c:pt idx="1320">
                  <c:v>15</c:v>
                </c:pt>
                <c:pt idx="1321">
                  <c:v>17</c:v>
                </c:pt>
                <c:pt idx="1322">
                  <c:v>3</c:v>
                </c:pt>
                <c:pt idx="1323">
                  <c:v>28</c:v>
                </c:pt>
                <c:pt idx="1324">
                  <c:v>17</c:v>
                </c:pt>
                <c:pt idx="1325">
                  <c:v>33</c:v>
                </c:pt>
                <c:pt idx="1326">
                  <c:v>10</c:v>
                </c:pt>
                <c:pt idx="1327">
                  <c:v>8</c:v>
                </c:pt>
                <c:pt idx="1328">
                  <c:v>7</c:v>
                </c:pt>
                <c:pt idx="1329">
                  <c:v>16</c:v>
                </c:pt>
                <c:pt idx="1330">
                  <c:v>27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12</c:v>
                </c:pt>
                <c:pt idx="1335">
                  <c:v>19</c:v>
                </c:pt>
                <c:pt idx="1336">
                  <c:v>3</c:v>
                </c:pt>
                <c:pt idx="1337">
                  <c:v>9</c:v>
                </c:pt>
                <c:pt idx="1338">
                  <c:v>12</c:v>
                </c:pt>
                <c:pt idx="1339">
                  <c:v>6</c:v>
                </c:pt>
                <c:pt idx="1340">
                  <c:v>16</c:v>
                </c:pt>
                <c:pt idx="1341">
                  <c:v>19</c:v>
                </c:pt>
                <c:pt idx="1342">
                  <c:v>4</c:v>
                </c:pt>
                <c:pt idx="1343">
                  <c:v>11</c:v>
                </c:pt>
                <c:pt idx="1344">
                  <c:v>7</c:v>
                </c:pt>
                <c:pt idx="1345">
                  <c:v>21</c:v>
                </c:pt>
                <c:pt idx="1346">
                  <c:v>13</c:v>
                </c:pt>
                <c:pt idx="1347">
                  <c:v>12</c:v>
                </c:pt>
                <c:pt idx="1348">
                  <c:v>4</c:v>
                </c:pt>
                <c:pt idx="1349">
                  <c:v>24</c:v>
                </c:pt>
                <c:pt idx="1350">
                  <c:v>26</c:v>
                </c:pt>
                <c:pt idx="1351">
                  <c:v>6</c:v>
                </c:pt>
                <c:pt idx="1352">
                  <c:v>28</c:v>
                </c:pt>
                <c:pt idx="1353">
                  <c:v>16</c:v>
                </c:pt>
                <c:pt idx="1354">
                  <c:v>14</c:v>
                </c:pt>
                <c:pt idx="1355">
                  <c:v>15</c:v>
                </c:pt>
                <c:pt idx="1356">
                  <c:v>17</c:v>
                </c:pt>
                <c:pt idx="1357">
                  <c:v>18</c:v>
                </c:pt>
                <c:pt idx="1358">
                  <c:v>17</c:v>
                </c:pt>
                <c:pt idx="1359">
                  <c:v>29</c:v>
                </c:pt>
                <c:pt idx="1360">
                  <c:v>16</c:v>
                </c:pt>
                <c:pt idx="1361">
                  <c:v>33</c:v>
                </c:pt>
                <c:pt idx="1362">
                  <c:v>24</c:v>
                </c:pt>
                <c:pt idx="1363">
                  <c:v>17</c:v>
                </c:pt>
                <c:pt idx="1364">
                  <c:v>12</c:v>
                </c:pt>
                <c:pt idx="1365">
                  <c:v>12</c:v>
                </c:pt>
                <c:pt idx="1366">
                  <c:v>20</c:v>
                </c:pt>
                <c:pt idx="1367">
                  <c:v>17</c:v>
                </c:pt>
                <c:pt idx="1368">
                  <c:v>31</c:v>
                </c:pt>
                <c:pt idx="1369">
                  <c:v>8</c:v>
                </c:pt>
                <c:pt idx="1370">
                  <c:v>23</c:v>
                </c:pt>
                <c:pt idx="1371">
                  <c:v>16</c:v>
                </c:pt>
                <c:pt idx="1372">
                  <c:v>19</c:v>
                </c:pt>
                <c:pt idx="1373">
                  <c:v>11</c:v>
                </c:pt>
                <c:pt idx="1374">
                  <c:v>14</c:v>
                </c:pt>
                <c:pt idx="1375">
                  <c:v>20</c:v>
                </c:pt>
                <c:pt idx="1376">
                  <c:v>16</c:v>
                </c:pt>
                <c:pt idx="1377">
                  <c:v>14</c:v>
                </c:pt>
                <c:pt idx="1378">
                  <c:v>19</c:v>
                </c:pt>
                <c:pt idx="1379">
                  <c:v>11</c:v>
                </c:pt>
                <c:pt idx="1380">
                  <c:v>13</c:v>
                </c:pt>
                <c:pt idx="1381">
                  <c:v>4</c:v>
                </c:pt>
                <c:pt idx="1382">
                  <c:v>5</c:v>
                </c:pt>
                <c:pt idx="1383">
                  <c:v>15</c:v>
                </c:pt>
                <c:pt idx="1384">
                  <c:v>18</c:v>
                </c:pt>
                <c:pt idx="1385">
                  <c:v>10</c:v>
                </c:pt>
                <c:pt idx="1386">
                  <c:v>32</c:v>
                </c:pt>
                <c:pt idx="1387">
                  <c:v>26</c:v>
                </c:pt>
                <c:pt idx="1388">
                  <c:v>11</c:v>
                </c:pt>
                <c:pt idx="1389">
                  <c:v>14</c:v>
                </c:pt>
                <c:pt idx="1390">
                  <c:v>18</c:v>
                </c:pt>
                <c:pt idx="1391">
                  <c:v>14</c:v>
                </c:pt>
                <c:pt idx="1392">
                  <c:v>3</c:v>
                </c:pt>
                <c:pt idx="1393">
                  <c:v>13</c:v>
                </c:pt>
                <c:pt idx="1394">
                  <c:v>12</c:v>
                </c:pt>
                <c:pt idx="1395">
                  <c:v>25</c:v>
                </c:pt>
                <c:pt idx="1396">
                  <c:v>17</c:v>
                </c:pt>
                <c:pt idx="1397">
                  <c:v>17</c:v>
                </c:pt>
                <c:pt idx="1398">
                  <c:v>20</c:v>
                </c:pt>
                <c:pt idx="1399">
                  <c:v>10</c:v>
                </c:pt>
                <c:pt idx="1400">
                  <c:v>14</c:v>
                </c:pt>
                <c:pt idx="1401">
                  <c:v>24</c:v>
                </c:pt>
                <c:pt idx="1402">
                  <c:v>16</c:v>
                </c:pt>
                <c:pt idx="1403">
                  <c:v>12</c:v>
                </c:pt>
                <c:pt idx="1404">
                  <c:v>24</c:v>
                </c:pt>
                <c:pt idx="1405">
                  <c:v>20</c:v>
                </c:pt>
                <c:pt idx="1406">
                  <c:v>0</c:v>
                </c:pt>
                <c:pt idx="1407">
                  <c:v>29</c:v>
                </c:pt>
                <c:pt idx="1408">
                  <c:v>8</c:v>
                </c:pt>
                <c:pt idx="1409">
                  <c:v>22</c:v>
                </c:pt>
                <c:pt idx="1410">
                  <c:v>23</c:v>
                </c:pt>
                <c:pt idx="1411">
                  <c:v>10</c:v>
                </c:pt>
                <c:pt idx="1412">
                  <c:v>20</c:v>
                </c:pt>
                <c:pt idx="1413">
                  <c:v>9</c:v>
                </c:pt>
                <c:pt idx="1414">
                  <c:v>6</c:v>
                </c:pt>
                <c:pt idx="1415">
                  <c:v>12</c:v>
                </c:pt>
                <c:pt idx="1416">
                  <c:v>4</c:v>
                </c:pt>
                <c:pt idx="1417">
                  <c:v>24</c:v>
                </c:pt>
                <c:pt idx="1418">
                  <c:v>16</c:v>
                </c:pt>
                <c:pt idx="1419">
                  <c:v>32</c:v>
                </c:pt>
                <c:pt idx="1420">
                  <c:v>17</c:v>
                </c:pt>
                <c:pt idx="1421">
                  <c:v>5</c:v>
                </c:pt>
                <c:pt idx="1422">
                  <c:v>10</c:v>
                </c:pt>
                <c:pt idx="1423">
                  <c:v>9</c:v>
                </c:pt>
                <c:pt idx="1424">
                  <c:v>9</c:v>
                </c:pt>
                <c:pt idx="1425">
                  <c:v>15</c:v>
                </c:pt>
                <c:pt idx="1426">
                  <c:v>2</c:v>
                </c:pt>
                <c:pt idx="1427">
                  <c:v>17</c:v>
                </c:pt>
                <c:pt idx="1428">
                  <c:v>14</c:v>
                </c:pt>
                <c:pt idx="1429">
                  <c:v>16</c:v>
                </c:pt>
                <c:pt idx="1430">
                  <c:v>26</c:v>
                </c:pt>
                <c:pt idx="1431">
                  <c:v>12</c:v>
                </c:pt>
                <c:pt idx="1432">
                  <c:v>23</c:v>
                </c:pt>
                <c:pt idx="1433">
                  <c:v>23</c:v>
                </c:pt>
                <c:pt idx="1434">
                  <c:v>8</c:v>
                </c:pt>
                <c:pt idx="1435">
                  <c:v>5</c:v>
                </c:pt>
                <c:pt idx="1436">
                  <c:v>16</c:v>
                </c:pt>
                <c:pt idx="1437">
                  <c:v>11</c:v>
                </c:pt>
                <c:pt idx="1438">
                  <c:v>8</c:v>
                </c:pt>
                <c:pt idx="1439">
                  <c:v>15</c:v>
                </c:pt>
                <c:pt idx="1440">
                  <c:v>7</c:v>
                </c:pt>
                <c:pt idx="1441">
                  <c:v>20</c:v>
                </c:pt>
                <c:pt idx="1442">
                  <c:v>21</c:v>
                </c:pt>
                <c:pt idx="1443">
                  <c:v>24</c:v>
                </c:pt>
                <c:pt idx="1444">
                  <c:v>5</c:v>
                </c:pt>
                <c:pt idx="1445">
                  <c:v>28</c:v>
                </c:pt>
                <c:pt idx="1446">
                  <c:v>7</c:v>
                </c:pt>
                <c:pt idx="1447">
                  <c:v>6</c:v>
                </c:pt>
                <c:pt idx="1448">
                  <c:v>17</c:v>
                </c:pt>
                <c:pt idx="1449">
                  <c:v>14</c:v>
                </c:pt>
                <c:pt idx="1450">
                  <c:v>18</c:v>
                </c:pt>
                <c:pt idx="1451">
                  <c:v>3</c:v>
                </c:pt>
                <c:pt idx="1452">
                  <c:v>24</c:v>
                </c:pt>
                <c:pt idx="1453">
                  <c:v>18</c:v>
                </c:pt>
                <c:pt idx="1454">
                  <c:v>7</c:v>
                </c:pt>
                <c:pt idx="1455">
                  <c:v>20</c:v>
                </c:pt>
                <c:pt idx="1456">
                  <c:v>8</c:v>
                </c:pt>
                <c:pt idx="1457">
                  <c:v>6</c:v>
                </c:pt>
                <c:pt idx="1458">
                  <c:v>18</c:v>
                </c:pt>
                <c:pt idx="1459">
                  <c:v>10</c:v>
                </c:pt>
                <c:pt idx="1460">
                  <c:v>18</c:v>
                </c:pt>
                <c:pt idx="1461">
                  <c:v>11</c:v>
                </c:pt>
                <c:pt idx="1462">
                  <c:v>19</c:v>
                </c:pt>
                <c:pt idx="1463">
                  <c:v>5</c:v>
                </c:pt>
                <c:pt idx="1464">
                  <c:v>23</c:v>
                </c:pt>
                <c:pt idx="1465">
                  <c:v>10</c:v>
                </c:pt>
                <c:pt idx="1466">
                  <c:v>16</c:v>
                </c:pt>
                <c:pt idx="1467">
                  <c:v>6</c:v>
                </c:pt>
                <c:pt idx="1468">
                  <c:v>21</c:v>
                </c:pt>
                <c:pt idx="1469">
                  <c:v>14</c:v>
                </c:pt>
                <c:pt idx="1470">
                  <c:v>19</c:v>
                </c:pt>
                <c:pt idx="1471">
                  <c:v>15</c:v>
                </c:pt>
                <c:pt idx="1472">
                  <c:v>27</c:v>
                </c:pt>
                <c:pt idx="1473">
                  <c:v>21</c:v>
                </c:pt>
                <c:pt idx="1474">
                  <c:v>15</c:v>
                </c:pt>
                <c:pt idx="1475">
                  <c:v>29</c:v>
                </c:pt>
                <c:pt idx="1476">
                  <c:v>32</c:v>
                </c:pt>
                <c:pt idx="1477">
                  <c:v>9</c:v>
                </c:pt>
                <c:pt idx="1478">
                  <c:v>4</c:v>
                </c:pt>
                <c:pt idx="1479">
                  <c:v>11</c:v>
                </c:pt>
                <c:pt idx="1480">
                  <c:v>17</c:v>
                </c:pt>
                <c:pt idx="1481">
                  <c:v>21</c:v>
                </c:pt>
                <c:pt idx="1482">
                  <c:v>7</c:v>
                </c:pt>
                <c:pt idx="1483">
                  <c:v>16</c:v>
                </c:pt>
                <c:pt idx="1484">
                  <c:v>14</c:v>
                </c:pt>
                <c:pt idx="1485">
                  <c:v>19</c:v>
                </c:pt>
                <c:pt idx="1486">
                  <c:v>12</c:v>
                </c:pt>
                <c:pt idx="1487">
                  <c:v>20</c:v>
                </c:pt>
                <c:pt idx="1488">
                  <c:v>15</c:v>
                </c:pt>
                <c:pt idx="1489">
                  <c:v>24</c:v>
                </c:pt>
                <c:pt idx="1490">
                  <c:v>27</c:v>
                </c:pt>
                <c:pt idx="1491">
                  <c:v>24</c:v>
                </c:pt>
                <c:pt idx="1492">
                  <c:v>21</c:v>
                </c:pt>
                <c:pt idx="1493">
                  <c:v>16</c:v>
                </c:pt>
                <c:pt idx="1494">
                  <c:v>1</c:v>
                </c:pt>
                <c:pt idx="1495">
                  <c:v>22</c:v>
                </c:pt>
                <c:pt idx="1496">
                  <c:v>22</c:v>
                </c:pt>
                <c:pt idx="1497">
                  <c:v>30</c:v>
                </c:pt>
                <c:pt idx="1498">
                  <c:v>34</c:v>
                </c:pt>
                <c:pt idx="1499">
                  <c:v>17</c:v>
                </c:pt>
                <c:pt idx="1500">
                  <c:v>13</c:v>
                </c:pt>
                <c:pt idx="1501">
                  <c:v>13</c:v>
                </c:pt>
                <c:pt idx="1502">
                  <c:v>21</c:v>
                </c:pt>
                <c:pt idx="1503">
                  <c:v>18</c:v>
                </c:pt>
                <c:pt idx="1504">
                  <c:v>11</c:v>
                </c:pt>
                <c:pt idx="1505">
                  <c:v>7</c:v>
                </c:pt>
                <c:pt idx="1506">
                  <c:v>6</c:v>
                </c:pt>
                <c:pt idx="1507">
                  <c:v>23</c:v>
                </c:pt>
                <c:pt idx="1508">
                  <c:v>21</c:v>
                </c:pt>
                <c:pt idx="1509">
                  <c:v>27</c:v>
                </c:pt>
                <c:pt idx="1510">
                  <c:v>14</c:v>
                </c:pt>
                <c:pt idx="1511">
                  <c:v>25</c:v>
                </c:pt>
                <c:pt idx="1512">
                  <c:v>10</c:v>
                </c:pt>
                <c:pt idx="1513">
                  <c:v>21</c:v>
                </c:pt>
                <c:pt idx="1514">
                  <c:v>11</c:v>
                </c:pt>
                <c:pt idx="1515">
                  <c:v>15</c:v>
                </c:pt>
                <c:pt idx="1516">
                  <c:v>11</c:v>
                </c:pt>
                <c:pt idx="1517">
                  <c:v>12</c:v>
                </c:pt>
                <c:pt idx="1518">
                  <c:v>11</c:v>
                </c:pt>
                <c:pt idx="1519">
                  <c:v>25</c:v>
                </c:pt>
                <c:pt idx="1520">
                  <c:v>12</c:v>
                </c:pt>
                <c:pt idx="1521">
                  <c:v>11</c:v>
                </c:pt>
                <c:pt idx="1522">
                  <c:v>15</c:v>
                </c:pt>
                <c:pt idx="1523">
                  <c:v>24</c:v>
                </c:pt>
                <c:pt idx="1524">
                  <c:v>24</c:v>
                </c:pt>
                <c:pt idx="1525">
                  <c:v>16</c:v>
                </c:pt>
                <c:pt idx="1526">
                  <c:v>15</c:v>
                </c:pt>
                <c:pt idx="1527">
                  <c:v>15</c:v>
                </c:pt>
                <c:pt idx="1528">
                  <c:v>6</c:v>
                </c:pt>
                <c:pt idx="1529">
                  <c:v>12</c:v>
                </c:pt>
                <c:pt idx="1530">
                  <c:v>19</c:v>
                </c:pt>
                <c:pt idx="1531">
                  <c:v>18</c:v>
                </c:pt>
                <c:pt idx="1532">
                  <c:v>16</c:v>
                </c:pt>
                <c:pt idx="1533">
                  <c:v>10</c:v>
                </c:pt>
                <c:pt idx="1534">
                  <c:v>14</c:v>
                </c:pt>
                <c:pt idx="1535">
                  <c:v>8</c:v>
                </c:pt>
                <c:pt idx="1536">
                  <c:v>20</c:v>
                </c:pt>
                <c:pt idx="1537">
                  <c:v>21</c:v>
                </c:pt>
                <c:pt idx="1538">
                  <c:v>14</c:v>
                </c:pt>
                <c:pt idx="1539">
                  <c:v>8</c:v>
                </c:pt>
                <c:pt idx="1540">
                  <c:v>30</c:v>
                </c:pt>
                <c:pt idx="1541">
                  <c:v>1</c:v>
                </c:pt>
                <c:pt idx="1542">
                  <c:v>23</c:v>
                </c:pt>
                <c:pt idx="1543">
                  <c:v>10</c:v>
                </c:pt>
                <c:pt idx="1544">
                  <c:v>21</c:v>
                </c:pt>
                <c:pt idx="1545">
                  <c:v>26</c:v>
                </c:pt>
                <c:pt idx="1546">
                  <c:v>2</c:v>
                </c:pt>
                <c:pt idx="1547">
                  <c:v>19</c:v>
                </c:pt>
                <c:pt idx="1548">
                  <c:v>11</c:v>
                </c:pt>
                <c:pt idx="1549">
                  <c:v>9</c:v>
                </c:pt>
                <c:pt idx="1550">
                  <c:v>3</c:v>
                </c:pt>
                <c:pt idx="1551">
                  <c:v>3</c:v>
                </c:pt>
                <c:pt idx="1552">
                  <c:v>8</c:v>
                </c:pt>
                <c:pt idx="1553">
                  <c:v>6</c:v>
                </c:pt>
                <c:pt idx="1554">
                  <c:v>22</c:v>
                </c:pt>
                <c:pt idx="1555">
                  <c:v>18</c:v>
                </c:pt>
                <c:pt idx="1556">
                  <c:v>29</c:v>
                </c:pt>
                <c:pt idx="1557">
                  <c:v>12</c:v>
                </c:pt>
                <c:pt idx="1558">
                  <c:v>8</c:v>
                </c:pt>
                <c:pt idx="1559">
                  <c:v>18</c:v>
                </c:pt>
                <c:pt idx="1560">
                  <c:v>28</c:v>
                </c:pt>
                <c:pt idx="1561">
                  <c:v>22</c:v>
                </c:pt>
                <c:pt idx="1562">
                  <c:v>15</c:v>
                </c:pt>
                <c:pt idx="1563">
                  <c:v>16</c:v>
                </c:pt>
                <c:pt idx="1564">
                  <c:v>9</c:v>
                </c:pt>
                <c:pt idx="1565">
                  <c:v>10</c:v>
                </c:pt>
                <c:pt idx="1566">
                  <c:v>17</c:v>
                </c:pt>
                <c:pt idx="1567">
                  <c:v>17</c:v>
                </c:pt>
                <c:pt idx="1568">
                  <c:v>24</c:v>
                </c:pt>
                <c:pt idx="1569">
                  <c:v>6</c:v>
                </c:pt>
                <c:pt idx="1570">
                  <c:v>10</c:v>
                </c:pt>
                <c:pt idx="1571">
                  <c:v>13</c:v>
                </c:pt>
                <c:pt idx="1572">
                  <c:v>21</c:v>
                </c:pt>
                <c:pt idx="1573">
                  <c:v>15</c:v>
                </c:pt>
                <c:pt idx="1574">
                  <c:v>9</c:v>
                </c:pt>
                <c:pt idx="1575">
                  <c:v>32</c:v>
                </c:pt>
                <c:pt idx="1576">
                  <c:v>22</c:v>
                </c:pt>
                <c:pt idx="1577">
                  <c:v>8</c:v>
                </c:pt>
                <c:pt idx="1578">
                  <c:v>11</c:v>
                </c:pt>
                <c:pt idx="1579">
                  <c:v>4</c:v>
                </c:pt>
                <c:pt idx="1580">
                  <c:v>19</c:v>
                </c:pt>
                <c:pt idx="1581">
                  <c:v>15</c:v>
                </c:pt>
                <c:pt idx="1582">
                  <c:v>20</c:v>
                </c:pt>
                <c:pt idx="1583">
                  <c:v>19</c:v>
                </c:pt>
                <c:pt idx="1584">
                  <c:v>15</c:v>
                </c:pt>
                <c:pt idx="1585">
                  <c:v>6</c:v>
                </c:pt>
                <c:pt idx="1586">
                  <c:v>34</c:v>
                </c:pt>
                <c:pt idx="1587">
                  <c:v>23</c:v>
                </c:pt>
                <c:pt idx="1588">
                  <c:v>7</c:v>
                </c:pt>
                <c:pt idx="1589">
                  <c:v>8</c:v>
                </c:pt>
                <c:pt idx="1590">
                  <c:v>27</c:v>
                </c:pt>
                <c:pt idx="1591">
                  <c:v>20</c:v>
                </c:pt>
                <c:pt idx="1592">
                  <c:v>3</c:v>
                </c:pt>
                <c:pt idx="1593">
                  <c:v>13</c:v>
                </c:pt>
                <c:pt idx="1594">
                  <c:v>1</c:v>
                </c:pt>
                <c:pt idx="1595">
                  <c:v>12</c:v>
                </c:pt>
                <c:pt idx="1596">
                  <c:v>16</c:v>
                </c:pt>
                <c:pt idx="1597">
                  <c:v>24</c:v>
                </c:pt>
                <c:pt idx="1598">
                  <c:v>12</c:v>
                </c:pt>
                <c:pt idx="1599">
                  <c:v>16</c:v>
                </c:pt>
                <c:pt idx="1600">
                  <c:v>13</c:v>
                </c:pt>
                <c:pt idx="1601">
                  <c:v>27</c:v>
                </c:pt>
                <c:pt idx="1602">
                  <c:v>26</c:v>
                </c:pt>
                <c:pt idx="1603">
                  <c:v>11</c:v>
                </c:pt>
                <c:pt idx="1604">
                  <c:v>19</c:v>
                </c:pt>
                <c:pt idx="1605">
                  <c:v>3</c:v>
                </c:pt>
                <c:pt idx="1606">
                  <c:v>15</c:v>
                </c:pt>
                <c:pt idx="1607">
                  <c:v>16</c:v>
                </c:pt>
                <c:pt idx="1608">
                  <c:v>16</c:v>
                </c:pt>
                <c:pt idx="1609">
                  <c:v>14</c:v>
                </c:pt>
                <c:pt idx="1610">
                  <c:v>28</c:v>
                </c:pt>
                <c:pt idx="1611">
                  <c:v>7</c:v>
                </c:pt>
                <c:pt idx="1612">
                  <c:v>14</c:v>
                </c:pt>
                <c:pt idx="1613">
                  <c:v>15</c:v>
                </c:pt>
                <c:pt idx="1614">
                  <c:v>5</c:v>
                </c:pt>
                <c:pt idx="1615">
                  <c:v>21</c:v>
                </c:pt>
                <c:pt idx="1616">
                  <c:v>16</c:v>
                </c:pt>
                <c:pt idx="1617">
                  <c:v>17</c:v>
                </c:pt>
                <c:pt idx="1618">
                  <c:v>5</c:v>
                </c:pt>
                <c:pt idx="1619">
                  <c:v>15</c:v>
                </c:pt>
                <c:pt idx="1620">
                  <c:v>21</c:v>
                </c:pt>
                <c:pt idx="1621">
                  <c:v>4</c:v>
                </c:pt>
                <c:pt idx="1622">
                  <c:v>31</c:v>
                </c:pt>
                <c:pt idx="1623">
                  <c:v>3</c:v>
                </c:pt>
                <c:pt idx="1624">
                  <c:v>13</c:v>
                </c:pt>
                <c:pt idx="1625">
                  <c:v>9</c:v>
                </c:pt>
                <c:pt idx="1626">
                  <c:v>17</c:v>
                </c:pt>
                <c:pt idx="1627">
                  <c:v>27</c:v>
                </c:pt>
                <c:pt idx="1628">
                  <c:v>24</c:v>
                </c:pt>
                <c:pt idx="1629">
                  <c:v>22</c:v>
                </c:pt>
                <c:pt idx="1630">
                  <c:v>30</c:v>
                </c:pt>
                <c:pt idx="1631">
                  <c:v>9</c:v>
                </c:pt>
                <c:pt idx="1632">
                  <c:v>10</c:v>
                </c:pt>
                <c:pt idx="1633">
                  <c:v>7</c:v>
                </c:pt>
                <c:pt idx="1634">
                  <c:v>5</c:v>
                </c:pt>
                <c:pt idx="1635">
                  <c:v>13</c:v>
                </c:pt>
                <c:pt idx="1636">
                  <c:v>9</c:v>
                </c:pt>
                <c:pt idx="1637">
                  <c:v>13</c:v>
                </c:pt>
                <c:pt idx="1638">
                  <c:v>21</c:v>
                </c:pt>
                <c:pt idx="1639">
                  <c:v>19</c:v>
                </c:pt>
                <c:pt idx="1640">
                  <c:v>18</c:v>
                </c:pt>
                <c:pt idx="1641">
                  <c:v>17</c:v>
                </c:pt>
                <c:pt idx="1642">
                  <c:v>3</c:v>
                </c:pt>
                <c:pt idx="1643">
                  <c:v>1</c:v>
                </c:pt>
                <c:pt idx="1644">
                  <c:v>11</c:v>
                </c:pt>
                <c:pt idx="1645">
                  <c:v>19</c:v>
                </c:pt>
                <c:pt idx="1646">
                  <c:v>12</c:v>
                </c:pt>
                <c:pt idx="1647">
                  <c:v>5</c:v>
                </c:pt>
                <c:pt idx="1648">
                  <c:v>33</c:v>
                </c:pt>
                <c:pt idx="1649">
                  <c:v>5</c:v>
                </c:pt>
                <c:pt idx="1650">
                  <c:v>6</c:v>
                </c:pt>
                <c:pt idx="1651">
                  <c:v>12</c:v>
                </c:pt>
                <c:pt idx="1652">
                  <c:v>27</c:v>
                </c:pt>
                <c:pt idx="1653">
                  <c:v>11</c:v>
                </c:pt>
                <c:pt idx="1654">
                  <c:v>8</c:v>
                </c:pt>
                <c:pt idx="1655">
                  <c:v>27</c:v>
                </c:pt>
                <c:pt idx="1656">
                  <c:v>20</c:v>
                </c:pt>
                <c:pt idx="1657">
                  <c:v>11</c:v>
                </c:pt>
                <c:pt idx="1658">
                  <c:v>6</c:v>
                </c:pt>
                <c:pt idx="1659">
                  <c:v>9</c:v>
                </c:pt>
                <c:pt idx="1660">
                  <c:v>7</c:v>
                </c:pt>
                <c:pt idx="1661">
                  <c:v>30</c:v>
                </c:pt>
                <c:pt idx="1662">
                  <c:v>20</c:v>
                </c:pt>
                <c:pt idx="1663">
                  <c:v>11</c:v>
                </c:pt>
                <c:pt idx="1664">
                  <c:v>7</c:v>
                </c:pt>
                <c:pt idx="1665">
                  <c:v>8</c:v>
                </c:pt>
                <c:pt idx="1666">
                  <c:v>18</c:v>
                </c:pt>
                <c:pt idx="1667">
                  <c:v>7</c:v>
                </c:pt>
                <c:pt idx="1668">
                  <c:v>12</c:v>
                </c:pt>
                <c:pt idx="1669">
                  <c:v>20</c:v>
                </c:pt>
                <c:pt idx="1670">
                  <c:v>18</c:v>
                </c:pt>
                <c:pt idx="1671">
                  <c:v>19</c:v>
                </c:pt>
                <c:pt idx="1672">
                  <c:v>19</c:v>
                </c:pt>
                <c:pt idx="1673">
                  <c:v>9</c:v>
                </c:pt>
                <c:pt idx="1674">
                  <c:v>9</c:v>
                </c:pt>
                <c:pt idx="1675">
                  <c:v>17</c:v>
                </c:pt>
                <c:pt idx="1676">
                  <c:v>23</c:v>
                </c:pt>
                <c:pt idx="1677">
                  <c:v>4</c:v>
                </c:pt>
                <c:pt idx="1678">
                  <c:v>8</c:v>
                </c:pt>
                <c:pt idx="1679">
                  <c:v>20</c:v>
                </c:pt>
                <c:pt idx="1680">
                  <c:v>10</c:v>
                </c:pt>
                <c:pt idx="1681">
                  <c:v>17</c:v>
                </c:pt>
                <c:pt idx="1682">
                  <c:v>10</c:v>
                </c:pt>
                <c:pt idx="1683">
                  <c:v>12</c:v>
                </c:pt>
                <c:pt idx="1684">
                  <c:v>20</c:v>
                </c:pt>
                <c:pt idx="1685">
                  <c:v>13</c:v>
                </c:pt>
                <c:pt idx="1686">
                  <c:v>2</c:v>
                </c:pt>
                <c:pt idx="1687">
                  <c:v>18</c:v>
                </c:pt>
                <c:pt idx="1688">
                  <c:v>2</c:v>
                </c:pt>
                <c:pt idx="1689">
                  <c:v>15</c:v>
                </c:pt>
                <c:pt idx="1690">
                  <c:v>3</c:v>
                </c:pt>
                <c:pt idx="1691">
                  <c:v>23</c:v>
                </c:pt>
                <c:pt idx="1692">
                  <c:v>18</c:v>
                </c:pt>
                <c:pt idx="1693">
                  <c:v>1</c:v>
                </c:pt>
                <c:pt idx="1694">
                  <c:v>19</c:v>
                </c:pt>
                <c:pt idx="1695">
                  <c:v>10</c:v>
                </c:pt>
                <c:pt idx="1696">
                  <c:v>13</c:v>
                </c:pt>
                <c:pt idx="1697">
                  <c:v>22</c:v>
                </c:pt>
                <c:pt idx="1698">
                  <c:v>16</c:v>
                </c:pt>
                <c:pt idx="1699">
                  <c:v>15</c:v>
                </c:pt>
                <c:pt idx="1700">
                  <c:v>25</c:v>
                </c:pt>
                <c:pt idx="1701">
                  <c:v>17</c:v>
                </c:pt>
                <c:pt idx="1702">
                  <c:v>19</c:v>
                </c:pt>
                <c:pt idx="1703">
                  <c:v>19</c:v>
                </c:pt>
                <c:pt idx="1704">
                  <c:v>18</c:v>
                </c:pt>
                <c:pt idx="1705">
                  <c:v>10</c:v>
                </c:pt>
                <c:pt idx="1706">
                  <c:v>11</c:v>
                </c:pt>
                <c:pt idx="1707">
                  <c:v>4</c:v>
                </c:pt>
                <c:pt idx="1708">
                  <c:v>28</c:v>
                </c:pt>
                <c:pt idx="1709">
                  <c:v>20</c:v>
                </c:pt>
                <c:pt idx="1710">
                  <c:v>7</c:v>
                </c:pt>
                <c:pt idx="1711">
                  <c:v>33</c:v>
                </c:pt>
                <c:pt idx="1712">
                  <c:v>3</c:v>
                </c:pt>
                <c:pt idx="1713">
                  <c:v>16</c:v>
                </c:pt>
                <c:pt idx="1714">
                  <c:v>26</c:v>
                </c:pt>
                <c:pt idx="1715">
                  <c:v>3</c:v>
                </c:pt>
                <c:pt idx="1716">
                  <c:v>21</c:v>
                </c:pt>
                <c:pt idx="1717">
                  <c:v>3</c:v>
                </c:pt>
                <c:pt idx="1718">
                  <c:v>14</c:v>
                </c:pt>
                <c:pt idx="1719">
                  <c:v>14</c:v>
                </c:pt>
                <c:pt idx="1720">
                  <c:v>11</c:v>
                </c:pt>
                <c:pt idx="1721">
                  <c:v>10</c:v>
                </c:pt>
                <c:pt idx="1722">
                  <c:v>20</c:v>
                </c:pt>
                <c:pt idx="1723">
                  <c:v>16</c:v>
                </c:pt>
                <c:pt idx="1724">
                  <c:v>23</c:v>
                </c:pt>
                <c:pt idx="1725">
                  <c:v>24</c:v>
                </c:pt>
                <c:pt idx="1726">
                  <c:v>19</c:v>
                </c:pt>
                <c:pt idx="1727">
                  <c:v>18</c:v>
                </c:pt>
                <c:pt idx="1728">
                  <c:v>34</c:v>
                </c:pt>
                <c:pt idx="1729">
                  <c:v>17</c:v>
                </c:pt>
                <c:pt idx="1730">
                  <c:v>24</c:v>
                </c:pt>
                <c:pt idx="1731">
                  <c:v>18</c:v>
                </c:pt>
                <c:pt idx="1732">
                  <c:v>18</c:v>
                </c:pt>
                <c:pt idx="1733">
                  <c:v>26</c:v>
                </c:pt>
                <c:pt idx="1734">
                  <c:v>12</c:v>
                </c:pt>
                <c:pt idx="1735">
                  <c:v>23</c:v>
                </c:pt>
                <c:pt idx="1736">
                  <c:v>24</c:v>
                </c:pt>
                <c:pt idx="1737">
                  <c:v>26</c:v>
                </c:pt>
                <c:pt idx="1738">
                  <c:v>33</c:v>
                </c:pt>
                <c:pt idx="1739">
                  <c:v>19</c:v>
                </c:pt>
                <c:pt idx="1740">
                  <c:v>17</c:v>
                </c:pt>
                <c:pt idx="1741">
                  <c:v>25</c:v>
                </c:pt>
                <c:pt idx="1742">
                  <c:v>14</c:v>
                </c:pt>
                <c:pt idx="1743">
                  <c:v>7</c:v>
                </c:pt>
                <c:pt idx="1744">
                  <c:v>15</c:v>
                </c:pt>
                <c:pt idx="1745">
                  <c:v>28</c:v>
                </c:pt>
                <c:pt idx="1746">
                  <c:v>9</c:v>
                </c:pt>
                <c:pt idx="1747">
                  <c:v>16</c:v>
                </c:pt>
                <c:pt idx="1748">
                  <c:v>10</c:v>
                </c:pt>
                <c:pt idx="1749">
                  <c:v>12</c:v>
                </c:pt>
                <c:pt idx="1750">
                  <c:v>12</c:v>
                </c:pt>
                <c:pt idx="1751">
                  <c:v>5</c:v>
                </c:pt>
                <c:pt idx="1752">
                  <c:v>2</c:v>
                </c:pt>
                <c:pt idx="1753">
                  <c:v>14</c:v>
                </c:pt>
                <c:pt idx="1754">
                  <c:v>33</c:v>
                </c:pt>
                <c:pt idx="1755">
                  <c:v>25</c:v>
                </c:pt>
                <c:pt idx="1756">
                  <c:v>25</c:v>
                </c:pt>
                <c:pt idx="1757">
                  <c:v>8</c:v>
                </c:pt>
                <c:pt idx="1758">
                  <c:v>19</c:v>
                </c:pt>
                <c:pt idx="1759">
                  <c:v>13</c:v>
                </c:pt>
                <c:pt idx="1760">
                  <c:v>18</c:v>
                </c:pt>
                <c:pt idx="1761">
                  <c:v>19</c:v>
                </c:pt>
                <c:pt idx="1762">
                  <c:v>6</c:v>
                </c:pt>
                <c:pt idx="1763">
                  <c:v>9</c:v>
                </c:pt>
                <c:pt idx="1764">
                  <c:v>7</c:v>
                </c:pt>
                <c:pt idx="1765">
                  <c:v>2</c:v>
                </c:pt>
                <c:pt idx="1766">
                  <c:v>8</c:v>
                </c:pt>
                <c:pt idx="1767">
                  <c:v>19</c:v>
                </c:pt>
                <c:pt idx="1768">
                  <c:v>3</c:v>
                </c:pt>
                <c:pt idx="1769">
                  <c:v>10</c:v>
                </c:pt>
                <c:pt idx="1770">
                  <c:v>6</c:v>
                </c:pt>
                <c:pt idx="1771">
                  <c:v>14</c:v>
                </c:pt>
                <c:pt idx="1772">
                  <c:v>2</c:v>
                </c:pt>
                <c:pt idx="1773">
                  <c:v>5</c:v>
                </c:pt>
                <c:pt idx="1774">
                  <c:v>8</c:v>
                </c:pt>
                <c:pt idx="1775">
                  <c:v>20</c:v>
                </c:pt>
                <c:pt idx="1776">
                  <c:v>12</c:v>
                </c:pt>
                <c:pt idx="1777">
                  <c:v>4</c:v>
                </c:pt>
                <c:pt idx="1778">
                  <c:v>12</c:v>
                </c:pt>
                <c:pt idx="1779">
                  <c:v>17</c:v>
                </c:pt>
                <c:pt idx="1780">
                  <c:v>20</c:v>
                </c:pt>
                <c:pt idx="1781">
                  <c:v>22</c:v>
                </c:pt>
                <c:pt idx="1782">
                  <c:v>7</c:v>
                </c:pt>
                <c:pt idx="1783">
                  <c:v>21</c:v>
                </c:pt>
                <c:pt idx="1784">
                  <c:v>23</c:v>
                </c:pt>
                <c:pt idx="1785">
                  <c:v>27</c:v>
                </c:pt>
                <c:pt idx="1786">
                  <c:v>8</c:v>
                </c:pt>
                <c:pt idx="1787">
                  <c:v>3</c:v>
                </c:pt>
                <c:pt idx="1788">
                  <c:v>3</c:v>
                </c:pt>
                <c:pt idx="1789">
                  <c:v>16</c:v>
                </c:pt>
                <c:pt idx="1790">
                  <c:v>19</c:v>
                </c:pt>
                <c:pt idx="1791">
                  <c:v>13</c:v>
                </c:pt>
                <c:pt idx="1792">
                  <c:v>15</c:v>
                </c:pt>
                <c:pt idx="1793">
                  <c:v>18</c:v>
                </c:pt>
                <c:pt idx="1794">
                  <c:v>8</c:v>
                </c:pt>
                <c:pt idx="1795">
                  <c:v>21</c:v>
                </c:pt>
                <c:pt idx="1796">
                  <c:v>10</c:v>
                </c:pt>
                <c:pt idx="1797">
                  <c:v>9</c:v>
                </c:pt>
                <c:pt idx="1798">
                  <c:v>23</c:v>
                </c:pt>
                <c:pt idx="1799">
                  <c:v>21</c:v>
                </c:pt>
                <c:pt idx="1800">
                  <c:v>17</c:v>
                </c:pt>
                <c:pt idx="1801">
                  <c:v>12</c:v>
                </c:pt>
                <c:pt idx="1802">
                  <c:v>14</c:v>
                </c:pt>
                <c:pt idx="1803">
                  <c:v>20</c:v>
                </c:pt>
                <c:pt idx="1804">
                  <c:v>22</c:v>
                </c:pt>
                <c:pt idx="1805">
                  <c:v>20</c:v>
                </c:pt>
                <c:pt idx="1806">
                  <c:v>13</c:v>
                </c:pt>
                <c:pt idx="1807">
                  <c:v>19</c:v>
                </c:pt>
                <c:pt idx="1808">
                  <c:v>17</c:v>
                </c:pt>
                <c:pt idx="1809">
                  <c:v>29</c:v>
                </c:pt>
                <c:pt idx="1810">
                  <c:v>20</c:v>
                </c:pt>
                <c:pt idx="1811">
                  <c:v>18</c:v>
                </c:pt>
                <c:pt idx="1812">
                  <c:v>13</c:v>
                </c:pt>
                <c:pt idx="1813">
                  <c:v>27</c:v>
                </c:pt>
                <c:pt idx="1814">
                  <c:v>20</c:v>
                </c:pt>
                <c:pt idx="1815">
                  <c:v>16</c:v>
                </c:pt>
                <c:pt idx="1816">
                  <c:v>17</c:v>
                </c:pt>
                <c:pt idx="1817">
                  <c:v>20</c:v>
                </c:pt>
                <c:pt idx="1818">
                  <c:v>5</c:v>
                </c:pt>
                <c:pt idx="1819">
                  <c:v>24</c:v>
                </c:pt>
                <c:pt idx="1820">
                  <c:v>3</c:v>
                </c:pt>
                <c:pt idx="1821">
                  <c:v>19</c:v>
                </c:pt>
                <c:pt idx="1822">
                  <c:v>23</c:v>
                </c:pt>
                <c:pt idx="1823">
                  <c:v>14</c:v>
                </c:pt>
                <c:pt idx="1824">
                  <c:v>6</c:v>
                </c:pt>
                <c:pt idx="1825">
                  <c:v>27</c:v>
                </c:pt>
                <c:pt idx="1826">
                  <c:v>10</c:v>
                </c:pt>
                <c:pt idx="1827">
                  <c:v>13</c:v>
                </c:pt>
                <c:pt idx="1828">
                  <c:v>15</c:v>
                </c:pt>
                <c:pt idx="1829">
                  <c:v>22</c:v>
                </c:pt>
                <c:pt idx="1830">
                  <c:v>19</c:v>
                </c:pt>
                <c:pt idx="1831">
                  <c:v>28</c:v>
                </c:pt>
                <c:pt idx="1832">
                  <c:v>5</c:v>
                </c:pt>
                <c:pt idx="1833">
                  <c:v>8</c:v>
                </c:pt>
                <c:pt idx="1834">
                  <c:v>17</c:v>
                </c:pt>
                <c:pt idx="1835">
                  <c:v>31</c:v>
                </c:pt>
                <c:pt idx="1836">
                  <c:v>10</c:v>
                </c:pt>
                <c:pt idx="1837">
                  <c:v>27</c:v>
                </c:pt>
                <c:pt idx="1838">
                  <c:v>24</c:v>
                </c:pt>
                <c:pt idx="1839">
                  <c:v>26</c:v>
                </c:pt>
                <c:pt idx="1840">
                  <c:v>18</c:v>
                </c:pt>
                <c:pt idx="1841">
                  <c:v>20</c:v>
                </c:pt>
                <c:pt idx="1842">
                  <c:v>20</c:v>
                </c:pt>
                <c:pt idx="1843">
                  <c:v>21</c:v>
                </c:pt>
                <c:pt idx="1844">
                  <c:v>14</c:v>
                </c:pt>
                <c:pt idx="1845">
                  <c:v>14</c:v>
                </c:pt>
                <c:pt idx="1846">
                  <c:v>9</c:v>
                </c:pt>
                <c:pt idx="1847">
                  <c:v>14</c:v>
                </c:pt>
                <c:pt idx="1848">
                  <c:v>21</c:v>
                </c:pt>
                <c:pt idx="1849">
                  <c:v>11</c:v>
                </c:pt>
                <c:pt idx="1850">
                  <c:v>17</c:v>
                </c:pt>
                <c:pt idx="1851">
                  <c:v>0</c:v>
                </c:pt>
                <c:pt idx="1852">
                  <c:v>6</c:v>
                </c:pt>
                <c:pt idx="1853">
                  <c:v>17</c:v>
                </c:pt>
                <c:pt idx="1854">
                  <c:v>7</c:v>
                </c:pt>
                <c:pt idx="1855">
                  <c:v>12</c:v>
                </c:pt>
                <c:pt idx="1856">
                  <c:v>22</c:v>
                </c:pt>
                <c:pt idx="1857">
                  <c:v>9</c:v>
                </c:pt>
                <c:pt idx="1858">
                  <c:v>9</c:v>
                </c:pt>
                <c:pt idx="1859">
                  <c:v>22</c:v>
                </c:pt>
                <c:pt idx="1860">
                  <c:v>18</c:v>
                </c:pt>
                <c:pt idx="1861">
                  <c:v>12</c:v>
                </c:pt>
                <c:pt idx="1862">
                  <c:v>16</c:v>
                </c:pt>
                <c:pt idx="1863">
                  <c:v>18</c:v>
                </c:pt>
                <c:pt idx="1864">
                  <c:v>29</c:v>
                </c:pt>
                <c:pt idx="1865">
                  <c:v>3</c:v>
                </c:pt>
                <c:pt idx="1866">
                  <c:v>9</c:v>
                </c:pt>
                <c:pt idx="1867">
                  <c:v>11</c:v>
                </c:pt>
                <c:pt idx="1868">
                  <c:v>11</c:v>
                </c:pt>
                <c:pt idx="1869">
                  <c:v>20</c:v>
                </c:pt>
                <c:pt idx="1870">
                  <c:v>19</c:v>
                </c:pt>
                <c:pt idx="1871">
                  <c:v>8</c:v>
                </c:pt>
                <c:pt idx="1872">
                  <c:v>6</c:v>
                </c:pt>
                <c:pt idx="1873">
                  <c:v>13</c:v>
                </c:pt>
                <c:pt idx="1874">
                  <c:v>17</c:v>
                </c:pt>
                <c:pt idx="1875">
                  <c:v>17</c:v>
                </c:pt>
                <c:pt idx="1876">
                  <c:v>34</c:v>
                </c:pt>
                <c:pt idx="1877">
                  <c:v>1</c:v>
                </c:pt>
                <c:pt idx="1878">
                  <c:v>20</c:v>
                </c:pt>
                <c:pt idx="1879">
                  <c:v>11</c:v>
                </c:pt>
                <c:pt idx="1880">
                  <c:v>15</c:v>
                </c:pt>
                <c:pt idx="1881">
                  <c:v>17</c:v>
                </c:pt>
                <c:pt idx="1882">
                  <c:v>5</c:v>
                </c:pt>
                <c:pt idx="1883">
                  <c:v>20</c:v>
                </c:pt>
                <c:pt idx="1884">
                  <c:v>19</c:v>
                </c:pt>
                <c:pt idx="1885">
                  <c:v>20</c:v>
                </c:pt>
                <c:pt idx="1886">
                  <c:v>2</c:v>
                </c:pt>
                <c:pt idx="1887">
                  <c:v>20</c:v>
                </c:pt>
                <c:pt idx="1888">
                  <c:v>3</c:v>
                </c:pt>
                <c:pt idx="1889">
                  <c:v>23</c:v>
                </c:pt>
                <c:pt idx="1890">
                  <c:v>19</c:v>
                </c:pt>
                <c:pt idx="1891">
                  <c:v>11</c:v>
                </c:pt>
                <c:pt idx="1892">
                  <c:v>15</c:v>
                </c:pt>
                <c:pt idx="1893">
                  <c:v>9</c:v>
                </c:pt>
                <c:pt idx="1894">
                  <c:v>20</c:v>
                </c:pt>
                <c:pt idx="1895">
                  <c:v>20</c:v>
                </c:pt>
                <c:pt idx="1896">
                  <c:v>11</c:v>
                </c:pt>
                <c:pt idx="1897">
                  <c:v>28</c:v>
                </c:pt>
                <c:pt idx="1898">
                  <c:v>21</c:v>
                </c:pt>
                <c:pt idx="1899">
                  <c:v>16</c:v>
                </c:pt>
                <c:pt idx="1900">
                  <c:v>23</c:v>
                </c:pt>
                <c:pt idx="1901">
                  <c:v>29</c:v>
                </c:pt>
                <c:pt idx="1902">
                  <c:v>11</c:v>
                </c:pt>
                <c:pt idx="1903">
                  <c:v>17</c:v>
                </c:pt>
                <c:pt idx="1904">
                  <c:v>22</c:v>
                </c:pt>
                <c:pt idx="1905">
                  <c:v>8</c:v>
                </c:pt>
                <c:pt idx="1906">
                  <c:v>20</c:v>
                </c:pt>
                <c:pt idx="1907">
                  <c:v>28</c:v>
                </c:pt>
                <c:pt idx="1908">
                  <c:v>3</c:v>
                </c:pt>
                <c:pt idx="1909">
                  <c:v>11</c:v>
                </c:pt>
                <c:pt idx="1910">
                  <c:v>26</c:v>
                </c:pt>
                <c:pt idx="1911">
                  <c:v>29</c:v>
                </c:pt>
                <c:pt idx="1912">
                  <c:v>18</c:v>
                </c:pt>
                <c:pt idx="1913">
                  <c:v>19</c:v>
                </c:pt>
                <c:pt idx="1914">
                  <c:v>21</c:v>
                </c:pt>
                <c:pt idx="1915">
                  <c:v>10</c:v>
                </c:pt>
                <c:pt idx="1916">
                  <c:v>17</c:v>
                </c:pt>
                <c:pt idx="1917">
                  <c:v>18</c:v>
                </c:pt>
                <c:pt idx="1918">
                  <c:v>22</c:v>
                </c:pt>
                <c:pt idx="1919">
                  <c:v>14</c:v>
                </c:pt>
                <c:pt idx="1920">
                  <c:v>23</c:v>
                </c:pt>
                <c:pt idx="1921">
                  <c:v>22</c:v>
                </c:pt>
                <c:pt idx="1922">
                  <c:v>6</c:v>
                </c:pt>
                <c:pt idx="1923">
                  <c:v>20</c:v>
                </c:pt>
                <c:pt idx="1924">
                  <c:v>9</c:v>
                </c:pt>
                <c:pt idx="1925">
                  <c:v>5</c:v>
                </c:pt>
                <c:pt idx="1926">
                  <c:v>32</c:v>
                </c:pt>
                <c:pt idx="1927">
                  <c:v>14</c:v>
                </c:pt>
                <c:pt idx="1928">
                  <c:v>16</c:v>
                </c:pt>
                <c:pt idx="1929">
                  <c:v>8</c:v>
                </c:pt>
                <c:pt idx="1930">
                  <c:v>18</c:v>
                </c:pt>
                <c:pt idx="1931">
                  <c:v>13</c:v>
                </c:pt>
                <c:pt idx="1932">
                  <c:v>21</c:v>
                </c:pt>
                <c:pt idx="1933">
                  <c:v>25</c:v>
                </c:pt>
                <c:pt idx="1934">
                  <c:v>24</c:v>
                </c:pt>
                <c:pt idx="1935">
                  <c:v>18</c:v>
                </c:pt>
                <c:pt idx="1936">
                  <c:v>25</c:v>
                </c:pt>
                <c:pt idx="1937">
                  <c:v>1</c:v>
                </c:pt>
                <c:pt idx="1938">
                  <c:v>8</c:v>
                </c:pt>
                <c:pt idx="1939">
                  <c:v>12</c:v>
                </c:pt>
                <c:pt idx="1940">
                  <c:v>5</c:v>
                </c:pt>
                <c:pt idx="1941">
                  <c:v>20</c:v>
                </c:pt>
                <c:pt idx="1942">
                  <c:v>17</c:v>
                </c:pt>
                <c:pt idx="1943">
                  <c:v>13</c:v>
                </c:pt>
                <c:pt idx="1944">
                  <c:v>3</c:v>
                </c:pt>
                <c:pt idx="1945">
                  <c:v>20</c:v>
                </c:pt>
                <c:pt idx="1946">
                  <c:v>1</c:v>
                </c:pt>
                <c:pt idx="1947">
                  <c:v>12</c:v>
                </c:pt>
                <c:pt idx="1948">
                  <c:v>13</c:v>
                </c:pt>
                <c:pt idx="1949">
                  <c:v>33</c:v>
                </c:pt>
                <c:pt idx="1950">
                  <c:v>10</c:v>
                </c:pt>
                <c:pt idx="1951">
                  <c:v>23</c:v>
                </c:pt>
                <c:pt idx="1952">
                  <c:v>21</c:v>
                </c:pt>
                <c:pt idx="1953">
                  <c:v>5</c:v>
                </c:pt>
                <c:pt idx="1954">
                  <c:v>23</c:v>
                </c:pt>
                <c:pt idx="1955">
                  <c:v>6</c:v>
                </c:pt>
                <c:pt idx="1956">
                  <c:v>24</c:v>
                </c:pt>
                <c:pt idx="1957">
                  <c:v>8</c:v>
                </c:pt>
                <c:pt idx="1958">
                  <c:v>19</c:v>
                </c:pt>
                <c:pt idx="1959">
                  <c:v>11</c:v>
                </c:pt>
                <c:pt idx="1960">
                  <c:v>22</c:v>
                </c:pt>
                <c:pt idx="1961">
                  <c:v>19</c:v>
                </c:pt>
                <c:pt idx="1962">
                  <c:v>34</c:v>
                </c:pt>
                <c:pt idx="1963">
                  <c:v>14</c:v>
                </c:pt>
                <c:pt idx="1964">
                  <c:v>24</c:v>
                </c:pt>
                <c:pt idx="1965">
                  <c:v>1</c:v>
                </c:pt>
                <c:pt idx="1966">
                  <c:v>13</c:v>
                </c:pt>
                <c:pt idx="1967">
                  <c:v>5</c:v>
                </c:pt>
                <c:pt idx="1968">
                  <c:v>14</c:v>
                </c:pt>
                <c:pt idx="1969">
                  <c:v>6</c:v>
                </c:pt>
                <c:pt idx="1970">
                  <c:v>31</c:v>
                </c:pt>
                <c:pt idx="1971">
                  <c:v>6</c:v>
                </c:pt>
                <c:pt idx="1972">
                  <c:v>11</c:v>
                </c:pt>
                <c:pt idx="1973">
                  <c:v>2</c:v>
                </c:pt>
                <c:pt idx="1974">
                  <c:v>1</c:v>
                </c:pt>
                <c:pt idx="1975">
                  <c:v>13</c:v>
                </c:pt>
                <c:pt idx="1976">
                  <c:v>8</c:v>
                </c:pt>
                <c:pt idx="1977">
                  <c:v>21</c:v>
                </c:pt>
                <c:pt idx="1978">
                  <c:v>30</c:v>
                </c:pt>
                <c:pt idx="1979">
                  <c:v>19</c:v>
                </c:pt>
                <c:pt idx="1980">
                  <c:v>19</c:v>
                </c:pt>
                <c:pt idx="1981">
                  <c:v>10</c:v>
                </c:pt>
                <c:pt idx="1982">
                  <c:v>22</c:v>
                </c:pt>
                <c:pt idx="1983">
                  <c:v>17</c:v>
                </c:pt>
                <c:pt idx="1984">
                  <c:v>8</c:v>
                </c:pt>
                <c:pt idx="1985">
                  <c:v>0</c:v>
                </c:pt>
                <c:pt idx="1986">
                  <c:v>15</c:v>
                </c:pt>
                <c:pt idx="1987">
                  <c:v>15</c:v>
                </c:pt>
                <c:pt idx="1988">
                  <c:v>8</c:v>
                </c:pt>
                <c:pt idx="1989">
                  <c:v>4</c:v>
                </c:pt>
                <c:pt idx="1990">
                  <c:v>5</c:v>
                </c:pt>
                <c:pt idx="1991">
                  <c:v>9</c:v>
                </c:pt>
                <c:pt idx="1992">
                  <c:v>28</c:v>
                </c:pt>
                <c:pt idx="1993">
                  <c:v>4</c:v>
                </c:pt>
                <c:pt idx="1994">
                  <c:v>13</c:v>
                </c:pt>
                <c:pt idx="1995">
                  <c:v>7</c:v>
                </c:pt>
                <c:pt idx="1996">
                  <c:v>13</c:v>
                </c:pt>
                <c:pt idx="1997">
                  <c:v>15</c:v>
                </c:pt>
                <c:pt idx="1998">
                  <c:v>17</c:v>
                </c:pt>
                <c:pt idx="1999">
                  <c:v>16</c:v>
                </c:pt>
                <c:pt idx="2000">
                  <c:v>7</c:v>
                </c:pt>
                <c:pt idx="2001">
                  <c:v>16</c:v>
                </c:pt>
                <c:pt idx="2002">
                  <c:v>15</c:v>
                </c:pt>
                <c:pt idx="2003">
                  <c:v>28</c:v>
                </c:pt>
                <c:pt idx="2004">
                  <c:v>29</c:v>
                </c:pt>
                <c:pt idx="2005">
                  <c:v>0</c:v>
                </c:pt>
                <c:pt idx="2006">
                  <c:v>12</c:v>
                </c:pt>
                <c:pt idx="2007">
                  <c:v>17</c:v>
                </c:pt>
                <c:pt idx="2008">
                  <c:v>20</c:v>
                </c:pt>
                <c:pt idx="2009">
                  <c:v>20</c:v>
                </c:pt>
                <c:pt idx="2010">
                  <c:v>15</c:v>
                </c:pt>
                <c:pt idx="2011">
                  <c:v>17</c:v>
                </c:pt>
                <c:pt idx="2012">
                  <c:v>10</c:v>
                </c:pt>
                <c:pt idx="2013">
                  <c:v>5</c:v>
                </c:pt>
                <c:pt idx="2014">
                  <c:v>17</c:v>
                </c:pt>
                <c:pt idx="2015">
                  <c:v>6</c:v>
                </c:pt>
                <c:pt idx="2016">
                  <c:v>18</c:v>
                </c:pt>
                <c:pt idx="2017">
                  <c:v>16</c:v>
                </c:pt>
                <c:pt idx="2018">
                  <c:v>17</c:v>
                </c:pt>
                <c:pt idx="2019">
                  <c:v>11</c:v>
                </c:pt>
                <c:pt idx="2020">
                  <c:v>7</c:v>
                </c:pt>
                <c:pt idx="2021">
                  <c:v>14</c:v>
                </c:pt>
                <c:pt idx="2022">
                  <c:v>15</c:v>
                </c:pt>
                <c:pt idx="2023">
                  <c:v>12</c:v>
                </c:pt>
                <c:pt idx="2024">
                  <c:v>13</c:v>
                </c:pt>
                <c:pt idx="2025">
                  <c:v>14</c:v>
                </c:pt>
                <c:pt idx="2026">
                  <c:v>15</c:v>
                </c:pt>
                <c:pt idx="2027">
                  <c:v>6</c:v>
                </c:pt>
                <c:pt idx="2028">
                  <c:v>7</c:v>
                </c:pt>
                <c:pt idx="2029">
                  <c:v>19</c:v>
                </c:pt>
                <c:pt idx="2030">
                  <c:v>33</c:v>
                </c:pt>
                <c:pt idx="2031">
                  <c:v>23</c:v>
                </c:pt>
                <c:pt idx="2032">
                  <c:v>10</c:v>
                </c:pt>
                <c:pt idx="2033">
                  <c:v>14</c:v>
                </c:pt>
                <c:pt idx="2034">
                  <c:v>9</c:v>
                </c:pt>
                <c:pt idx="2035">
                  <c:v>15</c:v>
                </c:pt>
                <c:pt idx="2036">
                  <c:v>22</c:v>
                </c:pt>
                <c:pt idx="2037">
                  <c:v>23</c:v>
                </c:pt>
                <c:pt idx="2038">
                  <c:v>22</c:v>
                </c:pt>
                <c:pt idx="2039">
                  <c:v>17</c:v>
                </c:pt>
                <c:pt idx="2040">
                  <c:v>10</c:v>
                </c:pt>
                <c:pt idx="2041">
                  <c:v>20</c:v>
                </c:pt>
                <c:pt idx="2042">
                  <c:v>7</c:v>
                </c:pt>
                <c:pt idx="2043">
                  <c:v>13</c:v>
                </c:pt>
                <c:pt idx="2044">
                  <c:v>27</c:v>
                </c:pt>
                <c:pt idx="2045">
                  <c:v>5</c:v>
                </c:pt>
                <c:pt idx="2046">
                  <c:v>8</c:v>
                </c:pt>
                <c:pt idx="2047">
                  <c:v>16</c:v>
                </c:pt>
                <c:pt idx="2048">
                  <c:v>13</c:v>
                </c:pt>
                <c:pt idx="2049">
                  <c:v>11</c:v>
                </c:pt>
                <c:pt idx="2050">
                  <c:v>20</c:v>
                </c:pt>
                <c:pt idx="2051">
                  <c:v>10</c:v>
                </c:pt>
                <c:pt idx="2052">
                  <c:v>19</c:v>
                </c:pt>
                <c:pt idx="2053">
                  <c:v>16</c:v>
                </c:pt>
                <c:pt idx="2054">
                  <c:v>0</c:v>
                </c:pt>
                <c:pt idx="2055">
                  <c:v>19</c:v>
                </c:pt>
                <c:pt idx="2056">
                  <c:v>6</c:v>
                </c:pt>
                <c:pt idx="2057">
                  <c:v>12</c:v>
                </c:pt>
                <c:pt idx="2058">
                  <c:v>3</c:v>
                </c:pt>
                <c:pt idx="2059">
                  <c:v>4</c:v>
                </c:pt>
                <c:pt idx="2060">
                  <c:v>31</c:v>
                </c:pt>
                <c:pt idx="2061">
                  <c:v>21</c:v>
                </c:pt>
                <c:pt idx="2062">
                  <c:v>2</c:v>
                </c:pt>
                <c:pt idx="2063">
                  <c:v>10</c:v>
                </c:pt>
                <c:pt idx="2064">
                  <c:v>7</c:v>
                </c:pt>
                <c:pt idx="2065">
                  <c:v>8</c:v>
                </c:pt>
                <c:pt idx="2066">
                  <c:v>6</c:v>
                </c:pt>
                <c:pt idx="2067">
                  <c:v>9</c:v>
                </c:pt>
                <c:pt idx="2068">
                  <c:v>12</c:v>
                </c:pt>
                <c:pt idx="2069">
                  <c:v>17</c:v>
                </c:pt>
                <c:pt idx="2070">
                  <c:v>12</c:v>
                </c:pt>
                <c:pt idx="2071">
                  <c:v>20</c:v>
                </c:pt>
                <c:pt idx="2072">
                  <c:v>24</c:v>
                </c:pt>
                <c:pt idx="2073">
                  <c:v>1</c:v>
                </c:pt>
                <c:pt idx="2074">
                  <c:v>28</c:v>
                </c:pt>
                <c:pt idx="2075">
                  <c:v>12</c:v>
                </c:pt>
                <c:pt idx="2076">
                  <c:v>16</c:v>
                </c:pt>
                <c:pt idx="2077">
                  <c:v>2</c:v>
                </c:pt>
                <c:pt idx="2078">
                  <c:v>12</c:v>
                </c:pt>
                <c:pt idx="2079">
                  <c:v>8</c:v>
                </c:pt>
                <c:pt idx="2080">
                  <c:v>18</c:v>
                </c:pt>
                <c:pt idx="2081">
                  <c:v>13</c:v>
                </c:pt>
                <c:pt idx="2082">
                  <c:v>24</c:v>
                </c:pt>
                <c:pt idx="2083">
                  <c:v>26</c:v>
                </c:pt>
                <c:pt idx="2084">
                  <c:v>11</c:v>
                </c:pt>
                <c:pt idx="2085">
                  <c:v>8</c:v>
                </c:pt>
                <c:pt idx="2086">
                  <c:v>18</c:v>
                </c:pt>
                <c:pt idx="2087">
                  <c:v>17</c:v>
                </c:pt>
                <c:pt idx="2088">
                  <c:v>18</c:v>
                </c:pt>
                <c:pt idx="2089">
                  <c:v>22</c:v>
                </c:pt>
                <c:pt idx="2090">
                  <c:v>25</c:v>
                </c:pt>
                <c:pt idx="2091">
                  <c:v>16</c:v>
                </c:pt>
                <c:pt idx="2092">
                  <c:v>15</c:v>
                </c:pt>
                <c:pt idx="2093">
                  <c:v>18</c:v>
                </c:pt>
                <c:pt idx="2094">
                  <c:v>8</c:v>
                </c:pt>
                <c:pt idx="2095">
                  <c:v>9</c:v>
                </c:pt>
                <c:pt idx="2096">
                  <c:v>8</c:v>
                </c:pt>
                <c:pt idx="2097">
                  <c:v>23</c:v>
                </c:pt>
                <c:pt idx="2098">
                  <c:v>16</c:v>
                </c:pt>
                <c:pt idx="2099">
                  <c:v>15</c:v>
                </c:pt>
                <c:pt idx="2100">
                  <c:v>18</c:v>
                </c:pt>
                <c:pt idx="2101">
                  <c:v>17</c:v>
                </c:pt>
                <c:pt idx="2102">
                  <c:v>25</c:v>
                </c:pt>
                <c:pt idx="2103">
                  <c:v>12</c:v>
                </c:pt>
                <c:pt idx="2104">
                  <c:v>22</c:v>
                </c:pt>
                <c:pt idx="2105">
                  <c:v>14</c:v>
                </c:pt>
                <c:pt idx="2106">
                  <c:v>22</c:v>
                </c:pt>
                <c:pt idx="2107">
                  <c:v>21</c:v>
                </c:pt>
                <c:pt idx="2108">
                  <c:v>16</c:v>
                </c:pt>
                <c:pt idx="2109">
                  <c:v>5</c:v>
                </c:pt>
                <c:pt idx="2110">
                  <c:v>8</c:v>
                </c:pt>
                <c:pt idx="2111">
                  <c:v>20</c:v>
                </c:pt>
                <c:pt idx="2112">
                  <c:v>10</c:v>
                </c:pt>
                <c:pt idx="2113">
                  <c:v>12</c:v>
                </c:pt>
                <c:pt idx="2114">
                  <c:v>19</c:v>
                </c:pt>
                <c:pt idx="2115">
                  <c:v>16</c:v>
                </c:pt>
                <c:pt idx="2116">
                  <c:v>16</c:v>
                </c:pt>
                <c:pt idx="2117">
                  <c:v>11</c:v>
                </c:pt>
                <c:pt idx="2118">
                  <c:v>22</c:v>
                </c:pt>
                <c:pt idx="2119">
                  <c:v>20</c:v>
                </c:pt>
                <c:pt idx="2120">
                  <c:v>30</c:v>
                </c:pt>
                <c:pt idx="2121">
                  <c:v>9</c:v>
                </c:pt>
                <c:pt idx="2122">
                  <c:v>3</c:v>
                </c:pt>
                <c:pt idx="2123">
                  <c:v>4</c:v>
                </c:pt>
                <c:pt idx="2124">
                  <c:v>24</c:v>
                </c:pt>
                <c:pt idx="2125">
                  <c:v>21</c:v>
                </c:pt>
                <c:pt idx="2126">
                  <c:v>27</c:v>
                </c:pt>
                <c:pt idx="2127">
                  <c:v>11</c:v>
                </c:pt>
                <c:pt idx="2128">
                  <c:v>18</c:v>
                </c:pt>
                <c:pt idx="2129">
                  <c:v>19</c:v>
                </c:pt>
                <c:pt idx="2130">
                  <c:v>23</c:v>
                </c:pt>
                <c:pt idx="2131">
                  <c:v>17</c:v>
                </c:pt>
                <c:pt idx="2132">
                  <c:v>0</c:v>
                </c:pt>
                <c:pt idx="2133">
                  <c:v>24</c:v>
                </c:pt>
                <c:pt idx="2134">
                  <c:v>6</c:v>
                </c:pt>
                <c:pt idx="2135">
                  <c:v>20</c:v>
                </c:pt>
                <c:pt idx="2136">
                  <c:v>21</c:v>
                </c:pt>
                <c:pt idx="2137">
                  <c:v>12</c:v>
                </c:pt>
                <c:pt idx="2138">
                  <c:v>29</c:v>
                </c:pt>
                <c:pt idx="2139">
                  <c:v>24</c:v>
                </c:pt>
                <c:pt idx="2140">
                  <c:v>17</c:v>
                </c:pt>
                <c:pt idx="2141">
                  <c:v>17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32</c:v>
                </c:pt>
                <c:pt idx="2146">
                  <c:v>18</c:v>
                </c:pt>
                <c:pt idx="2147">
                  <c:v>14</c:v>
                </c:pt>
                <c:pt idx="2148">
                  <c:v>27</c:v>
                </c:pt>
                <c:pt idx="2149">
                  <c:v>16</c:v>
                </c:pt>
                <c:pt idx="2150">
                  <c:v>15</c:v>
                </c:pt>
                <c:pt idx="2151">
                  <c:v>13</c:v>
                </c:pt>
                <c:pt idx="2152">
                  <c:v>11</c:v>
                </c:pt>
                <c:pt idx="2153">
                  <c:v>24</c:v>
                </c:pt>
                <c:pt idx="2154">
                  <c:v>11</c:v>
                </c:pt>
                <c:pt idx="2155">
                  <c:v>7</c:v>
                </c:pt>
                <c:pt idx="2156">
                  <c:v>15</c:v>
                </c:pt>
                <c:pt idx="2157">
                  <c:v>10</c:v>
                </c:pt>
                <c:pt idx="2158">
                  <c:v>13</c:v>
                </c:pt>
                <c:pt idx="2159">
                  <c:v>5</c:v>
                </c:pt>
                <c:pt idx="2160">
                  <c:v>14</c:v>
                </c:pt>
                <c:pt idx="2161">
                  <c:v>19</c:v>
                </c:pt>
                <c:pt idx="2162">
                  <c:v>25</c:v>
                </c:pt>
                <c:pt idx="2163">
                  <c:v>31</c:v>
                </c:pt>
                <c:pt idx="2164">
                  <c:v>17</c:v>
                </c:pt>
                <c:pt idx="2165">
                  <c:v>8</c:v>
                </c:pt>
                <c:pt idx="2166">
                  <c:v>16</c:v>
                </c:pt>
                <c:pt idx="2167">
                  <c:v>5</c:v>
                </c:pt>
                <c:pt idx="2168">
                  <c:v>28</c:v>
                </c:pt>
                <c:pt idx="2169">
                  <c:v>19</c:v>
                </c:pt>
                <c:pt idx="2170">
                  <c:v>20</c:v>
                </c:pt>
                <c:pt idx="2171">
                  <c:v>7</c:v>
                </c:pt>
                <c:pt idx="2172">
                  <c:v>20</c:v>
                </c:pt>
                <c:pt idx="2173">
                  <c:v>17</c:v>
                </c:pt>
                <c:pt idx="2174">
                  <c:v>11</c:v>
                </c:pt>
                <c:pt idx="2175">
                  <c:v>9</c:v>
                </c:pt>
                <c:pt idx="2176">
                  <c:v>8</c:v>
                </c:pt>
                <c:pt idx="2177">
                  <c:v>11</c:v>
                </c:pt>
                <c:pt idx="2178">
                  <c:v>2</c:v>
                </c:pt>
                <c:pt idx="2179">
                  <c:v>16</c:v>
                </c:pt>
                <c:pt idx="2180">
                  <c:v>22</c:v>
                </c:pt>
                <c:pt idx="2181">
                  <c:v>11</c:v>
                </c:pt>
                <c:pt idx="2182">
                  <c:v>15</c:v>
                </c:pt>
                <c:pt idx="2183">
                  <c:v>20</c:v>
                </c:pt>
                <c:pt idx="2184">
                  <c:v>8</c:v>
                </c:pt>
                <c:pt idx="2185">
                  <c:v>15</c:v>
                </c:pt>
                <c:pt idx="2186">
                  <c:v>11</c:v>
                </c:pt>
                <c:pt idx="2187">
                  <c:v>20</c:v>
                </c:pt>
                <c:pt idx="2188">
                  <c:v>18</c:v>
                </c:pt>
                <c:pt idx="2189">
                  <c:v>24</c:v>
                </c:pt>
                <c:pt idx="2190">
                  <c:v>13</c:v>
                </c:pt>
                <c:pt idx="2191">
                  <c:v>13</c:v>
                </c:pt>
                <c:pt idx="2192">
                  <c:v>12</c:v>
                </c:pt>
                <c:pt idx="2193">
                  <c:v>2</c:v>
                </c:pt>
                <c:pt idx="2194">
                  <c:v>5</c:v>
                </c:pt>
                <c:pt idx="2195">
                  <c:v>24</c:v>
                </c:pt>
                <c:pt idx="2196">
                  <c:v>19</c:v>
                </c:pt>
                <c:pt idx="2197">
                  <c:v>12</c:v>
                </c:pt>
                <c:pt idx="2198">
                  <c:v>19</c:v>
                </c:pt>
                <c:pt idx="2199">
                  <c:v>13</c:v>
                </c:pt>
                <c:pt idx="2200">
                  <c:v>24</c:v>
                </c:pt>
                <c:pt idx="2201">
                  <c:v>22</c:v>
                </c:pt>
                <c:pt idx="2202">
                  <c:v>33</c:v>
                </c:pt>
                <c:pt idx="2203">
                  <c:v>28</c:v>
                </c:pt>
                <c:pt idx="2204">
                  <c:v>11</c:v>
                </c:pt>
                <c:pt idx="2205">
                  <c:v>27</c:v>
                </c:pt>
                <c:pt idx="2206">
                  <c:v>7</c:v>
                </c:pt>
                <c:pt idx="2207">
                  <c:v>20</c:v>
                </c:pt>
                <c:pt idx="2208">
                  <c:v>19</c:v>
                </c:pt>
                <c:pt idx="2209">
                  <c:v>12</c:v>
                </c:pt>
                <c:pt idx="2210">
                  <c:v>13</c:v>
                </c:pt>
                <c:pt idx="2211">
                  <c:v>11</c:v>
                </c:pt>
                <c:pt idx="2212">
                  <c:v>27</c:v>
                </c:pt>
                <c:pt idx="2213">
                  <c:v>23</c:v>
                </c:pt>
                <c:pt idx="2214">
                  <c:v>9</c:v>
                </c:pt>
                <c:pt idx="2215">
                  <c:v>21</c:v>
                </c:pt>
                <c:pt idx="2216">
                  <c:v>10</c:v>
                </c:pt>
                <c:pt idx="2217">
                  <c:v>17</c:v>
                </c:pt>
                <c:pt idx="2218">
                  <c:v>16</c:v>
                </c:pt>
                <c:pt idx="2219">
                  <c:v>11</c:v>
                </c:pt>
                <c:pt idx="2220">
                  <c:v>5</c:v>
                </c:pt>
                <c:pt idx="2221">
                  <c:v>9</c:v>
                </c:pt>
                <c:pt idx="2222">
                  <c:v>4</c:v>
                </c:pt>
                <c:pt idx="2223">
                  <c:v>21</c:v>
                </c:pt>
                <c:pt idx="2224">
                  <c:v>18</c:v>
                </c:pt>
                <c:pt idx="2225">
                  <c:v>3</c:v>
                </c:pt>
                <c:pt idx="2226">
                  <c:v>4</c:v>
                </c:pt>
                <c:pt idx="2227">
                  <c:v>15</c:v>
                </c:pt>
                <c:pt idx="2228">
                  <c:v>22</c:v>
                </c:pt>
                <c:pt idx="2229">
                  <c:v>24</c:v>
                </c:pt>
                <c:pt idx="2230">
                  <c:v>22</c:v>
                </c:pt>
                <c:pt idx="2231">
                  <c:v>16</c:v>
                </c:pt>
                <c:pt idx="2232">
                  <c:v>23</c:v>
                </c:pt>
                <c:pt idx="2233">
                  <c:v>9</c:v>
                </c:pt>
                <c:pt idx="2234">
                  <c:v>6</c:v>
                </c:pt>
                <c:pt idx="2235">
                  <c:v>9</c:v>
                </c:pt>
                <c:pt idx="2236">
                  <c:v>19</c:v>
                </c:pt>
                <c:pt idx="2237">
                  <c:v>9</c:v>
                </c:pt>
                <c:pt idx="2238">
                  <c:v>7</c:v>
                </c:pt>
                <c:pt idx="2239">
                  <c:v>22</c:v>
                </c:pt>
                <c:pt idx="2240">
                  <c:v>4</c:v>
                </c:pt>
                <c:pt idx="2241">
                  <c:v>7</c:v>
                </c:pt>
                <c:pt idx="2242">
                  <c:v>11</c:v>
                </c:pt>
                <c:pt idx="2243">
                  <c:v>15</c:v>
                </c:pt>
                <c:pt idx="2244">
                  <c:v>29</c:v>
                </c:pt>
                <c:pt idx="2245">
                  <c:v>14</c:v>
                </c:pt>
                <c:pt idx="2246">
                  <c:v>22</c:v>
                </c:pt>
                <c:pt idx="2247">
                  <c:v>13</c:v>
                </c:pt>
                <c:pt idx="2248">
                  <c:v>19</c:v>
                </c:pt>
                <c:pt idx="2249">
                  <c:v>1</c:v>
                </c:pt>
                <c:pt idx="2250">
                  <c:v>21</c:v>
                </c:pt>
                <c:pt idx="2251">
                  <c:v>10</c:v>
                </c:pt>
                <c:pt idx="2252">
                  <c:v>8</c:v>
                </c:pt>
                <c:pt idx="2253">
                  <c:v>13</c:v>
                </c:pt>
                <c:pt idx="2254">
                  <c:v>22</c:v>
                </c:pt>
                <c:pt idx="2255">
                  <c:v>25</c:v>
                </c:pt>
                <c:pt idx="2256">
                  <c:v>22</c:v>
                </c:pt>
                <c:pt idx="2257">
                  <c:v>8</c:v>
                </c:pt>
                <c:pt idx="2258">
                  <c:v>4</c:v>
                </c:pt>
                <c:pt idx="2259">
                  <c:v>12</c:v>
                </c:pt>
                <c:pt idx="2260">
                  <c:v>20</c:v>
                </c:pt>
                <c:pt idx="2261">
                  <c:v>1</c:v>
                </c:pt>
                <c:pt idx="2262">
                  <c:v>12</c:v>
                </c:pt>
                <c:pt idx="2263">
                  <c:v>9</c:v>
                </c:pt>
                <c:pt idx="2264">
                  <c:v>11</c:v>
                </c:pt>
                <c:pt idx="2265">
                  <c:v>20</c:v>
                </c:pt>
                <c:pt idx="2266">
                  <c:v>16</c:v>
                </c:pt>
                <c:pt idx="2267">
                  <c:v>6</c:v>
                </c:pt>
                <c:pt idx="2268">
                  <c:v>8</c:v>
                </c:pt>
                <c:pt idx="2269">
                  <c:v>15</c:v>
                </c:pt>
                <c:pt idx="2270">
                  <c:v>19</c:v>
                </c:pt>
                <c:pt idx="2271">
                  <c:v>16</c:v>
                </c:pt>
                <c:pt idx="2272">
                  <c:v>2</c:v>
                </c:pt>
                <c:pt idx="2273">
                  <c:v>13</c:v>
                </c:pt>
                <c:pt idx="2274">
                  <c:v>5</c:v>
                </c:pt>
                <c:pt idx="2275">
                  <c:v>27</c:v>
                </c:pt>
                <c:pt idx="2276">
                  <c:v>10</c:v>
                </c:pt>
                <c:pt idx="2277">
                  <c:v>18</c:v>
                </c:pt>
                <c:pt idx="2278">
                  <c:v>11</c:v>
                </c:pt>
                <c:pt idx="2279">
                  <c:v>23</c:v>
                </c:pt>
                <c:pt idx="2280">
                  <c:v>10</c:v>
                </c:pt>
                <c:pt idx="2281">
                  <c:v>4</c:v>
                </c:pt>
                <c:pt idx="2282">
                  <c:v>1</c:v>
                </c:pt>
                <c:pt idx="2283">
                  <c:v>8</c:v>
                </c:pt>
                <c:pt idx="2284">
                  <c:v>16</c:v>
                </c:pt>
                <c:pt idx="2285">
                  <c:v>17</c:v>
                </c:pt>
                <c:pt idx="2286">
                  <c:v>8</c:v>
                </c:pt>
                <c:pt idx="2287">
                  <c:v>23</c:v>
                </c:pt>
                <c:pt idx="2288">
                  <c:v>12</c:v>
                </c:pt>
                <c:pt idx="2289">
                  <c:v>23</c:v>
                </c:pt>
                <c:pt idx="2290">
                  <c:v>10</c:v>
                </c:pt>
                <c:pt idx="2291">
                  <c:v>27</c:v>
                </c:pt>
                <c:pt idx="2292">
                  <c:v>30</c:v>
                </c:pt>
                <c:pt idx="2293">
                  <c:v>22</c:v>
                </c:pt>
                <c:pt idx="2294">
                  <c:v>7</c:v>
                </c:pt>
                <c:pt idx="2295">
                  <c:v>28</c:v>
                </c:pt>
                <c:pt idx="2296">
                  <c:v>28</c:v>
                </c:pt>
                <c:pt idx="2297">
                  <c:v>14</c:v>
                </c:pt>
                <c:pt idx="2298">
                  <c:v>12</c:v>
                </c:pt>
                <c:pt idx="2299">
                  <c:v>20</c:v>
                </c:pt>
                <c:pt idx="2300">
                  <c:v>21</c:v>
                </c:pt>
                <c:pt idx="2301">
                  <c:v>22</c:v>
                </c:pt>
                <c:pt idx="2302">
                  <c:v>14</c:v>
                </c:pt>
                <c:pt idx="2303">
                  <c:v>24</c:v>
                </c:pt>
                <c:pt idx="2304">
                  <c:v>9</c:v>
                </c:pt>
                <c:pt idx="2305">
                  <c:v>8</c:v>
                </c:pt>
                <c:pt idx="2306">
                  <c:v>19</c:v>
                </c:pt>
                <c:pt idx="2307">
                  <c:v>11</c:v>
                </c:pt>
                <c:pt idx="2308">
                  <c:v>19</c:v>
                </c:pt>
                <c:pt idx="2309">
                  <c:v>17</c:v>
                </c:pt>
                <c:pt idx="2310">
                  <c:v>13</c:v>
                </c:pt>
                <c:pt idx="2311">
                  <c:v>6</c:v>
                </c:pt>
                <c:pt idx="2312">
                  <c:v>24</c:v>
                </c:pt>
                <c:pt idx="2313">
                  <c:v>10</c:v>
                </c:pt>
                <c:pt idx="2314">
                  <c:v>19</c:v>
                </c:pt>
                <c:pt idx="2315">
                  <c:v>16</c:v>
                </c:pt>
                <c:pt idx="2316">
                  <c:v>20</c:v>
                </c:pt>
                <c:pt idx="2317">
                  <c:v>9</c:v>
                </c:pt>
                <c:pt idx="2318">
                  <c:v>8</c:v>
                </c:pt>
                <c:pt idx="2319">
                  <c:v>22</c:v>
                </c:pt>
                <c:pt idx="2320">
                  <c:v>18</c:v>
                </c:pt>
                <c:pt idx="2321">
                  <c:v>18</c:v>
                </c:pt>
                <c:pt idx="2322">
                  <c:v>22</c:v>
                </c:pt>
                <c:pt idx="2323">
                  <c:v>17</c:v>
                </c:pt>
                <c:pt idx="2324">
                  <c:v>23</c:v>
                </c:pt>
                <c:pt idx="2325">
                  <c:v>13</c:v>
                </c:pt>
                <c:pt idx="2326">
                  <c:v>9</c:v>
                </c:pt>
                <c:pt idx="2327">
                  <c:v>8</c:v>
                </c:pt>
                <c:pt idx="2328">
                  <c:v>23</c:v>
                </c:pt>
                <c:pt idx="2329">
                  <c:v>21</c:v>
                </c:pt>
                <c:pt idx="2330">
                  <c:v>26</c:v>
                </c:pt>
                <c:pt idx="2331">
                  <c:v>14</c:v>
                </c:pt>
                <c:pt idx="2332">
                  <c:v>16</c:v>
                </c:pt>
                <c:pt idx="2333">
                  <c:v>4</c:v>
                </c:pt>
                <c:pt idx="2334">
                  <c:v>14</c:v>
                </c:pt>
                <c:pt idx="2335">
                  <c:v>4</c:v>
                </c:pt>
                <c:pt idx="2336">
                  <c:v>14</c:v>
                </c:pt>
                <c:pt idx="2337">
                  <c:v>8</c:v>
                </c:pt>
                <c:pt idx="2338">
                  <c:v>20</c:v>
                </c:pt>
                <c:pt idx="2339">
                  <c:v>26</c:v>
                </c:pt>
                <c:pt idx="2340">
                  <c:v>24</c:v>
                </c:pt>
                <c:pt idx="2341">
                  <c:v>15</c:v>
                </c:pt>
                <c:pt idx="2342">
                  <c:v>14</c:v>
                </c:pt>
                <c:pt idx="2343">
                  <c:v>8</c:v>
                </c:pt>
                <c:pt idx="2344">
                  <c:v>30</c:v>
                </c:pt>
                <c:pt idx="2345">
                  <c:v>20</c:v>
                </c:pt>
                <c:pt idx="2346">
                  <c:v>5</c:v>
                </c:pt>
                <c:pt idx="2347">
                  <c:v>1</c:v>
                </c:pt>
                <c:pt idx="2348">
                  <c:v>27</c:v>
                </c:pt>
                <c:pt idx="2349">
                  <c:v>12</c:v>
                </c:pt>
                <c:pt idx="2350">
                  <c:v>29</c:v>
                </c:pt>
                <c:pt idx="2351">
                  <c:v>4</c:v>
                </c:pt>
                <c:pt idx="2352">
                  <c:v>13</c:v>
                </c:pt>
                <c:pt idx="2353">
                  <c:v>18</c:v>
                </c:pt>
                <c:pt idx="2354">
                  <c:v>2</c:v>
                </c:pt>
                <c:pt idx="2355">
                  <c:v>34</c:v>
                </c:pt>
                <c:pt idx="2356">
                  <c:v>10</c:v>
                </c:pt>
                <c:pt idx="2357">
                  <c:v>16</c:v>
                </c:pt>
                <c:pt idx="2358">
                  <c:v>8</c:v>
                </c:pt>
                <c:pt idx="2359">
                  <c:v>14</c:v>
                </c:pt>
                <c:pt idx="2360">
                  <c:v>12</c:v>
                </c:pt>
                <c:pt idx="2361">
                  <c:v>7</c:v>
                </c:pt>
                <c:pt idx="2362">
                  <c:v>10</c:v>
                </c:pt>
                <c:pt idx="2363">
                  <c:v>17</c:v>
                </c:pt>
                <c:pt idx="2364">
                  <c:v>22</c:v>
                </c:pt>
                <c:pt idx="2365">
                  <c:v>8</c:v>
                </c:pt>
                <c:pt idx="2366">
                  <c:v>9</c:v>
                </c:pt>
                <c:pt idx="2367">
                  <c:v>4</c:v>
                </c:pt>
                <c:pt idx="2368">
                  <c:v>20</c:v>
                </c:pt>
                <c:pt idx="2369">
                  <c:v>1</c:v>
                </c:pt>
                <c:pt idx="2370">
                  <c:v>8</c:v>
                </c:pt>
                <c:pt idx="2371">
                  <c:v>24</c:v>
                </c:pt>
                <c:pt idx="2372">
                  <c:v>12</c:v>
                </c:pt>
                <c:pt idx="2373">
                  <c:v>14</c:v>
                </c:pt>
                <c:pt idx="2374">
                  <c:v>13</c:v>
                </c:pt>
                <c:pt idx="2375">
                  <c:v>23</c:v>
                </c:pt>
                <c:pt idx="2376">
                  <c:v>7</c:v>
                </c:pt>
                <c:pt idx="2377">
                  <c:v>18</c:v>
                </c:pt>
                <c:pt idx="2378">
                  <c:v>24</c:v>
                </c:pt>
                <c:pt idx="2379">
                  <c:v>19</c:v>
                </c:pt>
                <c:pt idx="2380">
                  <c:v>18</c:v>
                </c:pt>
                <c:pt idx="2381">
                  <c:v>11</c:v>
                </c:pt>
                <c:pt idx="2382">
                  <c:v>14</c:v>
                </c:pt>
                <c:pt idx="2383">
                  <c:v>10</c:v>
                </c:pt>
                <c:pt idx="2384">
                  <c:v>27</c:v>
                </c:pt>
                <c:pt idx="2385">
                  <c:v>4</c:v>
                </c:pt>
                <c:pt idx="2386">
                  <c:v>15</c:v>
                </c:pt>
                <c:pt idx="2387">
                  <c:v>7</c:v>
                </c:pt>
                <c:pt idx="2388">
                  <c:v>5</c:v>
                </c:pt>
                <c:pt idx="2389">
                  <c:v>9</c:v>
                </c:pt>
                <c:pt idx="2390">
                  <c:v>15</c:v>
                </c:pt>
                <c:pt idx="2391">
                  <c:v>10</c:v>
                </c:pt>
                <c:pt idx="2392">
                  <c:v>15</c:v>
                </c:pt>
                <c:pt idx="2393">
                  <c:v>22</c:v>
                </c:pt>
                <c:pt idx="2394">
                  <c:v>23</c:v>
                </c:pt>
                <c:pt idx="2395">
                  <c:v>8</c:v>
                </c:pt>
                <c:pt idx="2396">
                  <c:v>4</c:v>
                </c:pt>
                <c:pt idx="2397">
                  <c:v>22</c:v>
                </c:pt>
                <c:pt idx="2398">
                  <c:v>0</c:v>
                </c:pt>
                <c:pt idx="2399">
                  <c:v>21</c:v>
                </c:pt>
                <c:pt idx="2400">
                  <c:v>14</c:v>
                </c:pt>
                <c:pt idx="2401">
                  <c:v>8</c:v>
                </c:pt>
                <c:pt idx="2402">
                  <c:v>22</c:v>
                </c:pt>
                <c:pt idx="2403">
                  <c:v>15</c:v>
                </c:pt>
                <c:pt idx="2404">
                  <c:v>8</c:v>
                </c:pt>
                <c:pt idx="2405">
                  <c:v>18</c:v>
                </c:pt>
                <c:pt idx="2406">
                  <c:v>20</c:v>
                </c:pt>
                <c:pt idx="2407">
                  <c:v>5</c:v>
                </c:pt>
                <c:pt idx="2408">
                  <c:v>34</c:v>
                </c:pt>
                <c:pt idx="2409">
                  <c:v>14</c:v>
                </c:pt>
                <c:pt idx="2410">
                  <c:v>12</c:v>
                </c:pt>
                <c:pt idx="2411">
                  <c:v>4</c:v>
                </c:pt>
                <c:pt idx="2412">
                  <c:v>19</c:v>
                </c:pt>
                <c:pt idx="2413">
                  <c:v>13</c:v>
                </c:pt>
                <c:pt idx="2414">
                  <c:v>29</c:v>
                </c:pt>
                <c:pt idx="2415">
                  <c:v>14</c:v>
                </c:pt>
                <c:pt idx="2416">
                  <c:v>9</c:v>
                </c:pt>
                <c:pt idx="2417">
                  <c:v>23</c:v>
                </c:pt>
                <c:pt idx="2418">
                  <c:v>16</c:v>
                </c:pt>
                <c:pt idx="2419">
                  <c:v>23</c:v>
                </c:pt>
                <c:pt idx="2420">
                  <c:v>8</c:v>
                </c:pt>
                <c:pt idx="2421">
                  <c:v>15</c:v>
                </c:pt>
                <c:pt idx="2422">
                  <c:v>24</c:v>
                </c:pt>
                <c:pt idx="2423">
                  <c:v>10</c:v>
                </c:pt>
                <c:pt idx="2424">
                  <c:v>22</c:v>
                </c:pt>
                <c:pt idx="2425">
                  <c:v>9</c:v>
                </c:pt>
                <c:pt idx="2426">
                  <c:v>21</c:v>
                </c:pt>
                <c:pt idx="2427">
                  <c:v>9</c:v>
                </c:pt>
                <c:pt idx="2428">
                  <c:v>19</c:v>
                </c:pt>
                <c:pt idx="2429">
                  <c:v>18</c:v>
                </c:pt>
                <c:pt idx="2430">
                  <c:v>24</c:v>
                </c:pt>
                <c:pt idx="2431">
                  <c:v>27</c:v>
                </c:pt>
                <c:pt idx="2432">
                  <c:v>2</c:v>
                </c:pt>
                <c:pt idx="2433">
                  <c:v>27</c:v>
                </c:pt>
                <c:pt idx="2434">
                  <c:v>14</c:v>
                </c:pt>
                <c:pt idx="2435">
                  <c:v>8</c:v>
                </c:pt>
                <c:pt idx="2436">
                  <c:v>12</c:v>
                </c:pt>
                <c:pt idx="2437">
                  <c:v>10</c:v>
                </c:pt>
                <c:pt idx="2438">
                  <c:v>8</c:v>
                </c:pt>
                <c:pt idx="2439">
                  <c:v>16</c:v>
                </c:pt>
                <c:pt idx="2440">
                  <c:v>15</c:v>
                </c:pt>
                <c:pt idx="2441">
                  <c:v>9</c:v>
                </c:pt>
                <c:pt idx="2442">
                  <c:v>12</c:v>
                </c:pt>
                <c:pt idx="2443">
                  <c:v>19</c:v>
                </c:pt>
                <c:pt idx="2444">
                  <c:v>5</c:v>
                </c:pt>
                <c:pt idx="2445">
                  <c:v>22</c:v>
                </c:pt>
                <c:pt idx="2446">
                  <c:v>14</c:v>
                </c:pt>
                <c:pt idx="2447">
                  <c:v>13</c:v>
                </c:pt>
                <c:pt idx="2448">
                  <c:v>16</c:v>
                </c:pt>
                <c:pt idx="2449">
                  <c:v>12</c:v>
                </c:pt>
                <c:pt idx="2450">
                  <c:v>8</c:v>
                </c:pt>
                <c:pt idx="2451">
                  <c:v>2</c:v>
                </c:pt>
                <c:pt idx="2452">
                  <c:v>1</c:v>
                </c:pt>
                <c:pt idx="2453">
                  <c:v>10</c:v>
                </c:pt>
                <c:pt idx="2454">
                  <c:v>15</c:v>
                </c:pt>
                <c:pt idx="2455">
                  <c:v>29</c:v>
                </c:pt>
                <c:pt idx="2456">
                  <c:v>21</c:v>
                </c:pt>
                <c:pt idx="2457">
                  <c:v>9</c:v>
                </c:pt>
                <c:pt idx="2458">
                  <c:v>12</c:v>
                </c:pt>
                <c:pt idx="2459">
                  <c:v>19</c:v>
                </c:pt>
                <c:pt idx="2460">
                  <c:v>9</c:v>
                </c:pt>
                <c:pt idx="2461">
                  <c:v>17</c:v>
                </c:pt>
                <c:pt idx="2462">
                  <c:v>14</c:v>
                </c:pt>
                <c:pt idx="2463">
                  <c:v>22</c:v>
                </c:pt>
                <c:pt idx="2464">
                  <c:v>15</c:v>
                </c:pt>
                <c:pt idx="2465">
                  <c:v>9</c:v>
                </c:pt>
                <c:pt idx="2466">
                  <c:v>29</c:v>
                </c:pt>
                <c:pt idx="2467">
                  <c:v>8</c:v>
                </c:pt>
                <c:pt idx="2468">
                  <c:v>15</c:v>
                </c:pt>
                <c:pt idx="2469">
                  <c:v>3</c:v>
                </c:pt>
                <c:pt idx="2470">
                  <c:v>7</c:v>
                </c:pt>
                <c:pt idx="2471">
                  <c:v>9</c:v>
                </c:pt>
                <c:pt idx="2472">
                  <c:v>3</c:v>
                </c:pt>
                <c:pt idx="2473">
                  <c:v>18</c:v>
                </c:pt>
                <c:pt idx="2474">
                  <c:v>16</c:v>
                </c:pt>
                <c:pt idx="2475">
                  <c:v>9</c:v>
                </c:pt>
                <c:pt idx="2476">
                  <c:v>12</c:v>
                </c:pt>
                <c:pt idx="2477">
                  <c:v>10</c:v>
                </c:pt>
                <c:pt idx="2478">
                  <c:v>9</c:v>
                </c:pt>
                <c:pt idx="2479">
                  <c:v>7</c:v>
                </c:pt>
                <c:pt idx="2480">
                  <c:v>13</c:v>
                </c:pt>
                <c:pt idx="2481">
                  <c:v>12</c:v>
                </c:pt>
                <c:pt idx="2482">
                  <c:v>20</c:v>
                </c:pt>
                <c:pt idx="2483">
                  <c:v>17</c:v>
                </c:pt>
                <c:pt idx="2484">
                  <c:v>28</c:v>
                </c:pt>
                <c:pt idx="2485">
                  <c:v>20</c:v>
                </c:pt>
                <c:pt idx="2486">
                  <c:v>18</c:v>
                </c:pt>
                <c:pt idx="2487">
                  <c:v>18</c:v>
                </c:pt>
                <c:pt idx="2488">
                  <c:v>17</c:v>
                </c:pt>
                <c:pt idx="2489">
                  <c:v>15</c:v>
                </c:pt>
                <c:pt idx="2490">
                  <c:v>8</c:v>
                </c:pt>
                <c:pt idx="2491">
                  <c:v>15</c:v>
                </c:pt>
                <c:pt idx="2492">
                  <c:v>8</c:v>
                </c:pt>
                <c:pt idx="2493">
                  <c:v>12</c:v>
                </c:pt>
                <c:pt idx="2494">
                  <c:v>15</c:v>
                </c:pt>
                <c:pt idx="2495">
                  <c:v>19</c:v>
                </c:pt>
                <c:pt idx="2496">
                  <c:v>21</c:v>
                </c:pt>
                <c:pt idx="2497">
                  <c:v>4</c:v>
                </c:pt>
                <c:pt idx="2498">
                  <c:v>16</c:v>
                </c:pt>
                <c:pt idx="249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352"/>
        <c:axId val="58972928"/>
      </c:scatterChart>
      <c:valAx>
        <c:axId val="58972352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58972928"/>
        <c:crosses val="autoZero"/>
        <c:crossBetween val="midCat"/>
      </c:valAx>
      <c:valAx>
        <c:axId val="5897292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5897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8346220235985"/>
          <c:y val="0.1411831548731072"/>
          <c:w val="0.78045938852238061"/>
          <c:h val="0.73583462360062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loansMod!$E$1</c:f>
              <c:strCache>
                <c:ptCount val="1"/>
                <c:pt idx="0">
                  <c:v>Interest.Rate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loansMod!$E$2:$E$2501</c:f>
              <c:numCache>
                <c:formatCode>0.00%</c:formatCode>
                <c:ptCount val="2500"/>
                <c:pt idx="0">
                  <c:v>8.8999999999999996E-2</c:v>
                </c:pt>
                <c:pt idx="1">
                  <c:v>0.1212</c:v>
                </c:pt>
                <c:pt idx="2">
                  <c:v>0.2198</c:v>
                </c:pt>
                <c:pt idx="3">
                  <c:v>9.9900000000000003E-2</c:v>
                </c:pt>
                <c:pt idx="4">
                  <c:v>0.1171</c:v>
                </c:pt>
                <c:pt idx="5">
                  <c:v>0.15310000000000001</c:v>
                </c:pt>
                <c:pt idx="6">
                  <c:v>7.9000000000000001E-2</c:v>
                </c:pt>
                <c:pt idx="7">
                  <c:v>0.1714</c:v>
                </c:pt>
                <c:pt idx="8">
                  <c:v>0.14330000000000001</c:v>
                </c:pt>
                <c:pt idx="9">
                  <c:v>6.9099999999999995E-2</c:v>
                </c:pt>
                <c:pt idx="10">
                  <c:v>0.19719999999999999</c:v>
                </c:pt>
                <c:pt idx="11">
                  <c:v>0.14269999999999999</c:v>
                </c:pt>
                <c:pt idx="12">
                  <c:v>0.2167</c:v>
                </c:pt>
                <c:pt idx="13">
                  <c:v>8.8999999999999996E-2</c:v>
                </c:pt>
                <c:pt idx="14">
                  <c:v>7.6200000000000004E-2</c:v>
                </c:pt>
                <c:pt idx="15">
                  <c:v>0.1565</c:v>
                </c:pt>
                <c:pt idx="16">
                  <c:v>0.1212</c:v>
                </c:pt>
                <c:pt idx="17">
                  <c:v>0.1037</c:v>
                </c:pt>
                <c:pt idx="18">
                  <c:v>9.7600000000000006E-2</c:v>
                </c:pt>
                <c:pt idx="19">
                  <c:v>9.9900000000000003E-2</c:v>
                </c:pt>
                <c:pt idx="20">
                  <c:v>0.2198</c:v>
                </c:pt>
                <c:pt idx="21">
                  <c:v>0.1905</c:v>
                </c:pt>
                <c:pt idx="22">
                  <c:v>0.1799</c:v>
                </c:pt>
                <c:pt idx="23">
                  <c:v>0.11990000000000001</c:v>
                </c:pt>
                <c:pt idx="24">
                  <c:v>0.16819999999999999</c:v>
                </c:pt>
                <c:pt idx="25">
                  <c:v>7.9000000000000001E-2</c:v>
                </c:pt>
                <c:pt idx="26">
                  <c:v>0.14419999999999999</c:v>
                </c:pt>
                <c:pt idx="27">
                  <c:v>0.15310000000000001</c:v>
                </c:pt>
                <c:pt idx="28">
                  <c:v>8.5900000000000004E-2</c:v>
                </c:pt>
                <c:pt idx="29">
                  <c:v>7.9000000000000001E-2</c:v>
                </c:pt>
                <c:pt idx="30">
                  <c:v>0.21</c:v>
                </c:pt>
                <c:pt idx="31">
                  <c:v>0.1212</c:v>
                </c:pt>
                <c:pt idx="32">
                  <c:v>0.16489999999999999</c:v>
                </c:pt>
                <c:pt idx="33">
                  <c:v>0.158</c:v>
                </c:pt>
                <c:pt idx="34">
                  <c:v>0.13550000000000001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7.6200000000000004E-2</c:v>
                </c:pt>
                <c:pt idx="38">
                  <c:v>8.8999999999999996E-2</c:v>
                </c:pt>
                <c:pt idx="39">
                  <c:v>0.1249</c:v>
                </c:pt>
                <c:pt idx="40">
                  <c:v>0.17269999999999999</c:v>
                </c:pt>
                <c:pt idx="41">
                  <c:v>0.1114</c:v>
                </c:pt>
                <c:pt idx="42">
                  <c:v>0.1913</c:v>
                </c:pt>
                <c:pt idx="43">
                  <c:v>0.21740000000000001</c:v>
                </c:pt>
                <c:pt idx="44">
                  <c:v>0.17269999999999999</c:v>
                </c:pt>
                <c:pt idx="45">
                  <c:v>0.1186</c:v>
                </c:pt>
                <c:pt idx="46">
                  <c:v>0.1038</c:v>
                </c:pt>
                <c:pt idx="47">
                  <c:v>0.23910000000000001</c:v>
                </c:pt>
                <c:pt idx="48">
                  <c:v>7.4899999999999994E-2</c:v>
                </c:pt>
                <c:pt idx="49">
                  <c:v>0.1212</c:v>
                </c:pt>
                <c:pt idx="50">
                  <c:v>0.1038</c:v>
                </c:pt>
                <c:pt idx="51">
                  <c:v>0.1744</c:v>
                </c:pt>
                <c:pt idx="52">
                  <c:v>0.17269999999999999</c:v>
                </c:pt>
                <c:pt idx="53">
                  <c:v>0.21490000000000001</c:v>
                </c:pt>
                <c:pt idx="54">
                  <c:v>0.17799999999999999</c:v>
                </c:pt>
                <c:pt idx="55">
                  <c:v>0.1114</c:v>
                </c:pt>
                <c:pt idx="56">
                  <c:v>0.1298</c:v>
                </c:pt>
                <c:pt idx="57">
                  <c:v>9.9900000000000003E-2</c:v>
                </c:pt>
                <c:pt idx="58">
                  <c:v>0.14330000000000001</c:v>
                </c:pt>
                <c:pt idx="59">
                  <c:v>8.5900000000000004E-2</c:v>
                </c:pt>
                <c:pt idx="60">
                  <c:v>0.1149</c:v>
                </c:pt>
                <c:pt idx="61">
                  <c:v>0.1016</c:v>
                </c:pt>
                <c:pt idx="62">
                  <c:v>0.14330000000000001</c:v>
                </c:pt>
                <c:pt idx="63">
                  <c:v>0.158</c:v>
                </c:pt>
                <c:pt idx="64">
                  <c:v>9.9099999999999994E-2</c:v>
                </c:pt>
                <c:pt idx="65">
                  <c:v>7.9000000000000001E-2</c:v>
                </c:pt>
                <c:pt idx="66">
                  <c:v>0.13109999999999999</c:v>
                </c:pt>
                <c:pt idx="67">
                  <c:v>0.16289999999999999</c:v>
                </c:pt>
                <c:pt idx="68">
                  <c:v>0.1825</c:v>
                </c:pt>
                <c:pt idx="69">
                  <c:v>0.1409</c:v>
                </c:pt>
                <c:pt idx="70">
                  <c:v>0.1903</c:v>
                </c:pt>
                <c:pt idx="71">
                  <c:v>8.8999999999999996E-2</c:v>
                </c:pt>
                <c:pt idx="72">
                  <c:v>0.1183</c:v>
                </c:pt>
                <c:pt idx="73">
                  <c:v>0.17269999999999999</c:v>
                </c:pt>
                <c:pt idx="74">
                  <c:v>0.15310000000000001</c:v>
                </c:pt>
                <c:pt idx="75">
                  <c:v>0.13120000000000001</c:v>
                </c:pt>
                <c:pt idx="76">
                  <c:v>6.7599999999999993E-2</c:v>
                </c:pt>
                <c:pt idx="77">
                  <c:v>0.10829999999999999</c:v>
                </c:pt>
                <c:pt idx="78">
                  <c:v>0.1777</c:v>
                </c:pt>
                <c:pt idx="79">
                  <c:v>7.9000000000000001E-2</c:v>
                </c:pt>
                <c:pt idx="80">
                  <c:v>0.13059999999999999</c:v>
                </c:pt>
                <c:pt idx="81">
                  <c:v>7.6200000000000004E-2</c:v>
                </c:pt>
                <c:pt idx="82">
                  <c:v>0.1777</c:v>
                </c:pt>
                <c:pt idx="83">
                  <c:v>0.1212</c:v>
                </c:pt>
                <c:pt idx="84">
                  <c:v>0.16489999999999999</c:v>
                </c:pt>
                <c:pt idx="85">
                  <c:v>0.11119999999999999</c:v>
                </c:pt>
                <c:pt idx="86">
                  <c:v>8.8999999999999996E-2</c:v>
                </c:pt>
                <c:pt idx="87">
                  <c:v>0.1409</c:v>
                </c:pt>
                <c:pt idx="88">
                  <c:v>7.51E-2</c:v>
                </c:pt>
                <c:pt idx="89">
                  <c:v>0.13109999999999999</c:v>
                </c:pt>
                <c:pt idx="90">
                  <c:v>0.16289999999999999</c:v>
                </c:pt>
                <c:pt idx="91">
                  <c:v>7.6200000000000004E-2</c:v>
                </c:pt>
                <c:pt idx="92">
                  <c:v>0.15809999999999999</c:v>
                </c:pt>
                <c:pt idx="93">
                  <c:v>0.14349999999999999</c:v>
                </c:pt>
                <c:pt idx="94">
                  <c:v>0.14960000000000001</c:v>
                </c:pt>
                <c:pt idx="95">
                  <c:v>6.6199999999999995E-2</c:v>
                </c:pt>
                <c:pt idx="96">
                  <c:v>5.9900000000000002E-2</c:v>
                </c:pt>
                <c:pt idx="97">
                  <c:v>0.1114</c:v>
                </c:pt>
                <c:pt idx="98">
                  <c:v>0.19719999999999999</c:v>
                </c:pt>
                <c:pt idx="99">
                  <c:v>0.1875</c:v>
                </c:pt>
                <c:pt idx="100">
                  <c:v>0.13109999999999999</c:v>
                </c:pt>
                <c:pt idx="101">
                  <c:v>7.9000000000000001E-2</c:v>
                </c:pt>
                <c:pt idx="102">
                  <c:v>6.6199999999999995E-2</c:v>
                </c:pt>
                <c:pt idx="103">
                  <c:v>0.21479999999999999</c:v>
                </c:pt>
                <c:pt idx="104">
                  <c:v>0.1065</c:v>
                </c:pt>
                <c:pt idx="105">
                  <c:v>7.6200000000000004E-2</c:v>
                </c:pt>
                <c:pt idx="106">
                  <c:v>6.0299999999999999E-2</c:v>
                </c:pt>
                <c:pt idx="107">
                  <c:v>0.13109999999999999</c:v>
                </c:pt>
                <c:pt idx="108">
                  <c:v>0.1409</c:v>
                </c:pt>
                <c:pt idx="109">
                  <c:v>0.1409</c:v>
                </c:pt>
                <c:pt idx="110">
                  <c:v>7.9000000000000001E-2</c:v>
                </c:pt>
                <c:pt idx="111">
                  <c:v>6.0299999999999999E-2</c:v>
                </c:pt>
                <c:pt idx="112">
                  <c:v>6.1699999999999998E-2</c:v>
                </c:pt>
                <c:pt idx="113">
                  <c:v>0.1399</c:v>
                </c:pt>
                <c:pt idx="114">
                  <c:v>0.158</c:v>
                </c:pt>
                <c:pt idx="115">
                  <c:v>0.1099</c:v>
                </c:pt>
                <c:pt idx="116">
                  <c:v>0.1016</c:v>
                </c:pt>
                <c:pt idx="117">
                  <c:v>0.1409</c:v>
                </c:pt>
                <c:pt idx="118">
                  <c:v>6.0299999999999999E-2</c:v>
                </c:pt>
                <c:pt idx="119">
                  <c:v>7.6600000000000001E-2</c:v>
                </c:pt>
                <c:pt idx="120">
                  <c:v>0.1905</c:v>
                </c:pt>
                <c:pt idx="121">
                  <c:v>8.8999999999999996E-2</c:v>
                </c:pt>
                <c:pt idx="122">
                  <c:v>0.1114</c:v>
                </c:pt>
                <c:pt idx="123">
                  <c:v>8.4900000000000003E-2</c:v>
                </c:pt>
                <c:pt idx="124">
                  <c:v>0.15210000000000001</c:v>
                </c:pt>
                <c:pt idx="125">
                  <c:v>0.19719999999999999</c:v>
                </c:pt>
                <c:pt idx="126">
                  <c:v>0.14649999999999999</c:v>
                </c:pt>
                <c:pt idx="127">
                  <c:v>0.14330000000000001</c:v>
                </c:pt>
                <c:pt idx="128">
                  <c:v>0.1074</c:v>
                </c:pt>
                <c:pt idx="129">
                  <c:v>0.157</c:v>
                </c:pt>
                <c:pt idx="130">
                  <c:v>9.7600000000000006E-2</c:v>
                </c:pt>
                <c:pt idx="131">
                  <c:v>0.16320000000000001</c:v>
                </c:pt>
                <c:pt idx="132">
                  <c:v>0.14069999999999999</c:v>
                </c:pt>
                <c:pt idx="133">
                  <c:v>0.1409</c:v>
                </c:pt>
                <c:pt idx="134">
                  <c:v>9.9099999999999994E-2</c:v>
                </c:pt>
                <c:pt idx="135">
                  <c:v>0.16400000000000001</c:v>
                </c:pt>
                <c:pt idx="136">
                  <c:v>6.6199999999999995E-2</c:v>
                </c:pt>
                <c:pt idx="137">
                  <c:v>5.79E-2</c:v>
                </c:pt>
                <c:pt idx="138">
                  <c:v>9.8799999999999999E-2</c:v>
                </c:pt>
                <c:pt idx="139">
                  <c:v>0.15989999999999999</c:v>
                </c:pt>
                <c:pt idx="140">
                  <c:v>9.7600000000000006E-2</c:v>
                </c:pt>
                <c:pt idx="141">
                  <c:v>0.23280000000000001</c:v>
                </c:pt>
                <c:pt idx="142">
                  <c:v>9.6299999999999997E-2</c:v>
                </c:pt>
                <c:pt idx="143">
                  <c:v>0.13109999999999999</c:v>
                </c:pt>
                <c:pt idx="144">
                  <c:v>0.1114</c:v>
                </c:pt>
                <c:pt idx="145">
                  <c:v>0.13109999999999999</c:v>
                </c:pt>
                <c:pt idx="146">
                  <c:v>0.17269999999999999</c:v>
                </c:pt>
                <c:pt idx="147">
                  <c:v>7.51E-2</c:v>
                </c:pt>
                <c:pt idx="148">
                  <c:v>0.1411</c:v>
                </c:pt>
                <c:pt idx="149">
                  <c:v>0.14330000000000001</c:v>
                </c:pt>
                <c:pt idx="150">
                  <c:v>0.21490000000000001</c:v>
                </c:pt>
                <c:pt idx="151">
                  <c:v>8.8999999999999996E-2</c:v>
                </c:pt>
                <c:pt idx="152">
                  <c:v>0.1075</c:v>
                </c:pt>
                <c:pt idx="153">
                  <c:v>0.16689999999999999</c:v>
                </c:pt>
                <c:pt idx="154">
                  <c:v>0.13980000000000001</c:v>
                </c:pt>
                <c:pt idx="155">
                  <c:v>0.1091</c:v>
                </c:pt>
                <c:pt idx="156">
                  <c:v>0.1148</c:v>
                </c:pt>
                <c:pt idx="157">
                  <c:v>0.13489999999999999</c:v>
                </c:pt>
                <c:pt idx="158">
                  <c:v>0.1825</c:v>
                </c:pt>
                <c:pt idx="159">
                  <c:v>0.1777</c:v>
                </c:pt>
                <c:pt idx="160">
                  <c:v>6.9199999999999998E-2</c:v>
                </c:pt>
                <c:pt idx="161">
                  <c:v>7.9000000000000001E-2</c:v>
                </c:pt>
                <c:pt idx="162">
                  <c:v>0.14330000000000001</c:v>
                </c:pt>
                <c:pt idx="163">
                  <c:v>0.1016</c:v>
                </c:pt>
                <c:pt idx="164">
                  <c:v>0.16289999999999999</c:v>
                </c:pt>
                <c:pt idx="165">
                  <c:v>8.8999999999999996E-2</c:v>
                </c:pt>
                <c:pt idx="166">
                  <c:v>0.12529999999999999</c:v>
                </c:pt>
                <c:pt idx="167">
                  <c:v>0.15310000000000001</c:v>
                </c:pt>
                <c:pt idx="168">
                  <c:v>0.1527</c:v>
                </c:pt>
                <c:pt idx="169">
                  <c:v>0.15229999999999999</c:v>
                </c:pt>
                <c:pt idx="170">
                  <c:v>0.1114</c:v>
                </c:pt>
                <c:pt idx="171">
                  <c:v>0.13109999999999999</c:v>
                </c:pt>
                <c:pt idx="172">
                  <c:v>8.8999999999999996E-2</c:v>
                </c:pt>
                <c:pt idx="173">
                  <c:v>0.1212</c:v>
                </c:pt>
                <c:pt idx="174">
                  <c:v>0.21279999999999999</c:v>
                </c:pt>
                <c:pt idx="175">
                  <c:v>0.1038</c:v>
                </c:pt>
                <c:pt idx="176">
                  <c:v>7.9000000000000001E-2</c:v>
                </c:pt>
                <c:pt idx="177">
                  <c:v>0.1114</c:v>
                </c:pt>
                <c:pt idx="178">
                  <c:v>7.6200000000000004E-2</c:v>
                </c:pt>
                <c:pt idx="179">
                  <c:v>0.1114</c:v>
                </c:pt>
                <c:pt idx="180">
                  <c:v>0.14330000000000001</c:v>
                </c:pt>
                <c:pt idx="181">
                  <c:v>7.9000000000000001E-2</c:v>
                </c:pt>
                <c:pt idx="182">
                  <c:v>0.12690000000000001</c:v>
                </c:pt>
                <c:pt idx="183">
                  <c:v>0.1016</c:v>
                </c:pt>
                <c:pt idx="184">
                  <c:v>0.1905</c:v>
                </c:pt>
                <c:pt idx="185">
                  <c:v>6.0299999999999999E-2</c:v>
                </c:pt>
                <c:pt idx="186">
                  <c:v>0.16889999999999999</c:v>
                </c:pt>
                <c:pt idx="187">
                  <c:v>8.5900000000000004E-2</c:v>
                </c:pt>
                <c:pt idx="188">
                  <c:v>0.18490000000000001</c:v>
                </c:pt>
                <c:pt idx="189">
                  <c:v>0.12690000000000001</c:v>
                </c:pt>
                <c:pt idx="190">
                  <c:v>0.13109999999999999</c:v>
                </c:pt>
                <c:pt idx="191">
                  <c:v>0.158</c:v>
                </c:pt>
                <c:pt idx="192">
                  <c:v>0.1905</c:v>
                </c:pt>
                <c:pt idx="193">
                  <c:v>0.19470000000000001</c:v>
                </c:pt>
                <c:pt idx="194">
                  <c:v>8.8999999999999996E-2</c:v>
                </c:pt>
                <c:pt idx="195">
                  <c:v>6.1699999999999998E-2</c:v>
                </c:pt>
                <c:pt idx="196">
                  <c:v>0.10589999999999999</c:v>
                </c:pt>
                <c:pt idx="197">
                  <c:v>0.1148</c:v>
                </c:pt>
                <c:pt idx="198">
                  <c:v>7.8799999999999995E-2</c:v>
                </c:pt>
                <c:pt idx="199">
                  <c:v>0.1409</c:v>
                </c:pt>
                <c:pt idx="200">
                  <c:v>0.158</c:v>
                </c:pt>
                <c:pt idx="201">
                  <c:v>0.14829999999999999</c:v>
                </c:pt>
                <c:pt idx="202">
                  <c:v>0.08</c:v>
                </c:pt>
                <c:pt idx="203">
                  <c:v>0.1</c:v>
                </c:pt>
                <c:pt idx="204">
                  <c:v>0.13980000000000001</c:v>
                </c:pt>
                <c:pt idx="205">
                  <c:v>8.9399999999999993E-2</c:v>
                </c:pt>
                <c:pt idx="206">
                  <c:v>7.9000000000000001E-2</c:v>
                </c:pt>
                <c:pt idx="207">
                  <c:v>7.9000000000000001E-2</c:v>
                </c:pt>
                <c:pt idx="208">
                  <c:v>0.1212</c:v>
                </c:pt>
                <c:pt idx="209">
                  <c:v>0.13109999999999999</c:v>
                </c:pt>
                <c:pt idx="210">
                  <c:v>7.9000000000000001E-2</c:v>
                </c:pt>
                <c:pt idx="211">
                  <c:v>8.8999999999999996E-2</c:v>
                </c:pt>
                <c:pt idx="212">
                  <c:v>0.1409</c:v>
                </c:pt>
                <c:pt idx="213">
                  <c:v>0.1409</c:v>
                </c:pt>
                <c:pt idx="214">
                  <c:v>0.1777</c:v>
                </c:pt>
                <c:pt idx="215">
                  <c:v>0.13109999999999999</c:v>
                </c:pt>
                <c:pt idx="216">
                  <c:v>0.1016</c:v>
                </c:pt>
                <c:pt idx="217">
                  <c:v>0.13109999999999999</c:v>
                </c:pt>
                <c:pt idx="218">
                  <c:v>0.1114</c:v>
                </c:pt>
                <c:pt idx="219">
                  <c:v>0.1065</c:v>
                </c:pt>
                <c:pt idx="220">
                  <c:v>0.15310000000000001</c:v>
                </c:pt>
                <c:pt idx="221">
                  <c:v>0.1212</c:v>
                </c:pt>
                <c:pt idx="222">
                  <c:v>0.22470000000000001</c:v>
                </c:pt>
                <c:pt idx="223">
                  <c:v>7.9000000000000001E-2</c:v>
                </c:pt>
                <c:pt idx="224">
                  <c:v>0.1867</c:v>
                </c:pt>
                <c:pt idx="225">
                  <c:v>6.0299999999999999E-2</c:v>
                </c:pt>
                <c:pt idx="226">
                  <c:v>0.1212</c:v>
                </c:pt>
                <c:pt idx="227">
                  <c:v>7.51E-2</c:v>
                </c:pt>
                <c:pt idx="228">
                  <c:v>0.24890000000000001</c:v>
                </c:pt>
                <c:pt idx="229">
                  <c:v>0.1212</c:v>
                </c:pt>
                <c:pt idx="230">
                  <c:v>0.15310000000000001</c:v>
                </c:pt>
                <c:pt idx="231">
                  <c:v>0.1991</c:v>
                </c:pt>
                <c:pt idx="232">
                  <c:v>0.14330000000000001</c:v>
                </c:pt>
                <c:pt idx="233">
                  <c:v>0.2077</c:v>
                </c:pt>
                <c:pt idx="234">
                  <c:v>0.1409</c:v>
                </c:pt>
                <c:pt idx="235">
                  <c:v>0.12839999999999999</c:v>
                </c:pt>
                <c:pt idx="236">
                  <c:v>0.13109999999999999</c:v>
                </c:pt>
                <c:pt idx="237">
                  <c:v>0.13669999999999999</c:v>
                </c:pt>
                <c:pt idx="238">
                  <c:v>0.1016</c:v>
                </c:pt>
                <c:pt idx="239">
                  <c:v>6.9900000000000004E-2</c:v>
                </c:pt>
                <c:pt idx="240">
                  <c:v>0.18490000000000001</c:v>
                </c:pt>
                <c:pt idx="241">
                  <c:v>0.16289999999999999</c:v>
                </c:pt>
                <c:pt idx="242">
                  <c:v>7.7399999999999997E-2</c:v>
                </c:pt>
                <c:pt idx="243">
                  <c:v>0.16289999999999999</c:v>
                </c:pt>
                <c:pt idx="244">
                  <c:v>6.6199999999999995E-2</c:v>
                </c:pt>
                <c:pt idx="245">
                  <c:v>8.5900000000000004E-2</c:v>
                </c:pt>
                <c:pt idx="246">
                  <c:v>0.1075</c:v>
                </c:pt>
                <c:pt idx="247">
                  <c:v>8.4900000000000003E-2</c:v>
                </c:pt>
                <c:pt idx="248">
                  <c:v>0.1212</c:v>
                </c:pt>
                <c:pt idx="249">
                  <c:v>7.9000000000000001E-2</c:v>
                </c:pt>
                <c:pt idx="250">
                  <c:v>8.9399999999999993E-2</c:v>
                </c:pt>
                <c:pt idx="251">
                  <c:v>7.4899999999999994E-2</c:v>
                </c:pt>
                <c:pt idx="252">
                  <c:v>0.1103</c:v>
                </c:pt>
                <c:pt idx="253">
                  <c:v>0.1016</c:v>
                </c:pt>
                <c:pt idx="254">
                  <c:v>0.16889999999999999</c:v>
                </c:pt>
                <c:pt idx="255">
                  <c:v>0.14349999999999999</c:v>
                </c:pt>
                <c:pt idx="256">
                  <c:v>0.1409</c:v>
                </c:pt>
                <c:pt idx="257">
                  <c:v>0.15570000000000001</c:v>
                </c:pt>
                <c:pt idx="258">
                  <c:v>0.1459</c:v>
                </c:pt>
                <c:pt idx="259">
                  <c:v>0.16289999999999999</c:v>
                </c:pt>
                <c:pt idx="260">
                  <c:v>5.9900000000000002E-2</c:v>
                </c:pt>
                <c:pt idx="261">
                  <c:v>0.14649999999999999</c:v>
                </c:pt>
                <c:pt idx="262">
                  <c:v>7.9000000000000001E-2</c:v>
                </c:pt>
                <c:pt idx="263">
                  <c:v>0.1099</c:v>
                </c:pt>
                <c:pt idx="264">
                  <c:v>9.6199999999999994E-2</c:v>
                </c:pt>
                <c:pt idx="265">
                  <c:v>0.20499999999999999</c:v>
                </c:pt>
                <c:pt idx="266">
                  <c:v>7.6200000000000004E-2</c:v>
                </c:pt>
                <c:pt idx="267">
                  <c:v>6.9099999999999995E-2</c:v>
                </c:pt>
                <c:pt idx="268">
                  <c:v>0.1777</c:v>
                </c:pt>
                <c:pt idx="269">
                  <c:v>0.15310000000000001</c:v>
                </c:pt>
                <c:pt idx="270">
                  <c:v>0.1016</c:v>
                </c:pt>
                <c:pt idx="271">
                  <c:v>0.1036</c:v>
                </c:pt>
                <c:pt idx="272">
                  <c:v>0.17269999999999999</c:v>
                </c:pt>
                <c:pt idx="273">
                  <c:v>0.1527</c:v>
                </c:pt>
                <c:pt idx="274">
                  <c:v>0.1749</c:v>
                </c:pt>
                <c:pt idx="275">
                  <c:v>0.1777</c:v>
                </c:pt>
                <c:pt idx="276">
                  <c:v>0.1154</c:v>
                </c:pt>
                <c:pt idx="277">
                  <c:v>0.12690000000000001</c:v>
                </c:pt>
                <c:pt idx="278">
                  <c:v>0.1074</c:v>
                </c:pt>
                <c:pt idx="279">
                  <c:v>0.1399</c:v>
                </c:pt>
                <c:pt idx="280">
                  <c:v>0.158</c:v>
                </c:pt>
                <c:pt idx="281">
                  <c:v>6.6199999999999995E-2</c:v>
                </c:pt>
                <c:pt idx="282">
                  <c:v>0.16489999999999999</c:v>
                </c:pt>
                <c:pt idx="283">
                  <c:v>0.13059999999999999</c:v>
                </c:pt>
                <c:pt idx="284">
                  <c:v>0.16289999999999999</c:v>
                </c:pt>
                <c:pt idx="285">
                  <c:v>0.1749</c:v>
                </c:pt>
                <c:pt idx="286">
                  <c:v>0.1875</c:v>
                </c:pt>
                <c:pt idx="287">
                  <c:v>0.1171</c:v>
                </c:pt>
                <c:pt idx="288">
                  <c:v>0.17269999999999999</c:v>
                </c:pt>
                <c:pt idx="289">
                  <c:v>0.1036</c:v>
                </c:pt>
                <c:pt idx="290">
                  <c:v>0.15310000000000001</c:v>
                </c:pt>
                <c:pt idx="291">
                  <c:v>0.158</c:v>
                </c:pt>
                <c:pt idx="292">
                  <c:v>6.0299999999999999E-2</c:v>
                </c:pt>
                <c:pt idx="293">
                  <c:v>0.1171</c:v>
                </c:pt>
                <c:pt idx="294">
                  <c:v>0.14119999999999999</c:v>
                </c:pt>
                <c:pt idx="295">
                  <c:v>0.19989999999999999</c:v>
                </c:pt>
                <c:pt idx="296">
                  <c:v>0.1409</c:v>
                </c:pt>
                <c:pt idx="297">
                  <c:v>6.6199999999999995E-2</c:v>
                </c:pt>
                <c:pt idx="298">
                  <c:v>8.8999999999999996E-2</c:v>
                </c:pt>
                <c:pt idx="299">
                  <c:v>0.12920000000000001</c:v>
                </c:pt>
                <c:pt idx="300">
                  <c:v>0.1867</c:v>
                </c:pt>
                <c:pt idx="301">
                  <c:v>9.8799999999999999E-2</c:v>
                </c:pt>
                <c:pt idx="302">
                  <c:v>6.6199999999999995E-2</c:v>
                </c:pt>
                <c:pt idx="303">
                  <c:v>0.1038</c:v>
                </c:pt>
                <c:pt idx="304">
                  <c:v>7.9000000000000001E-2</c:v>
                </c:pt>
                <c:pt idx="305">
                  <c:v>0.14330000000000001</c:v>
                </c:pt>
                <c:pt idx="306">
                  <c:v>9.9099999999999994E-2</c:v>
                </c:pt>
                <c:pt idx="307">
                  <c:v>0.1905</c:v>
                </c:pt>
                <c:pt idx="308">
                  <c:v>0.13109999999999999</c:v>
                </c:pt>
                <c:pt idx="309">
                  <c:v>7.9000000000000001E-2</c:v>
                </c:pt>
                <c:pt idx="310">
                  <c:v>7.9000000000000001E-2</c:v>
                </c:pt>
                <c:pt idx="311">
                  <c:v>7.9000000000000001E-2</c:v>
                </c:pt>
                <c:pt idx="312">
                  <c:v>0.12989999999999999</c:v>
                </c:pt>
                <c:pt idx="313">
                  <c:v>0.1114</c:v>
                </c:pt>
                <c:pt idx="314">
                  <c:v>0.1777</c:v>
                </c:pt>
                <c:pt idx="315">
                  <c:v>0.14269999999999999</c:v>
                </c:pt>
                <c:pt idx="316">
                  <c:v>0.2049</c:v>
                </c:pt>
                <c:pt idx="317">
                  <c:v>0.14330000000000001</c:v>
                </c:pt>
                <c:pt idx="318">
                  <c:v>0.1171</c:v>
                </c:pt>
                <c:pt idx="319">
                  <c:v>9.9099999999999994E-2</c:v>
                </c:pt>
                <c:pt idx="320">
                  <c:v>6.0299999999999999E-2</c:v>
                </c:pt>
                <c:pt idx="321">
                  <c:v>0.11990000000000001</c:v>
                </c:pt>
                <c:pt idx="322">
                  <c:v>0.19719999999999999</c:v>
                </c:pt>
                <c:pt idx="323">
                  <c:v>0.15959999999999999</c:v>
                </c:pt>
                <c:pt idx="324">
                  <c:v>0.2049</c:v>
                </c:pt>
                <c:pt idx="325">
                  <c:v>0.1409</c:v>
                </c:pt>
                <c:pt idx="326">
                  <c:v>0.1046</c:v>
                </c:pt>
                <c:pt idx="327">
                  <c:v>0.19719999999999999</c:v>
                </c:pt>
                <c:pt idx="328">
                  <c:v>0.14219999999999999</c:v>
                </c:pt>
                <c:pt idx="329">
                  <c:v>5.79E-2</c:v>
                </c:pt>
                <c:pt idx="330">
                  <c:v>0.15310000000000001</c:v>
                </c:pt>
                <c:pt idx="331">
                  <c:v>0.15310000000000001</c:v>
                </c:pt>
                <c:pt idx="332">
                  <c:v>0.1212</c:v>
                </c:pt>
                <c:pt idx="333">
                  <c:v>0.1038</c:v>
                </c:pt>
                <c:pt idx="334">
                  <c:v>5.79E-2</c:v>
                </c:pt>
                <c:pt idx="335">
                  <c:v>0.1149</c:v>
                </c:pt>
                <c:pt idx="336">
                  <c:v>0.1016</c:v>
                </c:pt>
                <c:pt idx="337">
                  <c:v>0.1905</c:v>
                </c:pt>
                <c:pt idx="338">
                  <c:v>0.1212</c:v>
                </c:pt>
                <c:pt idx="339">
                  <c:v>0.22470000000000001</c:v>
                </c:pt>
                <c:pt idx="340">
                  <c:v>5.4199999999999998E-2</c:v>
                </c:pt>
                <c:pt idx="341">
                  <c:v>7.9000000000000001E-2</c:v>
                </c:pt>
                <c:pt idx="342">
                  <c:v>0.1212</c:v>
                </c:pt>
                <c:pt idx="343">
                  <c:v>0.15310000000000001</c:v>
                </c:pt>
                <c:pt idx="344">
                  <c:v>0.2278</c:v>
                </c:pt>
                <c:pt idx="345">
                  <c:v>0.1111</c:v>
                </c:pt>
                <c:pt idx="346">
                  <c:v>0.1704</c:v>
                </c:pt>
                <c:pt idx="347">
                  <c:v>0.12609999999999999</c:v>
                </c:pt>
                <c:pt idx="348">
                  <c:v>0.158</c:v>
                </c:pt>
                <c:pt idx="349">
                  <c:v>0.1099</c:v>
                </c:pt>
                <c:pt idx="350">
                  <c:v>0.1825</c:v>
                </c:pt>
                <c:pt idx="351">
                  <c:v>5.9900000000000002E-2</c:v>
                </c:pt>
                <c:pt idx="352">
                  <c:v>9.6199999999999994E-2</c:v>
                </c:pt>
                <c:pt idx="353">
                  <c:v>0.1212</c:v>
                </c:pt>
                <c:pt idx="354">
                  <c:v>0.13489999999999999</c:v>
                </c:pt>
                <c:pt idx="355">
                  <c:v>0.14649999999999999</c:v>
                </c:pt>
                <c:pt idx="356">
                  <c:v>0.1016</c:v>
                </c:pt>
                <c:pt idx="357">
                  <c:v>7.9000000000000001E-2</c:v>
                </c:pt>
                <c:pt idx="358">
                  <c:v>0.1777</c:v>
                </c:pt>
                <c:pt idx="359">
                  <c:v>0.13109999999999999</c:v>
                </c:pt>
                <c:pt idx="360">
                  <c:v>0.13059999999999999</c:v>
                </c:pt>
                <c:pt idx="361">
                  <c:v>0.16489999999999999</c:v>
                </c:pt>
                <c:pt idx="362">
                  <c:v>0.1817</c:v>
                </c:pt>
                <c:pt idx="363">
                  <c:v>0.2278</c:v>
                </c:pt>
                <c:pt idx="364">
                  <c:v>0.10589999999999999</c:v>
                </c:pt>
                <c:pt idx="365">
                  <c:v>0.1905</c:v>
                </c:pt>
                <c:pt idx="366">
                  <c:v>7.4300000000000005E-2</c:v>
                </c:pt>
                <c:pt idx="367">
                  <c:v>0.15310000000000001</c:v>
                </c:pt>
                <c:pt idx="368">
                  <c:v>6.6199999999999995E-2</c:v>
                </c:pt>
                <c:pt idx="369">
                  <c:v>0.13109999999999999</c:v>
                </c:pt>
                <c:pt idx="370">
                  <c:v>0.1409</c:v>
                </c:pt>
                <c:pt idx="371">
                  <c:v>0.1777</c:v>
                </c:pt>
                <c:pt idx="372">
                  <c:v>5.4199999999999998E-2</c:v>
                </c:pt>
                <c:pt idx="373">
                  <c:v>0.1075</c:v>
                </c:pt>
                <c:pt idx="374">
                  <c:v>0.1016</c:v>
                </c:pt>
                <c:pt idx="375">
                  <c:v>0.22950000000000001</c:v>
                </c:pt>
                <c:pt idx="376">
                  <c:v>0.13109999999999999</c:v>
                </c:pt>
                <c:pt idx="377">
                  <c:v>0.13109999999999999</c:v>
                </c:pt>
                <c:pt idx="378">
                  <c:v>6.0299999999999999E-2</c:v>
                </c:pt>
                <c:pt idx="379">
                  <c:v>0.16769999999999999</c:v>
                </c:pt>
                <c:pt idx="380">
                  <c:v>0.16700000000000001</c:v>
                </c:pt>
                <c:pt idx="381">
                  <c:v>0.14910000000000001</c:v>
                </c:pt>
                <c:pt idx="382">
                  <c:v>0.19420000000000001</c:v>
                </c:pt>
                <c:pt idx="383">
                  <c:v>0.1411</c:v>
                </c:pt>
                <c:pt idx="384">
                  <c:v>0.1399</c:v>
                </c:pt>
                <c:pt idx="385">
                  <c:v>0.1212</c:v>
                </c:pt>
                <c:pt idx="386">
                  <c:v>8.8999999999999996E-2</c:v>
                </c:pt>
                <c:pt idx="387">
                  <c:v>0.13109999999999999</c:v>
                </c:pt>
                <c:pt idx="388">
                  <c:v>0.10249999999999999</c:v>
                </c:pt>
                <c:pt idx="389">
                  <c:v>0.1409</c:v>
                </c:pt>
                <c:pt idx="390">
                  <c:v>0.15310000000000001</c:v>
                </c:pt>
                <c:pt idx="391">
                  <c:v>0.1065</c:v>
                </c:pt>
                <c:pt idx="392">
                  <c:v>0.15310000000000001</c:v>
                </c:pt>
                <c:pt idx="393">
                  <c:v>0.1875</c:v>
                </c:pt>
                <c:pt idx="394">
                  <c:v>0.19719999999999999</c:v>
                </c:pt>
                <c:pt idx="395">
                  <c:v>0.14330000000000001</c:v>
                </c:pt>
                <c:pt idx="396">
                  <c:v>0.14330000000000001</c:v>
                </c:pt>
                <c:pt idx="397">
                  <c:v>8.8999999999999996E-2</c:v>
                </c:pt>
                <c:pt idx="398">
                  <c:v>6.6199999999999995E-2</c:v>
                </c:pt>
                <c:pt idx="399">
                  <c:v>0.1171</c:v>
                </c:pt>
                <c:pt idx="400">
                  <c:v>7.2900000000000006E-2</c:v>
                </c:pt>
                <c:pt idx="401">
                  <c:v>0.1229</c:v>
                </c:pt>
                <c:pt idx="402">
                  <c:v>6.0299999999999999E-2</c:v>
                </c:pt>
                <c:pt idx="403">
                  <c:v>8.8999999999999996E-2</c:v>
                </c:pt>
                <c:pt idx="404">
                  <c:v>7.9000000000000001E-2</c:v>
                </c:pt>
                <c:pt idx="405">
                  <c:v>0.16289999999999999</c:v>
                </c:pt>
                <c:pt idx="406">
                  <c:v>0.22470000000000001</c:v>
                </c:pt>
                <c:pt idx="407">
                  <c:v>0.13109999999999999</c:v>
                </c:pt>
                <c:pt idx="408">
                  <c:v>6.6199999999999995E-2</c:v>
                </c:pt>
                <c:pt idx="409">
                  <c:v>0.1212</c:v>
                </c:pt>
                <c:pt idx="410">
                  <c:v>0.13109999999999999</c:v>
                </c:pt>
                <c:pt idx="411">
                  <c:v>0.1037</c:v>
                </c:pt>
                <c:pt idx="412">
                  <c:v>0.158</c:v>
                </c:pt>
                <c:pt idx="413">
                  <c:v>0.15959999999999999</c:v>
                </c:pt>
                <c:pt idx="414">
                  <c:v>0.22470000000000001</c:v>
                </c:pt>
                <c:pt idx="415">
                  <c:v>0.15809999999999999</c:v>
                </c:pt>
                <c:pt idx="416">
                  <c:v>0.13109999999999999</c:v>
                </c:pt>
                <c:pt idx="417">
                  <c:v>0.1016</c:v>
                </c:pt>
                <c:pt idx="418">
                  <c:v>6.9099999999999995E-2</c:v>
                </c:pt>
                <c:pt idx="419">
                  <c:v>8.8999999999999996E-2</c:v>
                </c:pt>
                <c:pt idx="420">
                  <c:v>0.158</c:v>
                </c:pt>
                <c:pt idx="421">
                  <c:v>0.14649999999999999</c:v>
                </c:pt>
                <c:pt idx="422">
                  <c:v>0.1409</c:v>
                </c:pt>
                <c:pt idx="423">
                  <c:v>7.2900000000000006E-2</c:v>
                </c:pt>
                <c:pt idx="424">
                  <c:v>0.158</c:v>
                </c:pt>
                <c:pt idx="425">
                  <c:v>0.14330000000000001</c:v>
                </c:pt>
                <c:pt idx="426">
                  <c:v>0.13109999999999999</c:v>
                </c:pt>
                <c:pt idx="427">
                  <c:v>0.13109999999999999</c:v>
                </c:pt>
                <c:pt idx="428">
                  <c:v>0.1114</c:v>
                </c:pt>
                <c:pt idx="429">
                  <c:v>9.9099999999999994E-2</c:v>
                </c:pt>
                <c:pt idx="430">
                  <c:v>0.16489999999999999</c:v>
                </c:pt>
                <c:pt idx="431">
                  <c:v>0.1268</c:v>
                </c:pt>
                <c:pt idx="432">
                  <c:v>7.9000000000000001E-2</c:v>
                </c:pt>
                <c:pt idx="433">
                  <c:v>0.16289999999999999</c:v>
                </c:pt>
                <c:pt idx="434">
                  <c:v>0.1038</c:v>
                </c:pt>
                <c:pt idx="435">
                  <c:v>5.79E-2</c:v>
                </c:pt>
                <c:pt idx="436">
                  <c:v>0.1212</c:v>
                </c:pt>
                <c:pt idx="437">
                  <c:v>0.13850000000000001</c:v>
                </c:pt>
                <c:pt idx="438">
                  <c:v>0.1016</c:v>
                </c:pt>
                <c:pt idx="439">
                  <c:v>0.1</c:v>
                </c:pt>
                <c:pt idx="440">
                  <c:v>0.15310000000000001</c:v>
                </c:pt>
                <c:pt idx="441">
                  <c:v>0.1875</c:v>
                </c:pt>
                <c:pt idx="442">
                  <c:v>0.1905</c:v>
                </c:pt>
                <c:pt idx="443">
                  <c:v>6.9099999999999995E-2</c:v>
                </c:pt>
                <c:pt idx="444">
                  <c:v>0.14649999999999999</c:v>
                </c:pt>
                <c:pt idx="445">
                  <c:v>9.9900000000000003E-2</c:v>
                </c:pt>
                <c:pt idx="446">
                  <c:v>0.1016</c:v>
                </c:pt>
                <c:pt idx="447">
                  <c:v>0.1242</c:v>
                </c:pt>
                <c:pt idx="448">
                  <c:v>0.1016</c:v>
                </c:pt>
                <c:pt idx="449">
                  <c:v>7.9000000000000001E-2</c:v>
                </c:pt>
                <c:pt idx="450">
                  <c:v>0.1409</c:v>
                </c:pt>
                <c:pt idx="451">
                  <c:v>0.21</c:v>
                </c:pt>
                <c:pt idx="452">
                  <c:v>9.9099999999999994E-2</c:v>
                </c:pt>
                <c:pt idx="453">
                  <c:v>7.6200000000000004E-2</c:v>
                </c:pt>
                <c:pt idx="454">
                  <c:v>0.15310000000000001</c:v>
                </c:pt>
                <c:pt idx="455">
                  <c:v>0.15210000000000001</c:v>
                </c:pt>
                <c:pt idx="456">
                  <c:v>0.1411</c:v>
                </c:pt>
                <c:pt idx="457">
                  <c:v>0.15310000000000001</c:v>
                </c:pt>
                <c:pt idx="458">
                  <c:v>0.12870000000000001</c:v>
                </c:pt>
                <c:pt idx="459">
                  <c:v>0.14330000000000001</c:v>
                </c:pt>
                <c:pt idx="460">
                  <c:v>0.18490000000000001</c:v>
                </c:pt>
                <c:pt idx="461">
                  <c:v>0.13109999999999999</c:v>
                </c:pt>
                <c:pt idx="462">
                  <c:v>9.6299999999999997E-2</c:v>
                </c:pt>
                <c:pt idx="463">
                  <c:v>0.17269999999999999</c:v>
                </c:pt>
                <c:pt idx="464">
                  <c:v>7.9000000000000001E-2</c:v>
                </c:pt>
                <c:pt idx="465">
                  <c:v>0.1905</c:v>
                </c:pt>
                <c:pt idx="466">
                  <c:v>0.13109999999999999</c:v>
                </c:pt>
                <c:pt idx="467">
                  <c:v>0.13109999999999999</c:v>
                </c:pt>
                <c:pt idx="468">
                  <c:v>0.1099</c:v>
                </c:pt>
                <c:pt idx="469">
                  <c:v>0.14330000000000001</c:v>
                </c:pt>
                <c:pt idx="470">
                  <c:v>0.1663</c:v>
                </c:pt>
                <c:pt idx="471">
                  <c:v>0.13109999999999999</c:v>
                </c:pt>
                <c:pt idx="472">
                  <c:v>0.22950000000000001</c:v>
                </c:pt>
                <c:pt idx="473">
                  <c:v>9.7600000000000006E-2</c:v>
                </c:pt>
                <c:pt idx="474">
                  <c:v>0.1038</c:v>
                </c:pt>
                <c:pt idx="475">
                  <c:v>0.13669999999999999</c:v>
                </c:pt>
                <c:pt idx="476">
                  <c:v>0.15310000000000001</c:v>
                </c:pt>
                <c:pt idx="477">
                  <c:v>0.23280000000000001</c:v>
                </c:pt>
                <c:pt idx="478">
                  <c:v>0.1825</c:v>
                </c:pt>
                <c:pt idx="479">
                  <c:v>0.1749</c:v>
                </c:pt>
                <c:pt idx="480">
                  <c:v>0.11990000000000001</c:v>
                </c:pt>
                <c:pt idx="481">
                  <c:v>0.1171</c:v>
                </c:pt>
                <c:pt idx="482">
                  <c:v>0.1905</c:v>
                </c:pt>
                <c:pt idx="483">
                  <c:v>0.1016</c:v>
                </c:pt>
                <c:pt idx="484">
                  <c:v>0.1409</c:v>
                </c:pt>
                <c:pt idx="485">
                  <c:v>0.1171</c:v>
                </c:pt>
                <c:pt idx="486">
                  <c:v>0.19719999999999999</c:v>
                </c:pt>
                <c:pt idx="487">
                  <c:v>0.11119999999999999</c:v>
                </c:pt>
                <c:pt idx="488">
                  <c:v>0.1212</c:v>
                </c:pt>
                <c:pt idx="489">
                  <c:v>0.1484</c:v>
                </c:pt>
                <c:pt idx="490">
                  <c:v>0.1197</c:v>
                </c:pt>
                <c:pt idx="491">
                  <c:v>0.17430000000000001</c:v>
                </c:pt>
                <c:pt idx="492">
                  <c:v>7.9000000000000001E-2</c:v>
                </c:pt>
                <c:pt idx="493">
                  <c:v>0.19719999999999999</c:v>
                </c:pt>
                <c:pt idx="494">
                  <c:v>0.13109999999999999</c:v>
                </c:pt>
                <c:pt idx="495">
                  <c:v>0.15310000000000001</c:v>
                </c:pt>
                <c:pt idx="496">
                  <c:v>0.16</c:v>
                </c:pt>
                <c:pt idx="497">
                  <c:v>0.1221</c:v>
                </c:pt>
                <c:pt idx="498">
                  <c:v>0.15310000000000001</c:v>
                </c:pt>
                <c:pt idx="499">
                  <c:v>0.1527</c:v>
                </c:pt>
                <c:pt idx="500">
                  <c:v>0.17269999999999999</c:v>
                </c:pt>
                <c:pt idx="501">
                  <c:v>0.1212</c:v>
                </c:pt>
                <c:pt idx="502">
                  <c:v>0.1777</c:v>
                </c:pt>
                <c:pt idx="503">
                  <c:v>0.13489999999999999</c:v>
                </c:pt>
                <c:pt idx="504">
                  <c:v>0.16320000000000001</c:v>
                </c:pt>
                <c:pt idx="505">
                  <c:v>0.1409</c:v>
                </c:pt>
                <c:pt idx="506">
                  <c:v>9.9900000000000003E-2</c:v>
                </c:pt>
                <c:pt idx="507">
                  <c:v>0.1212</c:v>
                </c:pt>
                <c:pt idx="508">
                  <c:v>0.1212</c:v>
                </c:pt>
                <c:pt idx="509">
                  <c:v>0.13159999999999999</c:v>
                </c:pt>
                <c:pt idx="510">
                  <c:v>0.1409</c:v>
                </c:pt>
                <c:pt idx="511">
                  <c:v>7.9000000000000001E-2</c:v>
                </c:pt>
                <c:pt idx="512">
                  <c:v>0.1016</c:v>
                </c:pt>
                <c:pt idx="513">
                  <c:v>0.1221</c:v>
                </c:pt>
                <c:pt idx="514">
                  <c:v>0.1114</c:v>
                </c:pt>
                <c:pt idx="515">
                  <c:v>0.1074</c:v>
                </c:pt>
                <c:pt idx="516">
                  <c:v>0.10249999999999999</c:v>
                </c:pt>
                <c:pt idx="517">
                  <c:v>0.11360000000000001</c:v>
                </c:pt>
                <c:pt idx="518">
                  <c:v>7.1400000000000005E-2</c:v>
                </c:pt>
                <c:pt idx="519">
                  <c:v>0.1212</c:v>
                </c:pt>
                <c:pt idx="520">
                  <c:v>0.1</c:v>
                </c:pt>
                <c:pt idx="521">
                  <c:v>6.0299999999999999E-2</c:v>
                </c:pt>
                <c:pt idx="522">
                  <c:v>0.1229</c:v>
                </c:pt>
                <c:pt idx="523">
                  <c:v>6.7599999999999993E-2</c:v>
                </c:pt>
                <c:pt idx="524">
                  <c:v>0.1484</c:v>
                </c:pt>
                <c:pt idx="525">
                  <c:v>0.15959999999999999</c:v>
                </c:pt>
                <c:pt idx="526">
                  <c:v>6.0299999999999999E-2</c:v>
                </c:pt>
                <c:pt idx="527">
                  <c:v>0.15310000000000001</c:v>
                </c:pt>
                <c:pt idx="528">
                  <c:v>0.158</c:v>
                </c:pt>
                <c:pt idx="529">
                  <c:v>0.1212</c:v>
                </c:pt>
                <c:pt idx="530">
                  <c:v>0.1114</c:v>
                </c:pt>
                <c:pt idx="531">
                  <c:v>9.3200000000000005E-2</c:v>
                </c:pt>
                <c:pt idx="532">
                  <c:v>0.1777</c:v>
                </c:pt>
                <c:pt idx="533">
                  <c:v>0.1777</c:v>
                </c:pt>
                <c:pt idx="534">
                  <c:v>0.22470000000000001</c:v>
                </c:pt>
                <c:pt idx="535">
                  <c:v>0.16289999999999999</c:v>
                </c:pt>
                <c:pt idx="536">
                  <c:v>0.15210000000000001</c:v>
                </c:pt>
                <c:pt idx="537">
                  <c:v>8.8999999999999996E-2</c:v>
                </c:pt>
                <c:pt idx="538">
                  <c:v>0.13059999999999999</c:v>
                </c:pt>
                <c:pt idx="539">
                  <c:v>7.4899999999999994E-2</c:v>
                </c:pt>
                <c:pt idx="540">
                  <c:v>0.16289999999999999</c:v>
                </c:pt>
                <c:pt idx="541">
                  <c:v>7.6200000000000004E-2</c:v>
                </c:pt>
                <c:pt idx="542">
                  <c:v>0.1399</c:v>
                </c:pt>
                <c:pt idx="543">
                  <c:v>0.1777</c:v>
                </c:pt>
                <c:pt idx="544">
                  <c:v>0.1075</c:v>
                </c:pt>
                <c:pt idx="545">
                  <c:v>0.1862</c:v>
                </c:pt>
                <c:pt idx="546">
                  <c:v>0.12690000000000001</c:v>
                </c:pt>
                <c:pt idx="547">
                  <c:v>0.14649999999999999</c:v>
                </c:pt>
                <c:pt idx="548">
                  <c:v>6.6199999999999995E-2</c:v>
                </c:pt>
                <c:pt idx="549">
                  <c:v>0.1114</c:v>
                </c:pt>
                <c:pt idx="550">
                  <c:v>0.21</c:v>
                </c:pt>
                <c:pt idx="551">
                  <c:v>7.6600000000000001E-2</c:v>
                </c:pt>
                <c:pt idx="552">
                  <c:v>0.14180000000000001</c:v>
                </c:pt>
                <c:pt idx="553">
                  <c:v>0.1114</c:v>
                </c:pt>
                <c:pt idx="554">
                  <c:v>0.1905</c:v>
                </c:pt>
                <c:pt idx="555">
                  <c:v>0.13980000000000001</c:v>
                </c:pt>
                <c:pt idx="556">
                  <c:v>0.1409</c:v>
                </c:pt>
                <c:pt idx="557">
                  <c:v>0.14649999999999999</c:v>
                </c:pt>
                <c:pt idx="558">
                  <c:v>0.11890000000000001</c:v>
                </c:pt>
                <c:pt idx="559">
                  <c:v>0.1714</c:v>
                </c:pt>
                <c:pt idx="560">
                  <c:v>9.7600000000000006E-2</c:v>
                </c:pt>
                <c:pt idx="561">
                  <c:v>0.22470000000000001</c:v>
                </c:pt>
                <c:pt idx="562">
                  <c:v>7.9000000000000001E-2</c:v>
                </c:pt>
                <c:pt idx="563">
                  <c:v>0.13109999999999999</c:v>
                </c:pt>
                <c:pt idx="564">
                  <c:v>0.17269999999999999</c:v>
                </c:pt>
                <c:pt idx="565">
                  <c:v>0.1409</c:v>
                </c:pt>
                <c:pt idx="566">
                  <c:v>8.9399999999999993E-2</c:v>
                </c:pt>
                <c:pt idx="567">
                  <c:v>6.1699999999999998E-2</c:v>
                </c:pt>
                <c:pt idx="568">
                  <c:v>0.1016</c:v>
                </c:pt>
                <c:pt idx="569">
                  <c:v>0.18490000000000001</c:v>
                </c:pt>
                <c:pt idx="570">
                  <c:v>0.22109999999999999</c:v>
                </c:pt>
                <c:pt idx="571">
                  <c:v>0.1149</c:v>
                </c:pt>
                <c:pt idx="572">
                  <c:v>0.12989999999999999</c:v>
                </c:pt>
                <c:pt idx="573">
                  <c:v>0.1409</c:v>
                </c:pt>
                <c:pt idx="574">
                  <c:v>0.10589999999999999</c:v>
                </c:pt>
                <c:pt idx="575">
                  <c:v>7.2900000000000006E-2</c:v>
                </c:pt>
                <c:pt idx="576">
                  <c:v>0.1171</c:v>
                </c:pt>
                <c:pt idx="577">
                  <c:v>0.16769999999999999</c:v>
                </c:pt>
                <c:pt idx="578">
                  <c:v>0.19719999999999999</c:v>
                </c:pt>
                <c:pt idx="579">
                  <c:v>7.6200000000000004E-2</c:v>
                </c:pt>
                <c:pt idx="580">
                  <c:v>0.15310000000000001</c:v>
                </c:pt>
                <c:pt idx="581">
                  <c:v>0.15310000000000001</c:v>
                </c:pt>
                <c:pt idx="582">
                  <c:v>0.1212</c:v>
                </c:pt>
                <c:pt idx="583">
                  <c:v>0.16769999999999999</c:v>
                </c:pt>
                <c:pt idx="584">
                  <c:v>0.15809999999999999</c:v>
                </c:pt>
                <c:pt idx="585">
                  <c:v>0.13489999999999999</c:v>
                </c:pt>
                <c:pt idx="586">
                  <c:v>9.7600000000000006E-2</c:v>
                </c:pt>
                <c:pt idx="587">
                  <c:v>0.1875</c:v>
                </c:pt>
                <c:pt idx="588">
                  <c:v>7.51E-2</c:v>
                </c:pt>
                <c:pt idx="589">
                  <c:v>0.1016</c:v>
                </c:pt>
                <c:pt idx="590">
                  <c:v>6.9900000000000004E-2</c:v>
                </c:pt>
                <c:pt idx="591">
                  <c:v>7.51E-2</c:v>
                </c:pt>
                <c:pt idx="592">
                  <c:v>0.12180000000000001</c:v>
                </c:pt>
                <c:pt idx="593">
                  <c:v>0.1114</c:v>
                </c:pt>
                <c:pt idx="594">
                  <c:v>0.15959999999999999</c:v>
                </c:pt>
                <c:pt idx="595">
                  <c:v>0.1016</c:v>
                </c:pt>
                <c:pt idx="596">
                  <c:v>0.14330000000000001</c:v>
                </c:pt>
                <c:pt idx="597">
                  <c:v>0.13109999999999999</c:v>
                </c:pt>
                <c:pt idx="598">
                  <c:v>0.1212</c:v>
                </c:pt>
                <c:pt idx="599">
                  <c:v>0.1099</c:v>
                </c:pt>
                <c:pt idx="600">
                  <c:v>0.15229999999999999</c:v>
                </c:pt>
                <c:pt idx="601">
                  <c:v>7.8799999999999995E-2</c:v>
                </c:pt>
                <c:pt idx="602">
                  <c:v>0.15310000000000001</c:v>
                </c:pt>
                <c:pt idx="603">
                  <c:v>0.13109999999999999</c:v>
                </c:pt>
                <c:pt idx="604">
                  <c:v>0.1074</c:v>
                </c:pt>
                <c:pt idx="605">
                  <c:v>0.20530000000000001</c:v>
                </c:pt>
                <c:pt idx="606">
                  <c:v>0.16070000000000001</c:v>
                </c:pt>
                <c:pt idx="607">
                  <c:v>0.12529999999999999</c:v>
                </c:pt>
                <c:pt idx="608">
                  <c:v>0.1905</c:v>
                </c:pt>
                <c:pt idx="609">
                  <c:v>7.9000000000000001E-2</c:v>
                </c:pt>
                <c:pt idx="610">
                  <c:v>0.16289999999999999</c:v>
                </c:pt>
                <c:pt idx="611">
                  <c:v>0.13109999999999999</c:v>
                </c:pt>
                <c:pt idx="612">
                  <c:v>8.8999999999999996E-2</c:v>
                </c:pt>
                <c:pt idx="613">
                  <c:v>0.1114</c:v>
                </c:pt>
                <c:pt idx="614">
                  <c:v>5.4199999999999998E-2</c:v>
                </c:pt>
                <c:pt idx="615">
                  <c:v>0.1065</c:v>
                </c:pt>
                <c:pt idx="616">
                  <c:v>0.1065</c:v>
                </c:pt>
                <c:pt idx="617">
                  <c:v>0.1799</c:v>
                </c:pt>
                <c:pt idx="618">
                  <c:v>0.1242</c:v>
                </c:pt>
                <c:pt idx="619">
                  <c:v>0.1875</c:v>
                </c:pt>
                <c:pt idx="620">
                  <c:v>6.6199999999999995E-2</c:v>
                </c:pt>
                <c:pt idx="621">
                  <c:v>0.12529999999999999</c:v>
                </c:pt>
                <c:pt idx="622">
                  <c:v>0.13980000000000001</c:v>
                </c:pt>
                <c:pt idx="623">
                  <c:v>6.0299999999999999E-2</c:v>
                </c:pt>
                <c:pt idx="624">
                  <c:v>7.51E-2</c:v>
                </c:pt>
                <c:pt idx="625">
                  <c:v>0.11119999999999999</c:v>
                </c:pt>
                <c:pt idx="626">
                  <c:v>9.7600000000000006E-2</c:v>
                </c:pt>
                <c:pt idx="627">
                  <c:v>0.1212</c:v>
                </c:pt>
                <c:pt idx="628">
                  <c:v>9.6299999999999997E-2</c:v>
                </c:pt>
                <c:pt idx="629">
                  <c:v>0.16289999999999999</c:v>
                </c:pt>
                <c:pt idx="630">
                  <c:v>0.1242</c:v>
                </c:pt>
                <c:pt idx="631">
                  <c:v>0.14330000000000001</c:v>
                </c:pt>
                <c:pt idx="632">
                  <c:v>7.9000000000000001E-2</c:v>
                </c:pt>
                <c:pt idx="633">
                  <c:v>0.1074</c:v>
                </c:pt>
                <c:pt idx="634">
                  <c:v>0.15310000000000001</c:v>
                </c:pt>
                <c:pt idx="635">
                  <c:v>0.1016</c:v>
                </c:pt>
                <c:pt idx="636">
                  <c:v>0.13350000000000001</c:v>
                </c:pt>
                <c:pt idx="637">
                  <c:v>0.17269999999999999</c:v>
                </c:pt>
                <c:pt idx="638">
                  <c:v>0.1183</c:v>
                </c:pt>
                <c:pt idx="639">
                  <c:v>0.1825</c:v>
                </c:pt>
                <c:pt idx="640">
                  <c:v>7.51E-2</c:v>
                </c:pt>
                <c:pt idx="641">
                  <c:v>0.13669999999999999</c:v>
                </c:pt>
                <c:pt idx="642">
                  <c:v>0.1037</c:v>
                </c:pt>
                <c:pt idx="643">
                  <c:v>0.1171</c:v>
                </c:pt>
                <c:pt idx="644">
                  <c:v>0.1212</c:v>
                </c:pt>
                <c:pt idx="645">
                  <c:v>8.6300000000000002E-2</c:v>
                </c:pt>
                <c:pt idx="646">
                  <c:v>7.9000000000000001E-2</c:v>
                </c:pt>
                <c:pt idx="647">
                  <c:v>6.6199999999999995E-2</c:v>
                </c:pt>
                <c:pt idx="648">
                  <c:v>0.14699999999999999</c:v>
                </c:pt>
                <c:pt idx="649">
                  <c:v>0.1</c:v>
                </c:pt>
                <c:pt idx="650">
                  <c:v>0.1409</c:v>
                </c:pt>
                <c:pt idx="651">
                  <c:v>6.9099999999999995E-2</c:v>
                </c:pt>
                <c:pt idx="652">
                  <c:v>0.1399</c:v>
                </c:pt>
                <c:pt idx="653">
                  <c:v>0.13109999999999999</c:v>
                </c:pt>
                <c:pt idx="654">
                  <c:v>0.1212</c:v>
                </c:pt>
                <c:pt idx="655">
                  <c:v>7.6600000000000001E-2</c:v>
                </c:pt>
                <c:pt idx="656">
                  <c:v>0.15279999999999999</c:v>
                </c:pt>
                <c:pt idx="657">
                  <c:v>0.1212</c:v>
                </c:pt>
                <c:pt idx="658">
                  <c:v>8.8999999999999996E-2</c:v>
                </c:pt>
                <c:pt idx="659">
                  <c:v>0.14330000000000001</c:v>
                </c:pt>
                <c:pt idx="660">
                  <c:v>6.54E-2</c:v>
                </c:pt>
                <c:pt idx="661">
                  <c:v>0.16769999999999999</c:v>
                </c:pt>
                <c:pt idx="662">
                  <c:v>0.1903</c:v>
                </c:pt>
                <c:pt idx="663">
                  <c:v>0.1212</c:v>
                </c:pt>
                <c:pt idx="664">
                  <c:v>7.9000000000000001E-2</c:v>
                </c:pt>
                <c:pt idx="665">
                  <c:v>0.1749</c:v>
                </c:pt>
                <c:pt idx="666">
                  <c:v>0.1074</c:v>
                </c:pt>
                <c:pt idx="667">
                  <c:v>0.1016</c:v>
                </c:pt>
                <c:pt idx="668">
                  <c:v>0.14330000000000001</c:v>
                </c:pt>
                <c:pt idx="669">
                  <c:v>0.1825</c:v>
                </c:pt>
                <c:pt idx="670">
                  <c:v>0.13350000000000001</c:v>
                </c:pt>
                <c:pt idx="671">
                  <c:v>0.19220000000000001</c:v>
                </c:pt>
                <c:pt idx="672">
                  <c:v>6.0299999999999999E-2</c:v>
                </c:pt>
                <c:pt idx="673">
                  <c:v>0.14649999999999999</c:v>
                </c:pt>
                <c:pt idx="674">
                  <c:v>0.1595</c:v>
                </c:pt>
                <c:pt idx="675">
                  <c:v>6.1699999999999998E-2</c:v>
                </c:pt>
                <c:pt idx="676">
                  <c:v>0.16289999999999999</c:v>
                </c:pt>
                <c:pt idx="677">
                  <c:v>0.1149</c:v>
                </c:pt>
                <c:pt idx="678">
                  <c:v>7.9000000000000001E-2</c:v>
                </c:pt>
                <c:pt idx="679">
                  <c:v>9.9900000000000003E-2</c:v>
                </c:pt>
                <c:pt idx="680">
                  <c:v>7.9000000000000001E-2</c:v>
                </c:pt>
                <c:pt idx="681">
                  <c:v>0.1348</c:v>
                </c:pt>
                <c:pt idx="682">
                  <c:v>0.1411</c:v>
                </c:pt>
                <c:pt idx="683">
                  <c:v>0.1099</c:v>
                </c:pt>
                <c:pt idx="684">
                  <c:v>7.9000000000000001E-2</c:v>
                </c:pt>
                <c:pt idx="685">
                  <c:v>7.7399999999999997E-2</c:v>
                </c:pt>
                <c:pt idx="686">
                  <c:v>0.18490000000000001</c:v>
                </c:pt>
                <c:pt idx="687">
                  <c:v>0.17269999999999999</c:v>
                </c:pt>
                <c:pt idx="688">
                  <c:v>0.14330000000000001</c:v>
                </c:pt>
                <c:pt idx="689">
                  <c:v>0.23330000000000001</c:v>
                </c:pt>
                <c:pt idx="690">
                  <c:v>0.1409</c:v>
                </c:pt>
                <c:pt idx="691">
                  <c:v>0.15579999999999999</c:v>
                </c:pt>
                <c:pt idx="692">
                  <c:v>0.17580000000000001</c:v>
                </c:pt>
                <c:pt idx="693">
                  <c:v>0.13719999999999999</c:v>
                </c:pt>
                <c:pt idx="694">
                  <c:v>0.13109999999999999</c:v>
                </c:pt>
                <c:pt idx="695">
                  <c:v>0.1062</c:v>
                </c:pt>
                <c:pt idx="696">
                  <c:v>0.1343</c:v>
                </c:pt>
                <c:pt idx="697">
                  <c:v>0.1183</c:v>
                </c:pt>
                <c:pt idx="698">
                  <c:v>9.9099999999999994E-2</c:v>
                </c:pt>
                <c:pt idx="699">
                  <c:v>0.1905</c:v>
                </c:pt>
                <c:pt idx="700">
                  <c:v>0.1109</c:v>
                </c:pt>
                <c:pt idx="701">
                  <c:v>0.1545</c:v>
                </c:pt>
                <c:pt idx="702">
                  <c:v>7.9000000000000001E-2</c:v>
                </c:pt>
                <c:pt idx="703">
                  <c:v>0.19220000000000001</c:v>
                </c:pt>
                <c:pt idx="704">
                  <c:v>0.16889999999999999</c:v>
                </c:pt>
                <c:pt idx="705">
                  <c:v>0.1409</c:v>
                </c:pt>
                <c:pt idx="706">
                  <c:v>6.0299999999999999E-2</c:v>
                </c:pt>
                <c:pt idx="707">
                  <c:v>0.1825</c:v>
                </c:pt>
                <c:pt idx="708">
                  <c:v>0.1875</c:v>
                </c:pt>
                <c:pt idx="709">
                  <c:v>0.1777</c:v>
                </c:pt>
                <c:pt idx="710">
                  <c:v>0.13669999999999999</c:v>
                </c:pt>
                <c:pt idx="711">
                  <c:v>0.15310000000000001</c:v>
                </c:pt>
                <c:pt idx="712">
                  <c:v>0.1855</c:v>
                </c:pt>
                <c:pt idx="713">
                  <c:v>8.8999999999999996E-2</c:v>
                </c:pt>
                <c:pt idx="714">
                  <c:v>0.1114</c:v>
                </c:pt>
                <c:pt idx="715">
                  <c:v>0.13109999999999999</c:v>
                </c:pt>
                <c:pt idx="716">
                  <c:v>7.6200000000000004E-2</c:v>
                </c:pt>
                <c:pt idx="717">
                  <c:v>0.14330000000000001</c:v>
                </c:pt>
                <c:pt idx="718">
                  <c:v>0.1212</c:v>
                </c:pt>
                <c:pt idx="719">
                  <c:v>0.1777</c:v>
                </c:pt>
                <c:pt idx="720">
                  <c:v>0.13109999999999999</c:v>
                </c:pt>
                <c:pt idx="721">
                  <c:v>0.19719999999999999</c:v>
                </c:pt>
                <c:pt idx="722">
                  <c:v>0.15579999999999999</c:v>
                </c:pt>
                <c:pt idx="723">
                  <c:v>0.12690000000000001</c:v>
                </c:pt>
                <c:pt idx="724">
                  <c:v>0.17269999999999999</c:v>
                </c:pt>
                <c:pt idx="725">
                  <c:v>0.1114</c:v>
                </c:pt>
                <c:pt idx="726">
                  <c:v>0.13489999999999999</c:v>
                </c:pt>
                <c:pt idx="727">
                  <c:v>7.4899999999999994E-2</c:v>
                </c:pt>
                <c:pt idx="728">
                  <c:v>0.1212</c:v>
                </c:pt>
                <c:pt idx="729">
                  <c:v>0.1777</c:v>
                </c:pt>
                <c:pt idx="730">
                  <c:v>0.21</c:v>
                </c:pt>
                <c:pt idx="731">
                  <c:v>0.18490000000000001</c:v>
                </c:pt>
                <c:pt idx="732">
                  <c:v>0.14330000000000001</c:v>
                </c:pt>
                <c:pt idx="733">
                  <c:v>0.1472</c:v>
                </c:pt>
                <c:pt idx="734">
                  <c:v>0.13109999999999999</c:v>
                </c:pt>
                <c:pt idx="735">
                  <c:v>6.1699999999999998E-2</c:v>
                </c:pt>
                <c:pt idx="736">
                  <c:v>6.9900000000000004E-2</c:v>
                </c:pt>
                <c:pt idx="737">
                  <c:v>0.1399</c:v>
                </c:pt>
                <c:pt idx="738">
                  <c:v>0.11260000000000001</c:v>
                </c:pt>
                <c:pt idx="739">
                  <c:v>0.17269999999999999</c:v>
                </c:pt>
                <c:pt idx="740">
                  <c:v>0.1409</c:v>
                </c:pt>
                <c:pt idx="741">
                  <c:v>0.15310000000000001</c:v>
                </c:pt>
                <c:pt idx="742">
                  <c:v>0.14330000000000001</c:v>
                </c:pt>
                <c:pt idx="743">
                  <c:v>0.21490000000000001</c:v>
                </c:pt>
                <c:pt idx="744">
                  <c:v>0.158</c:v>
                </c:pt>
                <c:pt idx="745">
                  <c:v>0.17269999999999999</c:v>
                </c:pt>
                <c:pt idx="746">
                  <c:v>0.21490000000000001</c:v>
                </c:pt>
                <c:pt idx="747">
                  <c:v>0.12529999999999999</c:v>
                </c:pt>
                <c:pt idx="748">
                  <c:v>0.17899999999999999</c:v>
                </c:pt>
                <c:pt idx="749">
                  <c:v>0.1114</c:v>
                </c:pt>
                <c:pt idx="750">
                  <c:v>0.13109999999999999</c:v>
                </c:pt>
                <c:pt idx="751">
                  <c:v>7.9000000000000001E-2</c:v>
                </c:pt>
                <c:pt idx="752">
                  <c:v>0.23760000000000001</c:v>
                </c:pt>
                <c:pt idx="753">
                  <c:v>0.15310000000000001</c:v>
                </c:pt>
                <c:pt idx="754">
                  <c:v>0.1411</c:v>
                </c:pt>
                <c:pt idx="755">
                  <c:v>0.2198</c:v>
                </c:pt>
                <c:pt idx="756">
                  <c:v>0.15310000000000001</c:v>
                </c:pt>
                <c:pt idx="757">
                  <c:v>0.1409</c:v>
                </c:pt>
                <c:pt idx="758">
                  <c:v>0.1905</c:v>
                </c:pt>
                <c:pt idx="759">
                  <c:v>0.13489999999999999</c:v>
                </c:pt>
                <c:pt idx="760">
                  <c:v>0.16769999999999999</c:v>
                </c:pt>
                <c:pt idx="761">
                  <c:v>0.1074</c:v>
                </c:pt>
                <c:pt idx="762">
                  <c:v>0.14649999999999999</c:v>
                </c:pt>
                <c:pt idx="763">
                  <c:v>9.9099999999999994E-2</c:v>
                </c:pt>
                <c:pt idx="764">
                  <c:v>0.21970000000000001</c:v>
                </c:pt>
                <c:pt idx="765">
                  <c:v>0.14649999999999999</c:v>
                </c:pt>
                <c:pt idx="766">
                  <c:v>0.17269999999999999</c:v>
                </c:pt>
                <c:pt idx="767">
                  <c:v>0.18490000000000001</c:v>
                </c:pt>
                <c:pt idx="768">
                  <c:v>0.12529999999999999</c:v>
                </c:pt>
                <c:pt idx="769">
                  <c:v>0.13109999999999999</c:v>
                </c:pt>
                <c:pt idx="770">
                  <c:v>0.12690000000000001</c:v>
                </c:pt>
                <c:pt idx="771">
                  <c:v>8.8999999999999996E-2</c:v>
                </c:pt>
                <c:pt idx="772">
                  <c:v>7.9000000000000001E-2</c:v>
                </c:pt>
                <c:pt idx="773">
                  <c:v>0.1065</c:v>
                </c:pt>
                <c:pt idx="774">
                  <c:v>7.9000000000000001E-2</c:v>
                </c:pt>
                <c:pt idx="775">
                  <c:v>0.15329999999999999</c:v>
                </c:pt>
                <c:pt idx="776">
                  <c:v>0.12989999999999999</c:v>
                </c:pt>
                <c:pt idx="777">
                  <c:v>0.15989999999999999</c:v>
                </c:pt>
                <c:pt idx="778">
                  <c:v>0.10589999999999999</c:v>
                </c:pt>
                <c:pt idx="779">
                  <c:v>0.16289999999999999</c:v>
                </c:pt>
                <c:pt idx="780">
                  <c:v>0.15310000000000001</c:v>
                </c:pt>
                <c:pt idx="781">
                  <c:v>0.16889999999999999</c:v>
                </c:pt>
                <c:pt idx="782">
                  <c:v>0.1016</c:v>
                </c:pt>
                <c:pt idx="783">
                  <c:v>0.10249999999999999</c:v>
                </c:pt>
                <c:pt idx="784">
                  <c:v>0.13109999999999999</c:v>
                </c:pt>
                <c:pt idx="785">
                  <c:v>9.9099999999999994E-2</c:v>
                </c:pt>
                <c:pt idx="786">
                  <c:v>0.17269999999999999</c:v>
                </c:pt>
                <c:pt idx="787">
                  <c:v>8.4900000000000003E-2</c:v>
                </c:pt>
                <c:pt idx="788">
                  <c:v>0.2278</c:v>
                </c:pt>
                <c:pt idx="789">
                  <c:v>0.1171</c:v>
                </c:pt>
                <c:pt idx="790">
                  <c:v>0.17269999999999999</c:v>
                </c:pt>
                <c:pt idx="791">
                  <c:v>0.13109999999999999</c:v>
                </c:pt>
                <c:pt idx="792">
                  <c:v>0.1855</c:v>
                </c:pt>
                <c:pt idx="793">
                  <c:v>0.13469999999999999</c:v>
                </c:pt>
                <c:pt idx="794">
                  <c:v>0.1399</c:v>
                </c:pt>
                <c:pt idx="795">
                  <c:v>0.1399</c:v>
                </c:pt>
                <c:pt idx="796">
                  <c:v>0.1527</c:v>
                </c:pt>
                <c:pt idx="797">
                  <c:v>0.21479999999999999</c:v>
                </c:pt>
                <c:pt idx="798">
                  <c:v>0.12180000000000001</c:v>
                </c:pt>
                <c:pt idx="799">
                  <c:v>9.7600000000000006E-2</c:v>
                </c:pt>
                <c:pt idx="800">
                  <c:v>0.15210000000000001</c:v>
                </c:pt>
                <c:pt idx="801">
                  <c:v>0.13850000000000001</c:v>
                </c:pt>
                <c:pt idx="802">
                  <c:v>0.19689999999999999</c:v>
                </c:pt>
                <c:pt idx="803">
                  <c:v>0.16289999999999999</c:v>
                </c:pt>
                <c:pt idx="804">
                  <c:v>0.1148</c:v>
                </c:pt>
                <c:pt idx="805">
                  <c:v>0.13109999999999999</c:v>
                </c:pt>
                <c:pt idx="806">
                  <c:v>9.6299999999999997E-2</c:v>
                </c:pt>
                <c:pt idx="807">
                  <c:v>0.1008</c:v>
                </c:pt>
                <c:pt idx="808">
                  <c:v>0.10249999999999999</c:v>
                </c:pt>
                <c:pt idx="809">
                  <c:v>0.17269999999999999</c:v>
                </c:pt>
                <c:pt idx="810">
                  <c:v>0.14330000000000001</c:v>
                </c:pt>
                <c:pt idx="811">
                  <c:v>0.18490000000000001</c:v>
                </c:pt>
                <c:pt idx="812">
                  <c:v>0.16769999999999999</c:v>
                </c:pt>
                <c:pt idx="813">
                  <c:v>0.1903</c:v>
                </c:pt>
                <c:pt idx="814">
                  <c:v>0.1114</c:v>
                </c:pt>
                <c:pt idx="815">
                  <c:v>6.0299999999999999E-2</c:v>
                </c:pt>
                <c:pt idx="816">
                  <c:v>0.13669999999999999</c:v>
                </c:pt>
                <c:pt idx="817">
                  <c:v>0.1186</c:v>
                </c:pt>
                <c:pt idx="818">
                  <c:v>0.15310000000000001</c:v>
                </c:pt>
                <c:pt idx="819">
                  <c:v>0.14910000000000001</c:v>
                </c:pt>
                <c:pt idx="820">
                  <c:v>0.16289999999999999</c:v>
                </c:pt>
                <c:pt idx="821">
                  <c:v>0.1298</c:v>
                </c:pt>
                <c:pt idx="822">
                  <c:v>0.15310000000000001</c:v>
                </c:pt>
                <c:pt idx="823">
                  <c:v>0.1537</c:v>
                </c:pt>
                <c:pt idx="824">
                  <c:v>0.1036</c:v>
                </c:pt>
                <c:pt idx="825">
                  <c:v>0.11119999999999999</c:v>
                </c:pt>
                <c:pt idx="826">
                  <c:v>8.8999999999999996E-2</c:v>
                </c:pt>
                <c:pt idx="827">
                  <c:v>7.4899999999999994E-2</c:v>
                </c:pt>
                <c:pt idx="828">
                  <c:v>9.9099999999999994E-2</c:v>
                </c:pt>
                <c:pt idx="829">
                  <c:v>0.17269999999999999</c:v>
                </c:pt>
                <c:pt idx="830">
                  <c:v>0.1409</c:v>
                </c:pt>
                <c:pt idx="831">
                  <c:v>0.1114</c:v>
                </c:pt>
                <c:pt idx="832">
                  <c:v>6.6199999999999995E-2</c:v>
                </c:pt>
                <c:pt idx="833">
                  <c:v>0.11119999999999999</c:v>
                </c:pt>
                <c:pt idx="834">
                  <c:v>0.1149</c:v>
                </c:pt>
                <c:pt idx="835">
                  <c:v>6.9900000000000004E-2</c:v>
                </c:pt>
                <c:pt idx="836">
                  <c:v>0.1399</c:v>
                </c:pt>
                <c:pt idx="837">
                  <c:v>0.23280000000000001</c:v>
                </c:pt>
                <c:pt idx="838">
                  <c:v>0.13469999999999999</c:v>
                </c:pt>
                <c:pt idx="839">
                  <c:v>0.15679999999999999</c:v>
                </c:pt>
                <c:pt idx="840">
                  <c:v>7.2900000000000006E-2</c:v>
                </c:pt>
                <c:pt idx="841">
                  <c:v>0.20499999999999999</c:v>
                </c:pt>
                <c:pt idx="842">
                  <c:v>0.1149</c:v>
                </c:pt>
                <c:pt idx="843">
                  <c:v>7.9000000000000001E-2</c:v>
                </c:pt>
                <c:pt idx="844">
                  <c:v>0.16889999999999999</c:v>
                </c:pt>
                <c:pt idx="845">
                  <c:v>0.13669999999999999</c:v>
                </c:pt>
                <c:pt idx="846">
                  <c:v>0.17269999999999999</c:v>
                </c:pt>
                <c:pt idx="847">
                  <c:v>0.1171</c:v>
                </c:pt>
                <c:pt idx="848">
                  <c:v>7.9000000000000001E-2</c:v>
                </c:pt>
                <c:pt idx="849">
                  <c:v>0.1062</c:v>
                </c:pt>
                <c:pt idx="850">
                  <c:v>0.1103</c:v>
                </c:pt>
                <c:pt idx="851">
                  <c:v>0.13109999999999999</c:v>
                </c:pt>
                <c:pt idx="852">
                  <c:v>0.13109999999999999</c:v>
                </c:pt>
                <c:pt idx="853">
                  <c:v>0.1036</c:v>
                </c:pt>
                <c:pt idx="854">
                  <c:v>0.14330000000000001</c:v>
                </c:pt>
                <c:pt idx="855">
                  <c:v>6.6199999999999995E-2</c:v>
                </c:pt>
                <c:pt idx="856">
                  <c:v>0.16350000000000001</c:v>
                </c:pt>
                <c:pt idx="857">
                  <c:v>0.1268</c:v>
                </c:pt>
                <c:pt idx="858">
                  <c:v>0.152</c:v>
                </c:pt>
                <c:pt idx="859">
                  <c:v>0.15310000000000001</c:v>
                </c:pt>
                <c:pt idx="860">
                  <c:v>0.1114</c:v>
                </c:pt>
                <c:pt idx="861">
                  <c:v>0.1099</c:v>
                </c:pt>
                <c:pt idx="862">
                  <c:v>0.1905</c:v>
                </c:pt>
                <c:pt idx="863">
                  <c:v>0.1459</c:v>
                </c:pt>
                <c:pt idx="864">
                  <c:v>6.0299999999999999E-2</c:v>
                </c:pt>
                <c:pt idx="865">
                  <c:v>0.1212</c:v>
                </c:pt>
                <c:pt idx="866">
                  <c:v>0.1472</c:v>
                </c:pt>
                <c:pt idx="867">
                  <c:v>6.6199999999999995E-2</c:v>
                </c:pt>
                <c:pt idx="868">
                  <c:v>0.23760000000000001</c:v>
                </c:pt>
                <c:pt idx="869">
                  <c:v>0.1212</c:v>
                </c:pt>
                <c:pt idx="870">
                  <c:v>0.1905</c:v>
                </c:pt>
                <c:pt idx="871">
                  <c:v>6.6199999999999995E-2</c:v>
                </c:pt>
                <c:pt idx="872">
                  <c:v>0.16889999999999999</c:v>
                </c:pt>
                <c:pt idx="873">
                  <c:v>6.54E-2</c:v>
                </c:pt>
                <c:pt idx="874">
                  <c:v>0.1038</c:v>
                </c:pt>
                <c:pt idx="875">
                  <c:v>8.8999999999999996E-2</c:v>
                </c:pt>
                <c:pt idx="876">
                  <c:v>8.8999999999999996E-2</c:v>
                </c:pt>
                <c:pt idx="877">
                  <c:v>0.14269999999999999</c:v>
                </c:pt>
                <c:pt idx="878">
                  <c:v>0.14269999999999999</c:v>
                </c:pt>
                <c:pt idx="879">
                  <c:v>0.13109999999999999</c:v>
                </c:pt>
                <c:pt idx="880">
                  <c:v>0.15279999999999999</c:v>
                </c:pt>
                <c:pt idx="881">
                  <c:v>0.17269999999999999</c:v>
                </c:pt>
                <c:pt idx="882">
                  <c:v>7.51E-2</c:v>
                </c:pt>
                <c:pt idx="883">
                  <c:v>0.1212</c:v>
                </c:pt>
                <c:pt idx="884">
                  <c:v>6.6199999999999995E-2</c:v>
                </c:pt>
                <c:pt idx="885">
                  <c:v>7.9000000000000001E-2</c:v>
                </c:pt>
                <c:pt idx="886">
                  <c:v>7.1400000000000005E-2</c:v>
                </c:pt>
                <c:pt idx="887">
                  <c:v>0.13109999999999999</c:v>
                </c:pt>
                <c:pt idx="888">
                  <c:v>0.13109999999999999</c:v>
                </c:pt>
                <c:pt idx="889">
                  <c:v>0.1875</c:v>
                </c:pt>
                <c:pt idx="890">
                  <c:v>0.1183</c:v>
                </c:pt>
                <c:pt idx="891">
                  <c:v>0.13669999999999999</c:v>
                </c:pt>
                <c:pt idx="892">
                  <c:v>0.14330000000000001</c:v>
                </c:pt>
                <c:pt idx="893">
                  <c:v>6.0299999999999999E-2</c:v>
                </c:pt>
                <c:pt idx="894">
                  <c:v>7.6200000000000004E-2</c:v>
                </c:pt>
                <c:pt idx="895">
                  <c:v>0.12529999999999999</c:v>
                </c:pt>
                <c:pt idx="896">
                  <c:v>0.14330000000000001</c:v>
                </c:pt>
                <c:pt idx="897">
                  <c:v>0.15329999999999999</c:v>
                </c:pt>
                <c:pt idx="898">
                  <c:v>0.18490000000000001</c:v>
                </c:pt>
                <c:pt idx="899">
                  <c:v>0.1459</c:v>
                </c:pt>
                <c:pt idx="900">
                  <c:v>0.13750000000000001</c:v>
                </c:pt>
                <c:pt idx="901">
                  <c:v>5.4199999999999998E-2</c:v>
                </c:pt>
                <c:pt idx="902">
                  <c:v>0.1409</c:v>
                </c:pt>
                <c:pt idx="903">
                  <c:v>9.3200000000000005E-2</c:v>
                </c:pt>
                <c:pt idx="904">
                  <c:v>0.1399</c:v>
                </c:pt>
                <c:pt idx="905">
                  <c:v>0.1114</c:v>
                </c:pt>
                <c:pt idx="906">
                  <c:v>0.1799</c:v>
                </c:pt>
                <c:pt idx="907">
                  <c:v>0.16289999999999999</c:v>
                </c:pt>
                <c:pt idx="908">
                  <c:v>6.54E-2</c:v>
                </c:pt>
                <c:pt idx="909">
                  <c:v>7.9000000000000001E-2</c:v>
                </c:pt>
                <c:pt idx="910">
                  <c:v>0.1212</c:v>
                </c:pt>
                <c:pt idx="911">
                  <c:v>0.158</c:v>
                </c:pt>
                <c:pt idx="912">
                  <c:v>0.1777</c:v>
                </c:pt>
                <c:pt idx="913">
                  <c:v>0.15310000000000001</c:v>
                </c:pt>
                <c:pt idx="914">
                  <c:v>0.1273</c:v>
                </c:pt>
                <c:pt idx="915">
                  <c:v>0.19719999999999999</c:v>
                </c:pt>
                <c:pt idx="916">
                  <c:v>0.1111</c:v>
                </c:pt>
                <c:pt idx="917">
                  <c:v>7.6200000000000004E-2</c:v>
                </c:pt>
                <c:pt idx="918">
                  <c:v>7.1400000000000005E-2</c:v>
                </c:pt>
                <c:pt idx="919">
                  <c:v>7.9000000000000001E-2</c:v>
                </c:pt>
                <c:pt idx="920">
                  <c:v>0.1991</c:v>
                </c:pt>
                <c:pt idx="921">
                  <c:v>8.0699999999999994E-2</c:v>
                </c:pt>
                <c:pt idx="922">
                  <c:v>0.18640000000000001</c:v>
                </c:pt>
                <c:pt idx="923">
                  <c:v>8.8999999999999996E-2</c:v>
                </c:pt>
                <c:pt idx="924">
                  <c:v>0.1212</c:v>
                </c:pt>
                <c:pt idx="925">
                  <c:v>0.1183</c:v>
                </c:pt>
                <c:pt idx="926">
                  <c:v>0.19739999999999999</c:v>
                </c:pt>
                <c:pt idx="927">
                  <c:v>0.1114</c:v>
                </c:pt>
                <c:pt idx="928">
                  <c:v>0.14330000000000001</c:v>
                </c:pt>
                <c:pt idx="929">
                  <c:v>0.15310000000000001</c:v>
                </c:pt>
                <c:pt idx="930">
                  <c:v>7.6600000000000001E-2</c:v>
                </c:pt>
                <c:pt idx="931">
                  <c:v>9.9900000000000003E-2</c:v>
                </c:pt>
                <c:pt idx="932">
                  <c:v>8.8999999999999996E-2</c:v>
                </c:pt>
                <c:pt idx="933">
                  <c:v>0.1212</c:v>
                </c:pt>
                <c:pt idx="934">
                  <c:v>0.10589999999999999</c:v>
                </c:pt>
                <c:pt idx="935">
                  <c:v>0.12839999999999999</c:v>
                </c:pt>
                <c:pt idx="936">
                  <c:v>7.9000000000000001E-2</c:v>
                </c:pt>
                <c:pt idx="937">
                  <c:v>7.6200000000000004E-2</c:v>
                </c:pt>
                <c:pt idx="938">
                  <c:v>0.1212</c:v>
                </c:pt>
                <c:pt idx="939">
                  <c:v>0.13489999999999999</c:v>
                </c:pt>
                <c:pt idx="940">
                  <c:v>0.12609999999999999</c:v>
                </c:pt>
                <c:pt idx="941">
                  <c:v>0.13469999999999999</c:v>
                </c:pt>
                <c:pt idx="942">
                  <c:v>0.15229999999999999</c:v>
                </c:pt>
                <c:pt idx="943">
                  <c:v>0.1399</c:v>
                </c:pt>
                <c:pt idx="944">
                  <c:v>0.1361</c:v>
                </c:pt>
                <c:pt idx="945">
                  <c:v>0.14219999999999999</c:v>
                </c:pt>
                <c:pt idx="946">
                  <c:v>6.6199999999999995E-2</c:v>
                </c:pt>
                <c:pt idx="947">
                  <c:v>0.16320000000000001</c:v>
                </c:pt>
                <c:pt idx="948">
                  <c:v>0.11890000000000001</c:v>
                </c:pt>
                <c:pt idx="949">
                  <c:v>0.1074</c:v>
                </c:pt>
                <c:pt idx="950">
                  <c:v>0.13109999999999999</c:v>
                </c:pt>
                <c:pt idx="951">
                  <c:v>0.1595</c:v>
                </c:pt>
                <c:pt idx="952">
                  <c:v>5.79E-2</c:v>
                </c:pt>
                <c:pt idx="953">
                  <c:v>0.1171</c:v>
                </c:pt>
                <c:pt idx="954">
                  <c:v>0.1171</c:v>
                </c:pt>
                <c:pt idx="955">
                  <c:v>0.1212</c:v>
                </c:pt>
                <c:pt idx="956">
                  <c:v>0.1036</c:v>
                </c:pt>
                <c:pt idx="957">
                  <c:v>0.1825</c:v>
                </c:pt>
                <c:pt idx="958">
                  <c:v>0.13109999999999999</c:v>
                </c:pt>
                <c:pt idx="959">
                  <c:v>7.9000000000000001E-2</c:v>
                </c:pt>
                <c:pt idx="960">
                  <c:v>0.1171</c:v>
                </c:pt>
                <c:pt idx="961">
                  <c:v>0.1212</c:v>
                </c:pt>
                <c:pt idx="962">
                  <c:v>0.1016</c:v>
                </c:pt>
                <c:pt idx="963">
                  <c:v>8.3199999999999996E-2</c:v>
                </c:pt>
                <c:pt idx="964">
                  <c:v>0.13109999999999999</c:v>
                </c:pt>
                <c:pt idx="965">
                  <c:v>0.15310000000000001</c:v>
                </c:pt>
                <c:pt idx="966">
                  <c:v>0.1212</c:v>
                </c:pt>
                <c:pt idx="967">
                  <c:v>0.1212</c:v>
                </c:pt>
                <c:pt idx="968">
                  <c:v>7.6200000000000004E-2</c:v>
                </c:pt>
                <c:pt idx="969">
                  <c:v>0.12690000000000001</c:v>
                </c:pt>
                <c:pt idx="970">
                  <c:v>0.1099</c:v>
                </c:pt>
                <c:pt idx="971">
                  <c:v>0.1016</c:v>
                </c:pt>
                <c:pt idx="972">
                  <c:v>0.1875</c:v>
                </c:pt>
                <c:pt idx="973">
                  <c:v>0.1409</c:v>
                </c:pt>
                <c:pt idx="974">
                  <c:v>0.1348</c:v>
                </c:pt>
                <c:pt idx="975">
                  <c:v>0.14330000000000001</c:v>
                </c:pt>
                <c:pt idx="976">
                  <c:v>0.1343</c:v>
                </c:pt>
                <c:pt idx="977">
                  <c:v>0.15229999999999999</c:v>
                </c:pt>
                <c:pt idx="978">
                  <c:v>0.14330000000000001</c:v>
                </c:pt>
                <c:pt idx="979">
                  <c:v>0.15229999999999999</c:v>
                </c:pt>
                <c:pt idx="980">
                  <c:v>0.22950000000000001</c:v>
                </c:pt>
                <c:pt idx="981">
                  <c:v>0.12180000000000001</c:v>
                </c:pt>
                <c:pt idx="982">
                  <c:v>6.0299999999999999E-2</c:v>
                </c:pt>
                <c:pt idx="983">
                  <c:v>0.15049999999999999</c:v>
                </c:pt>
                <c:pt idx="984">
                  <c:v>0.11119999999999999</c:v>
                </c:pt>
                <c:pt idx="985">
                  <c:v>7.7499999999999999E-2</c:v>
                </c:pt>
                <c:pt idx="986">
                  <c:v>0.1212</c:v>
                </c:pt>
                <c:pt idx="987">
                  <c:v>0.17269999999999999</c:v>
                </c:pt>
                <c:pt idx="988">
                  <c:v>0.12690000000000001</c:v>
                </c:pt>
                <c:pt idx="989">
                  <c:v>0.22470000000000001</c:v>
                </c:pt>
                <c:pt idx="990">
                  <c:v>0.17269999999999999</c:v>
                </c:pt>
                <c:pt idx="991">
                  <c:v>0.12690000000000001</c:v>
                </c:pt>
                <c:pt idx="992">
                  <c:v>7.6600000000000001E-2</c:v>
                </c:pt>
                <c:pt idx="993">
                  <c:v>0.16289999999999999</c:v>
                </c:pt>
                <c:pt idx="994">
                  <c:v>0.1825</c:v>
                </c:pt>
                <c:pt idx="995">
                  <c:v>7.9000000000000001E-2</c:v>
                </c:pt>
                <c:pt idx="996">
                  <c:v>0.15959999999999999</c:v>
                </c:pt>
                <c:pt idx="997">
                  <c:v>0.2077</c:v>
                </c:pt>
                <c:pt idx="998">
                  <c:v>0.16320000000000001</c:v>
                </c:pt>
                <c:pt idx="999">
                  <c:v>8.6300000000000002E-2</c:v>
                </c:pt>
                <c:pt idx="1000">
                  <c:v>6.6199999999999995E-2</c:v>
                </c:pt>
                <c:pt idx="1001">
                  <c:v>0.21490000000000001</c:v>
                </c:pt>
                <c:pt idx="1002">
                  <c:v>0.1242</c:v>
                </c:pt>
                <c:pt idx="1003">
                  <c:v>0.1074</c:v>
                </c:pt>
                <c:pt idx="1004">
                  <c:v>0.14330000000000001</c:v>
                </c:pt>
                <c:pt idx="1005">
                  <c:v>7.8799999999999995E-2</c:v>
                </c:pt>
                <c:pt idx="1006">
                  <c:v>0.1212</c:v>
                </c:pt>
                <c:pt idx="1007">
                  <c:v>0.1323</c:v>
                </c:pt>
                <c:pt idx="1008">
                  <c:v>0.1212</c:v>
                </c:pt>
                <c:pt idx="1009">
                  <c:v>0.1212</c:v>
                </c:pt>
                <c:pt idx="1010">
                  <c:v>0.1409</c:v>
                </c:pt>
                <c:pt idx="1011">
                  <c:v>7.8799999999999995E-2</c:v>
                </c:pt>
                <c:pt idx="1012">
                  <c:v>0.1114</c:v>
                </c:pt>
                <c:pt idx="1013">
                  <c:v>0.1197</c:v>
                </c:pt>
                <c:pt idx="1014">
                  <c:v>0.13109999999999999</c:v>
                </c:pt>
                <c:pt idx="1015">
                  <c:v>0.16289999999999999</c:v>
                </c:pt>
                <c:pt idx="1016">
                  <c:v>0.1</c:v>
                </c:pt>
                <c:pt idx="1017">
                  <c:v>8.8999999999999996E-2</c:v>
                </c:pt>
                <c:pt idx="1018">
                  <c:v>0.2049</c:v>
                </c:pt>
                <c:pt idx="1019">
                  <c:v>0.16489999999999999</c:v>
                </c:pt>
                <c:pt idx="1020">
                  <c:v>0.19719999999999999</c:v>
                </c:pt>
                <c:pt idx="1021">
                  <c:v>0.158</c:v>
                </c:pt>
                <c:pt idx="1022">
                  <c:v>0.15959999999999999</c:v>
                </c:pt>
                <c:pt idx="1023">
                  <c:v>0.1212</c:v>
                </c:pt>
                <c:pt idx="1024">
                  <c:v>0.11890000000000001</c:v>
                </c:pt>
                <c:pt idx="1025">
                  <c:v>8.8999999999999996E-2</c:v>
                </c:pt>
                <c:pt idx="1026">
                  <c:v>0.23280000000000001</c:v>
                </c:pt>
                <c:pt idx="1027">
                  <c:v>6.6199999999999995E-2</c:v>
                </c:pt>
                <c:pt idx="1028">
                  <c:v>0.247</c:v>
                </c:pt>
                <c:pt idx="1029">
                  <c:v>0.1212</c:v>
                </c:pt>
                <c:pt idx="1030">
                  <c:v>0.20300000000000001</c:v>
                </c:pt>
                <c:pt idx="1031">
                  <c:v>0.1474</c:v>
                </c:pt>
                <c:pt idx="1032">
                  <c:v>0.15310000000000001</c:v>
                </c:pt>
                <c:pt idx="1033">
                  <c:v>0.14649999999999999</c:v>
                </c:pt>
                <c:pt idx="1034">
                  <c:v>0.14330000000000001</c:v>
                </c:pt>
                <c:pt idx="1035">
                  <c:v>0.14960000000000001</c:v>
                </c:pt>
                <c:pt idx="1036">
                  <c:v>0.1799</c:v>
                </c:pt>
                <c:pt idx="1037">
                  <c:v>0.1036</c:v>
                </c:pt>
                <c:pt idx="1038">
                  <c:v>5.4199999999999998E-2</c:v>
                </c:pt>
                <c:pt idx="1039">
                  <c:v>7.8799999999999995E-2</c:v>
                </c:pt>
                <c:pt idx="1040">
                  <c:v>0.15310000000000001</c:v>
                </c:pt>
                <c:pt idx="1041">
                  <c:v>0.21479999999999999</c:v>
                </c:pt>
                <c:pt idx="1042">
                  <c:v>0.1016</c:v>
                </c:pt>
                <c:pt idx="1043">
                  <c:v>0.15310000000000001</c:v>
                </c:pt>
                <c:pt idx="1044">
                  <c:v>5.9900000000000002E-2</c:v>
                </c:pt>
                <c:pt idx="1045">
                  <c:v>0.1472</c:v>
                </c:pt>
                <c:pt idx="1046">
                  <c:v>0.1171</c:v>
                </c:pt>
                <c:pt idx="1047">
                  <c:v>0.13109999999999999</c:v>
                </c:pt>
                <c:pt idx="1048">
                  <c:v>0.11990000000000001</c:v>
                </c:pt>
                <c:pt idx="1049">
                  <c:v>0.19220000000000001</c:v>
                </c:pt>
                <c:pt idx="1050">
                  <c:v>0.1197</c:v>
                </c:pt>
                <c:pt idx="1051">
                  <c:v>0.1241</c:v>
                </c:pt>
                <c:pt idx="1052">
                  <c:v>0.1212</c:v>
                </c:pt>
                <c:pt idx="1053">
                  <c:v>0.12989999999999999</c:v>
                </c:pt>
                <c:pt idx="1054">
                  <c:v>0.1212</c:v>
                </c:pt>
                <c:pt idx="1055">
                  <c:v>0.24329999999999999</c:v>
                </c:pt>
                <c:pt idx="1056">
                  <c:v>0.1777</c:v>
                </c:pt>
                <c:pt idx="1057">
                  <c:v>0.10249999999999999</c:v>
                </c:pt>
                <c:pt idx="1058">
                  <c:v>0.1171</c:v>
                </c:pt>
                <c:pt idx="1059">
                  <c:v>0.13159999999999999</c:v>
                </c:pt>
                <c:pt idx="1060">
                  <c:v>7.9000000000000001E-2</c:v>
                </c:pt>
                <c:pt idx="1061">
                  <c:v>9.9099999999999994E-2</c:v>
                </c:pt>
                <c:pt idx="1062">
                  <c:v>0.1905</c:v>
                </c:pt>
                <c:pt idx="1063">
                  <c:v>0.14169999999999999</c:v>
                </c:pt>
                <c:pt idx="1064">
                  <c:v>0.13109999999999999</c:v>
                </c:pt>
                <c:pt idx="1065">
                  <c:v>0.1114</c:v>
                </c:pt>
                <c:pt idx="1066">
                  <c:v>0.1171</c:v>
                </c:pt>
                <c:pt idx="1067">
                  <c:v>6.0299999999999999E-2</c:v>
                </c:pt>
                <c:pt idx="1068">
                  <c:v>0.1212</c:v>
                </c:pt>
                <c:pt idx="1069">
                  <c:v>0.23280000000000001</c:v>
                </c:pt>
                <c:pt idx="1070">
                  <c:v>0.18490000000000001</c:v>
                </c:pt>
                <c:pt idx="1071">
                  <c:v>0.15310000000000001</c:v>
                </c:pt>
                <c:pt idx="1072">
                  <c:v>0.1159</c:v>
                </c:pt>
                <c:pt idx="1073">
                  <c:v>0.1212</c:v>
                </c:pt>
                <c:pt idx="1074">
                  <c:v>0.12180000000000001</c:v>
                </c:pt>
                <c:pt idx="1075">
                  <c:v>0.17560000000000001</c:v>
                </c:pt>
                <c:pt idx="1076">
                  <c:v>0.1905</c:v>
                </c:pt>
                <c:pt idx="1077">
                  <c:v>8.8999999999999996E-2</c:v>
                </c:pt>
                <c:pt idx="1078">
                  <c:v>0.13109999999999999</c:v>
                </c:pt>
                <c:pt idx="1079">
                  <c:v>0.1323</c:v>
                </c:pt>
                <c:pt idx="1080">
                  <c:v>7.9000000000000001E-2</c:v>
                </c:pt>
                <c:pt idx="1081">
                  <c:v>0.11890000000000001</c:v>
                </c:pt>
                <c:pt idx="1082">
                  <c:v>0.18640000000000001</c:v>
                </c:pt>
                <c:pt idx="1083">
                  <c:v>0.20499999999999999</c:v>
                </c:pt>
                <c:pt idx="1084">
                  <c:v>0.13159999999999999</c:v>
                </c:pt>
                <c:pt idx="1085">
                  <c:v>0.158</c:v>
                </c:pt>
                <c:pt idx="1086">
                  <c:v>0.1016</c:v>
                </c:pt>
                <c:pt idx="1087">
                  <c:v>0.14649999999999999</c:v>
                </c:pt>
                <c:pt idx="1088">
                  <c:v>0.1016</c:v>
                </c:pt>
                <c:pt idx="1089">
                  <c:v>0.17269999999999999</c:v>
                </c:pt>
                <c:pt idx="1090">
                  <c:v>0.1399</c:v>
                </c:pt>
                <c:pt idx="1091">
                  <c:v>0.11119999999999999</c:v>
                </c:pt>
                <c:pt idx="1092">
                  <c:v>5.9900000000000002E-2</c:v>
                </c:pt>
                <c:pt idx="1093">
                  <c:v>0.14269999999999999</c:v>
                </c:pt>
                <c:pt idx="1094">
                  <c:v>0.14649999999999999</c:v>
                </c:pt>
                <c:pt idx="1095">
                  <c:v>0.1212</c:v>
                </c:pt>
                <c:pt idx="1096">
                  <c:v>7.9000000000000001E-2</c:v>
                </c:pt>
                <c:pt idx="1097">
                  <c:v>0.22950000000000001</c:v>
                </c:pt>
                <c:pt idx="1098">
                  <c:v>0.10589999999999999</c:v>
                </c:pt>
                <c:pt idx="1099">
                  <c:v>0.1212</c:v>
                </c:pt>
                <c:pt idx="1100">
                  <c:v>0.17269999999999999</c:v>
                </c:pt>
                <c:pt idx="1101">
                  <c:v>0.18490000000000001</c:v>
                </c:pt>
                <c:pt idx="1102">
                  <c:v>7.51E-2</c:v>
                </c:pt>
                <c:pt idx="1103">
                  <c:v>9.7600000000000006E-2</c:v>
                </c:pt>
                <c:pt idx="1104">
                  <c:v>0.11890000000000001</c:v>
                </c:pt>
                <c:pt idx="1105">
                  <c:v>0.21490000000000001</c:v>
                </c:pt>
                <c:pt idx="1106">
                  <c:v>0.23630000000000001</c:v>
                </c:pt>
                <c:pt idx="1107">
                  <c:v>0.1875</c:v>
                </c:pt>
                <c:pt idx="1108">
                  <c:v>0.13489999999999999</c:v>
                </c:pt>
                <c:pt idx="1109">
                  <c:v>9.1999999999999998E-2</c:v>
                </c:pt>
                <c:pt idx="1110">
                  <c:v>0.1114</c:v>
                </c:pt>
                <c:pt idx="1111">
                  <c:v>0.1991</c:v>
                </c:pt>
                <c:pt idx="1112">
                  <c:v>0.11360000000000001</c:v>
                </c:pt>
                <c:pt idx="1113">
                  <c:v>0.1777</c:v>
                </c:pt>
                <c:pt idx="1114">
                  <c:v>0.15959999999999999</c:v>
                </c:pt>
                <c:pt idx="1115">
                  <c:v>0.14269999999999999</c:v>
                </c:pt>
                <c:pt idx="1116">
                  <c:v>9.2499999999999999E-2</c:v>
                </c:pt>
                <c:pt idx="1117">
                  <c:v>8.8999999999999996E-2</c:v>
                </c:pt>
                <c:pt idx="1118">
                  <c:v>0.18490000000000001</c:v>
                </c:pt>
                <c:pt idx="1119">
                  <c:v>0.1749</c:v>
                </c:pt>
                <c:pt idx="1120">
                  <c:v>6.6199999999999995E-2</c:v>
                </c:pt>
                <c:pt idx="1121">
                  <c:v>6.0299999999999999E-2</c:v>
                </c:pt>
                <c:pt idx="1122">
                  <c:v>9.9900000000000003E-2</c:v>
                </c:pt>
                <c:pt idx="1123">
                  <c:v>0.2278</c:v>
                </c:pt>
                <c:pt idx="1124">
                  <c:v>8.8999999999999996E-2</c:v>
                </c:pt>
                <c:pt idx="1125">
                  <c:v>0.12989999999999999</c:v>
                </c:pt>
                <c:pt idx="1126">
                  <c:v>0.15310000000000001</c:v>
                </c:pt>
                <c:pt idx="1127">
                  <c:v>0.17269999999999999</c:v>
                </c:pt>
                <c:pt idx="1128">
                  <c:v>5.9900000000000002E-2</c:v>
                </c:pt>
                <c:pt idx="1129">
                  <c:v>0.1409</c:v>
                </c:pt>
                <c:pt idx="1130">
                  <c:v>0.16889999999999999</c:v>
                </c:pt>
                <c:pt idx="1131">
                  <c:v>0.1065</c:v>
                </c:pt>
                <c:pt idx="1132">
                  <c:v>8.8999999999999996E-2</c:v>
                </c:pt>
                <c:pt idx="1133">
                  <c:v>0.13489999999999999</c:v>
                </c:pt>
                <c:pt idx="1134">
                  <c:v>0.16769999999999999</c:v>
                </c:pt>
                <c:pt idx="1135">
                  <c:v>5.79E-2</c:v>
                </c:pt>
                <c:pt idx="1136">
                  <c:v>0.2049</c:v>
                </c:pt>
                <c:pt idx="1137">
                  <c:v>0.14610000000000001</c:v>
                </c:pt>
                <c:pt idx="1138">
                  <c:v>0.21740000000000001</c:v>
                </c:pt>
                <c:pt idx="1139">
                  <c:v>0.15989999999999999</c:v>
                </c:pt>
                <c:pt idx="1140">
                  <c:v>0.11990000000000001</c:v>
                </c:pt>
                <c:pt idx="1141">
                  <c:v>0.13980000000000001</c:v>
                </c:pt>
                <c:pt idx="1142">
                  <c:v>5.9900000000000002E-2</c:v>
                </c:pt>
                <c:pt idx="1143">
                  <c:v>0.1212</c:v>
                </c:pt>
                <c:pt idx="1144">
                  <c:v>9.7600000000000006E-2</c:v>
                </c:pt>
                <c:pt idx="1145">
                  <c:v>7.8799999999999995E-2</c:v>
                </c:pt>
                <c:pt idx="1146">
                  <c:v>0.19220000000000001</c:v>
                </c:pt>
                <c:pt idx="1147">
                  <c:v>0.1799</c:v>
                </c:pt>
                <c:pt idx="1148">
                  <c:v>0.1212</c:v>
                </c:pt>
                <c:pt idx="1149">
                  <c:v>0.1799</c:v>
                </c:pt>
                <c:pt idx="1150">
                  <c:v>0.18490000000000001</c:v>
                </c:pt>
                <c:pt idx="1151">
                  <c:v>0.11990000000000001</c:v>
                </c:pt>
                <c:pt idx="1152">
                  <c:v>6.7599999999999993E-2</c:v>
                </c:pt>
                <c:pt idx="1153">
                  <c:v>0.19719999999999999</c:v>
                </c:pt>
                <c:pt idx="1154">
                  <c:v>0.1399</c:v>
                </c:pt>
                <c:pt idx="1155">
                  <c:v>9.0700000000000003E-2</c:v>
                </c:pt>
                <c:pt idx="1156">
                  <c:v>0.1074</c:v>
                </c:pt>
                <c:pt idx="1157">
                  <c:v>0.20499999999999999</c:v>
                </c:pt>
                <c:pt idx="1158">
                  <c:v>0.12870000000000001</c:v>
                </c:pt>
                <c:pt idx="1159">
                  <c:v>0.1111</c:v>
                </c:pt>
                <c:pt idx="1160">
                  <c:v>6.6199999999999995E-2</c:v>
                </c:pt>
                <c:pt idx="1161">
                  <c:v>0.1074</c:v>
                </c:pt>
                <c:pt idx="1162">
                  <c:v>0.1212</c:v>
                </c:pt>
                <c:pt idx="1163">
                  <c:v>0.1482</c:v>
                </c:pt>
                <c:pt idx="1164">
                  <c:v>7.9000000000000001E-2</c:v>
                </c:pt>
                <c:pt idx="1165">
                  <c:v>0.1016</c:v>
                </c:pt>
                <c:pt idx="1166">
                  <c:v>7.51E-2</c:v>
                </c:pt>
                <c:pt idx="1167">
                  <c:v>9.7600000000000006E-2</c:v>
                </c:pt>
                <c:pt idx="1168">
                  <c:v>7.9000000000000001E-2</c:v>
                </c:pt>
                <c:pt idx="1169">
                  <c:v>0.1777</c:v>
                </c:pt>
                <c:pt idx="1170">
                  <c:v>0.13669999999999999</c:v>
                </c:pt>
                <c:pt idx="1171">
                  <c:v>7.9000000000000001E-2</c:v>
                </c:pt>
                <c:pt idx="1172">
                  <c:v>0.1016</c:v>
                </c:pt>
                <c:pt idx="1173">
                  <c:v>0.1148</c:v>
                </c:pt>
                <c:pt idx="1174">
                  <c:v>0.13109999999999999</c:v>
                </c:pt>
                <c:pt idx="1175">
                  <c:v>6.6199999999999995E-2</c:v>
                </c:pt>
                <c:pt idx="1176">
                  <c:v>0.1158</c:v>
                </c:pt>
                <c:pt idx="1177">
                  <c:v>0.2049</c:v>
                </c:pt>
                <c:pt idx="1178">
                  <c:v>0.1212</c:v>
                </c:pt>
                <c:pt idx="1179">
                  <c:v>0.16769999999999999</c:v>
                </c:pt>
                <c:pt idx="1180">
                  <c:v>0.1409</c:v>
                </c:pt>
                <c:pt idx="1181">
                  <c:v>0.17560000000000001</c:v>
                </c:pt>
                <c:pt idx="1182">
                  <c:v>0.14330000000000001</c:v>
                </c:pt>
                <c:pt idx="1183">
                  <c:v>0.1183</c:v>
                </c:pt>
                <c:pt idx="1184">
                  <c:v>0.13109999999999999</c:v>
                </c:pt>
                <c:pt idx="1185">
                  <c:v>7.9000000000000001E-2</c:v>
                </c:pt>
                <c:pt idx="1186">
                  <c:v>0.13669999999999999</c:v>
                </c:pt>
                <c:pt idx="1187">
                  <c:v>0.1212</c:v>
                </c:pt>
                <c:pt idx="1188">
                  <c:v>0.17580000000000001</c:v>
                </c:pt>
                <c:pt idx="1189">
                  <c:v>7.1400000000000005E-2</c:v>
                </c:pt>
                <c:pt idx="1190">
                  <c:v>0.14330000000000001</c:v>
                </c:pt>
                <c:pt idx="1191">
                  <c:v>0.13109999999999999</c:v>
                </c:pt>
                <c:pt idx="1192">
                  <c:v>6.6199999999999995E-2</c:v>
                </c:pt>
                <c:pt idx="1193">
                  <c:v>0.1171</c:v>
                </c:pt>
                <c:pt idx="1194">
                  <c:v>0.19989999999999999</c:v>
                </c:pt>
                <c:pt idx="1195">
                  <c:v>0.22470000000000001</c:v>
                </c:pt>
                <c:pt idx="1196">
                  <c:v>0.18640000000000001</c:v>
                </c:pt>
                <c:pt idx="1197">
                  <c:v>7.8799999999999995E-2</c:v>
                </c:pt>
                <c:pt idx="1198">
                  <c:v>0.14649999999999999</c:v>
                </c:pt>
                <c:pt idx="1199">
                  <c:v>0.15310000000000001</c:v>
                </c:pt>
                <c:pt idx="1200">
                  <c:v>0.18390000000000001</c:v>
                </c:pt>
                <c:pt idx="1201">
                  <c:v>7.9000000000000001E-2</c:v>
                </c:pt>
                <c:pt idx="1202">
                  <c:v>7.9000000000000001E-2</c:v>
                </c:pt>
                <c:pt idx="1203">
                  <c:v>0.1409</c:v>
                </c:pt>
                <c:pt idx="1204">
                  <c:v>7.9000000000000001E-2</c:v>
                </c:pt>
                <c:pt idx="1205">
                  <c:v>0.14269999999999999</c:v>
                </c:pt>
                <c:pt idx="1206">
                  <c:v>0.13109999999999999</c:v>
                </c:pt>
                <c:pt idx="1207">
                  <c:v>0.1</c:v>
                </c:pt>
                <c:pt idx="1208">
                  <c:v>0.1777</c:v>
                </c:pt>
                <c:pt idx="1209">
                  <c:v>0.12690000000000001</c:v>
                </c:pt>
                <c:pt idx="1210">
                  <c:v>0.1212</c:v>
                </c:pt>
                <c:pt idx="1211">
                  <c:v>0.1212</c:v>
                </c:pt>
                <c:pt idx="1212">
                  <c:v>0.18490000000000001</c:v>
                </c:pt>
                <c:pt idx="1213">
                  <c:v>0.1825</c:v>
                </c:pt>
                <c:pt idx="1214">
                  <c:v>0.14269999999999999</c:v>
                </c:pt>
                <c:pt idx="1215">
                  <c:v>6.0299999999999999E-2</c:v>
                </c:pt>
                <c:pt idx="1216">
                  <c:v>0.15010000000000001</c:v>
                </c:pt>
                <c:pt idx="1217">
                  <c:v>0.14460000000000001</c:v>
                </c:pt>
                <c:pt idx="1218">
                  <c:v>0.13850000000000001</c:v>
                </c:pt>
                <c:pt idx="1219">
                  <c:v>0.14649999999999999</c:v>
                </c:pt>
                <c:pt idx="1220">
                  <c:v>0.16320000000000001</c:v>
                </c:pt>
                <c:pt idx="1221">
                  <c:v>0.1114</c:v>
                </c:pt>
                <c:pt idx="1222">
                  <c:v>0.14169999999999999</c:v>
                </c:pt>
                <c:pt idx="1223">
                  <c:v>0.13109999999999999</c:v>
                </c:pt>
                <c:pt idx="1224">
                  <c:v>0.13109999999999999</c:v>
                </c:pt>
                <c:pt idx="1225">
                  <c:v>0.1074</c:v>
                </c:pt>
                <c:pt idx="1226">
                  <c:v>0.1114</c:v>
                </c:pt>
                <c:pt idx="1227">
                  <c:v>0.1065</c:v>
                </c:pt>
                <c:pt idx="1228">
                  <c:v>0.1149</c:v>
                </c:pt>
                <c:pt idx="1229">
                  <c:v>0.1777</c:v>
                </c:pt>
                <c:pt idx="1230">
                  <c:v>0.14330000000000001</c:v>
                </c:pt>
                <c:pt idx="1231">
                  <c:v>0.16489999999999999</c:v>
                </c:pt>
                <c:pt idx="1232">
                  <c:v>7.9100000000000004E-2</c:v>
                </c:pt>
                <c:pt idx="1233">
                  <c:v>7.9000000000000001E-2</c:v>
                </c:pt>
                <c:pt idx="1234">
                  <c:v>8.8999999999999996E-2</c:v>
                </c:pt>
                <c:pt idx="1235">
                  <c:v>0.1749</c:v>
                </c:pt>
                <c:pt idx="1236">
                  <c:v>0.1409</c:v>
                </c:pt>
                <c:pt idx="1237">
                  <c:v>0.1212</c:v>
                </c:pt>
                <c:pt idx="1238">
                  <c:v>0.1595</c:v>
                </c:pt>
                <c:pt idx="1239">
                  <c:v>0.1777</c:v>
                </c:pt>
                <c:pt idx="1240">
                  <c:v>7.3999999999999996E-2</c:v>
                </c:pt>
                <c:pt idx="1241">
                  <c:v>0.1565</c:v>
                </c:pt>
                <c:pt idx="1242">
                  <c:v>9.7600000000000006E-2</c:v>
                </c:pt>
                <c:pt idx="1243">
                  <c:v>0.13109999999999999</c:v>
                </c:pt>
                <c:pt idx="1244">
                  <c:v>0.15809999999999999</c:v>
                </c:pt>
                <c:pt idx="1245">
                  <c:v>0.15310000000000001</c:v>
                </c:pt>
                <c:pt idx="1246">
                  <c:v>0.1075</c:v>
                </c:pt>
                <c:pt idx="1247">
                  <c:v>0.15959999999999999</c:v>
                </c:pt>
                <c:pt idx="1248">
                  <c:v>0.15310000000000001</c:v>
                </c:pt>
                <c:pt idx="1249">
                  <c:v>0.1482</c:v>
                </c:pt>
                <c:pt idx="1250">
                  <c:v>6.0299999999999999E-2</c:v>
                </c:pt>
                <c:pt idx="1251">
                  <c:v>7.9000000000000001E-2</c:v>
                </c:pt>
                <c:pt idx="1252">
                  <c:v>0.1212</c:v>
                </c:pt>
                <c:pt idx="1253">
                  <c:v>0.19220000000000001</c:v>
                </c:pt>
                <c:pt idx="1254">
                  <c:v>0.15989999999999999</c:v>
                </c:pt>
                <c:pt idx="1255">
                  <c:v>0.20499999999999999</c:v>
                </c:pt>
                <c:pt idx="1256">
                  <c:v>0.13489999999999999</c:v>
                </c:pt>
                <c:pt idx="1257">
                  <c:v>0.1399</c:v>
                </c:pt>
                <c:pt idx="1258">
                  <c:v>0.10589999999999999</c:v>
                </c:pt>
                <c:pt idx="1259">
                  <c:v>5.9900000000000002E-2</c:v>
                </c:pt>
                <c:pt idx="1260">
                  <c:v>0.1409</c:v>
                </c:pt>
                <c:pt idx="1261">
                  <c:v>0.14269999999999999</c:v>
                </c:pt>
                <c:pt idx="1262">
                  <c:v>8.8999999999999996E-2</c:v>
                </c:pt>
                <c:pt idx="1263">
                  <c:v>0.17269999999999999</c:v>
                </c:pt>
                <c:pt idx="1264">
                  <c:v>0.15989999999999999</c:v>
                </c:pt>
                <c:pt idx="1265">
                  <c:v>0.1016</c:v>
                </c:pt>
                <c:pt idx="1266">
                  <c:v>0.13109999999999999</c:v>
                </c:pt>
                <c:pt idx="1267">
                  <c:v>0.15310000000000001</c:v>
                </c:pt>
                <c:pt idx="1268">
                  <c:v>0.1016</c:v>
                </c:pt>
                <c:pt idx="1269">
                  <c:v>0.1212</c:v>
                </c:pt>
                <c:pt idx="1270">
                  <c:v>0.13489999999999999</c:v>
                </c:pt>
                <c:pt idx="1271">
                  <c:v>0.14269999999999999</c:v>
                </c:pt>
                <c:pt idx="1272">
                  <c:v>0.19689999999999999</c:v>
                </c:pt>
                <c:pt idx="1273">
                  <c:v>7.9000000000000001E-2</c:v>
                </c:pt>
                <c:pt idx="1274">
                  <c:v>0.21490000000000001</c:v>
                </c:pt>
                <c:pt idx="1275">
                  <c:v>0.1212</c:v>
                </c:pt>
                <c:pt idx="1276">
                  <c:v>0.1825</c:v>
                </c:pt>
                <c:pt idx="1277">
                  <c:v>6.6199999999999995E-2</c:v>
                </c:pt>
                <c:pt idx="1278">
                  <c:v>0.1212</c:v>
                </c:pt>
                <c:pt idx="1279">
                  <c:v>0.1409</c:v>
                </c:pt>
                <c:pt idx="1280">
                  <c:v>0.1399</c:v>
                </c:pt>
                <c:pt idx="1281">
                  <c:v>0.2198</c:v>
                </c:pt>
                <c:pt idx="1282">
                  <c:v>0.1905</c:v>
                </c:pt>
                <c:pt idx="1283">
                  <c:v>7.9000000000000001E-2</c:v>
                </c:pt>
                <c:pt idx="1284">
                  <c:v>0.1171</c:v>
                </c:pt>
                <c:pt idx="1285">
                  <c:v>0.15310000000000001</c:v>
                </c:pt>
                <c:pt idx="1286">
                  <c:v>0.1114</c:v>
                </c:pt>
                <c:pt idx="1287">
                  <c:v>0.158</c:v>
                </c:pt>
                <c:pt idx="1288">
                  <c:v>7.6200000000000004E-2</c:v>
                </c:pt>
                <c:pt idx="1289">
                  <c:v>0.12690000000000001</c:v>
                </c:pt>
                <c:pt idx="1290">
                  <c:v>8.5900000000000004E-2</c:v>
                </c:pt>
                <c:pt idx="1291">
                  <c:v>0.08</c:v>
                </c:pt>
                <c:pt idx="1292">
                  <c:v>0.1242</c:v>
                </c:pt>
                <c:pt idx="1293">
                  <c:v>6.6199999999999995E-2</c:v>
                </c:pt>
                <c:pt idx="1294">
                  <c:v>7.9000000000000001E-2</c:v>
                </c:pt>
                <c:pt idx="1295">
                  <c:v>7.9000000000000001E-2</c:v>
                </c:pt>
                <c:pt idx="1296">
                  <c:v>0.1903</c:v>
                </c:pt>
                <c:pt idx="1297">
                  <c:v>0.1212</c:v>
                </c:pt>
                <c:pt idx="1298">
                  <c:v>5.79E-2</c:v>
                </c:pt>
                <c:pt idx="1299">
                  <c:v>0.16289999999999999</c:v>
                </c:pt>
                <c:pt idx="1300">
                  <c:v>0.18490000000000001</c:v>
                </c:pt>
                <c:pt idx="1301">
                  <c:v>0.1212</c:v>
                </c:pt>
                <c:pt idx="1302">
                  <c:v>0.1459</c:v>
                </c:pt>
                <c:pt idx="1303">
                  <c:v>0.22450000000000001</c:v>
                </c:pt>
                <c:pt idx="1304">
                  <c:v>0.14699999999999999</c:v>
                </c:pt>
                <c:pt idx="1305">
                  <c:v>0.1875</c:v>
                </c:pt>
                <c:pt idx="1306">
                  <c:v>0.1212</c:v>
                </c:pt>
                <c:pt idx="1307">
                  <c:v>0.15620000000000001</c:v>
                </c:pt>
                <c:pt idx="1308">
                  <c:v>5.4199999999999998E-2</c:v>
                </c:pt>
                <c:pt idx="1309">
                  <c:v>7.6200000000000004E-2</c:v>
                </c:pt>
                <c:pt idx="1310">
                  <c:v>0.1777</c:v>
                </c:pt>
                <c:pt idx="1311">
                  <c:v>7.4899999999999994E-2</c:v>
                </c:pt>
                <c:pt idx="1312">
                  <c:v>0.23760000000000001</c:v>
                </c:pt>
                <c:pt idx="1313">
                  <c:v>7.9000000000000001E-2</c:v>
                </c:pt>
                <c:pt idx="1314">
                  <c:v>0.10199999999999999</c:v>
                </c:pt>
                <c:pt idx="1315">
                  <c:v>0.15620000000000001</c:v>
                </c:pt>
                <c:pt idx="1316">
                  <c:v>0.15579999999999999</c:v>
                </c:pt>
                <c:pt idx="1317">
                  <c:v>0.14649999999999999</c:v>
                </c:pt>
                <c:pt idx="1318">
                  <c:v>0.10589999999999999</c:v>
                </c:pt>
                <c:pt idx="1319">
                  <c:v>9.9099999999999994E-2</c:v>
                </c:pt>
                <c:pt idx="1320">
                  <c:v>0.18490000000000001</c:v>
                </c:pt>
                <c:pt idx="1321">
                  <c:v>9.7600000000000006E-2</c:v>
                </c:pt>
                <c:pt idx="1322">
                  <c:v>0.06</c:v>
                </c:pt>
                <c:pt idx="1323">
                  <c:v>0.14330000000000001</c:v>
                </c:pt>
                <c:pt idx="1324">
                  <c:v>0.1149</c:v>
                </c:pt>
                <c:pt idx="1325">
                  <c:v>6.0299999999999999E-2</c:v>
                </c:pt>
                <c:pt idx="1326">
                  <c:v>6.6199999999999995E-2</c:v>
                </c:pt>
                <c:pt idx="1327">
                  <c:v>0.1855</c:v>
                </c:pt>
                <c:pt idx="1328">
                  <c:v>8.8999999999999996E-2</c:v>
                </c:pt>
                <c:pt idx="1329">
                  <c:v>6.0299999999999999E-2</c:v>
                </c:pt>
                <c:pt idx="1330">
                  <c:v>0.17269999999999999</c:v>
                </c:pt>
                <c:pt idx="1331">
                  <c:v>0.15989999999999999</c:v>
                </c:pt>
                <c:pt idx="1332">
                  <c:v>0.1016</c:v>
                </c:pt>
                <c:pt idx="1333">
                  <c:v>7.7399999999999997E-2</c:v>
                </c:pt>
                <c:pt idx="1334">
                  <c:v>0.11260000000000001</c:v>
                </c:pt>
                <c:pt idx="1335">
                  <c:v>0.1905</c:v>
                </c:pt>
                <c:pt idx="1336">
                  <c:v>0.13109999999999999</c:v>
                </c:pt>
                <c:pt idx="1337">
                  <c:v>0.14610000000000001</c:v>
                </c:pt>
                <c:pt idx="1338">
                  <c:v>8.8999999999999996E-2</c:v>
                </c:pt>
                <c:pt idx="1339">
                  <c:v>8.8999999999999996E-2</c:v>
                </c:pt>
                <c:pt idx="1340">
                  <c:v>0.15809999999999999</c:v>
                </c:pt>
                <c:pt idx="1341">
                  <c:v>5.79E-2</c:v>
                </c:pt>
                <c:pt idx="1342">
                  <c:v>0.12690000000000001</c:v>
                </c:pt>
                <c:pt idx="1343">
                  <c:v>6.9199999999999998E-2</c:v>
                </c:pt>
                <c:pt idx="1344">
                  <c:v>0.158</c:v>
                </c:pt>
                <c:pt idx="1345">
                  <c:v>0.1212</c:v>
                </c:pt>
                <c:pt idx="1346">
                  <c:v>0.13159999999999999</c:v>
                </c:pt>
                <c:pt idx="1347">
                  <c:v>0.1268</c:v>
                </c:pt>
                <c:pt idx="1348">
                  <c:v>6.7599999999999993E-2</c:v>
                </c:pt>
                <c:pt idx="1349">
                  <c:v>0.13669999999999999</c:v>
                </c:pt>
                <c:pt idx="1350">
                  <c:v>0.1409</c:v>
                </c:pt>
                <c:pt idx="1351">
                  <c:v>0.1074</c:v>
                </c:pt>
                <c:pt idx="1352">
                  <c:v>0.16289999999999999</c:v>
                </c:pt>
                <c:pt idx="1353">
                  <c:v>6.0299999999999999E-2</c:v>
                </c:pt>
                <c:pt idx="1354">
                  <c:v>0.13669999999999999</c:v>
                </c:pt>
                <c:pt idx="1355">
                  <c:v>6.0299999999999999E-2</c:v>
                </c:pt>
                <c:pt idx="1356">
                  <c:v>0.1212</c:v>
                </c:pt>
                <c:pt idx="1357">
                  <c:v>0.16289999999999999</c:v>
                </c:pt>
                <c:pt idx="1358">
                  <c:v>0.22470000000000001</c:v>
                </c:pt>
                <c:pt idx="1359">
                  <c:v>0.12989999999999999</c:v>
                </c:pt>
                <c:pt idx="1360">
                  <c:v>0.1409</c:v>
                </c:pt>
                <c:pt idx="1361">
                  <c:v>0.13109999999999999</c:v>
                </c:pt>
                <c:pt idx="1362">
                  <c:v>9.3200000000000005E-2</c:v>
                </c:pt>
                <c:pt idx="1363">
                  <c:v>0.1409</c:v>
                </c:pt>
                <c:pt idx="1364">
                  <c:v>0.2049</c:v>
                </c:pt>
                <c:pt idx="1365">
                  <c:v>0.1062</c:v>
                </c:pt>
                <c:pt idx="1366">
                  <c:v>0.1114</c:v>
                </c:pt>
                <c:pt idx="1367">
                  <c:v>6.6199999999999995E-2</c:v>
                </c:pt>
                <c:pt idx="1368">
                  <c:v>8.8999999999999996E-2</c:v>
                </c:pt>
                <c:pt idx="1369">
                  <c:v>0.1114</c:v>
                </c:pt>
                <c:pt idx="1370">
                  <c:v>5.4199999999999998E-2</c:v>
                </c:pt>
                <c:pt idx="1371">
                  <c:v>0.158</c:v>
                </c:pt>
                <c:pt idx="1372">
                  <c:v>0.1409</c:v>
                </c:pt>
                <c:pt idx="1373">
                  <c:v>0.14330000000000001</c:v>
                </c:pt>
                <c:pt idx="1374">
                  <c:v>7.9000000000000001E-2</c:v>
                </c:pt>
                <c:pt idx="1375">
                  <c:v>0.16289999999999999</c:v>
                </c:pt>
                <c:pt idx="1376">
                  <c:v>0.16450000000000001</c:v>
                </c:pt>
                <c:pt idx="1377">
                  <c:v>9.6199999999999994E-2</c:v>
                </c:pt>
                <c:pt idx="1378">
                  <c:v>0.1212</c:v>
                </c:pt>
                <c:pt idx="1379">
                  <c:v>5.79E-2</c:v>
                </c:pt>
                <c:pt idx="1380">
                  <c:v>0.1111</c:v>
                </c:pt>
                <c:pt idx="1381">
                  <c:v>0.13059999999999999</c:v>
                </c:pt>
                <c:pt idx="1382">
                  <c:v>7.6200000000000004E-2</c:v>
                </c:pt>
                <c:pt idx="1383">
                  <c:v>0.1348</c:v>
                </c:pt>
                <c:pt idx="1384">
                  <c:v>0.15129999999999999</c:v>
                </c:pt>
                <c:pt idx="1385">
                  <c:v>8.8999999999999996E-2</c:v>
                </c:pt>
                <c:pt idx="1386">
                  <c:v>0.15310000000000001</c:v>
                </c:pt>
                <c:pt idx="1387">
                  <c:v>0.1037</c:v>
                </c:pt>
                <c:pt idx="1388">
                  <c:v>0.18490000000000001</c:v>
                </c:pt>
                <c:pt idx="1389">
                  <c:v>0.2167</c:v>
                </c:pt>
                <c:pt idx="1390">
                  <c:v>0.13109999999999999</c:v>
                </c:pt>
                <c:pt idx="1391">
                  <c:v>7.3999999999999996E-2</c:v>
                </c:pt>
                <c:pt idx="1392">
                  <c:v>7.6200000000000004E-2</c:v>
                </c:pt>
                <c:pt idx="1393">
                  <c:v>0.13239999999999999</c:v>
                </c:pt>
                <c:pt idx="1394">
                  <c:v>7.9000000000000001E-2</c:v>
                </c:pt>
                <c:pt idx="1395">
                  <c:v>0.14499999999999999</c:v>
                </c:pt>
                <c:pt idx="1396">
                  <c:v>6.9199999999999998E-2</c:v>
                </c:pt>
                <c:pt idx="1397">
                  <c:v>0.10249999999999999</c:v>
                </c:pt>
                <c:pt idx="1398">
                  <c:v>7.9000000000000001E-2</c:v>
                </c:pt>
                <c:pt idx="1399">
                  <c:v>7.6600000000000001E-2</c:v>
                </c:pt>
                <c:pt idx="1400">
                  <c:v>0.1905</c:v>
                </c:pt>
                <c:pt idx="1401">
                  <c:v>0.17580000000000001</c:v>
                </c:pt>
                <c:pt idx="1402">
                  <c:v>7.2900000000000006E-2</c:v>
                </c:pt>
                <c:pt idx="1403">
                  <c:v>0.1212</c:v>
                </c:pt>
                <c:pt idx="1404">
                  <c:v>0.14910000000000001</c:v>
                </c:pt>
                <c:pt idx="1405">
                  <c:v>0.13869999999999999</c:v>
                </c:pt>
                <c:pt idx="1406">
                  <c:v>0.15579999999999999</c:v>
                </c:pt>
                <c:pt idx="1407">
                  <c:v>0.1212</c:v>
                </c:pt>
                <c:pt idx="1408">
                  <c:v>7.4899999999999994E-2</c:v>
                </c:pt>
                <c:pt idx="1409">
                  <c:v>0.1149</c:v>
                </c:pt>
                <c:pt idx="1410">
                  <c:v>8.8999999999999996E-2</c:v>
                </c:pt>
                <c:pt idx="1411">
                  <c:v>0.1114</c:v>
                </c:pt>
                <c:pt idx="1412">
                  <c:v>0.1671</c:v>
                </c:pt>
                <c:pt idx="1413">
                  <c:v>9.6299999999999997E-2</c:v>
                </c:pt>
                <c:pt idx="1414">
                  <c:v>7.2900000000000006E-2</c:v>
                </c:pt>
                <c:pt idx="1415">
                  <c:v>0.13109999999999999</c:v>
                </c:pt>
                <c:pt idx="1416">
                  <c:v>7.51E-2</c:v>
                </c:pt>
                <c:pt idx="1417">
                  <c:v>0.1099</c:v>
                </c:pt>
                <c:pt idx="1418">
                  <c:v>7.8799999999999995E-2</c:v>
                </c:pt>
                <c:pt idx="1419">
                  <c:v>0.1016</c:v>
                </c:pt>
                <c:pt idx="1420">
                  <c:v>0.1075</c:v>
                </c:pt>
                <c:pt idx="1421">
                  <c:v>0.16289999999999999</c:v>
                </c:pt>
                <c:pt idx="1422">
                  <c:v>7.6799999999999993E-2</c:v>
                </c:pt>
                <c:pt idx="1423">
                  <c:v>0.12609999999999999</c:v>
                </c:pt>
                <c:pt idx="1424">
                  <c:v>8.8999999999999996E-2</c:v>
                </c:pt>
                <c:pt idx="1425">
                  <c:v>0.13489999999999999</c:v>
                </c:pt>
                <c:pt idx="1426">
                  <c:v>0.1242</c:v>
                </c:pt>
                <c:pt idx="1427">
                  <c:v>0.21</c:v>
                </c:pt>
                <c:pt idx="1428">
                  <c:v>0.18390000000000001</c:v>
                </c:pt>
                <c:pt idx="1429">
                  <c:v>0.12839999999999999</c:v>
                </c:pt>
                <c:pt idx="1430">
                  <c:v>0.1065</c:v>
                </c:pt>
                <c:pt idx="1431">
                  <c:v>0.15310000000000001</c:v>
                </c:pt>
                <c:pt idx="1432">
                  <c:v>0.1062</c:v>
                </c:pt>
                <c:pt idx="1433">
                  <c:v>0.1111</c:v>
                </c:pt>
                <c:pt idx="1434">
                  <c:v>6.0299999999999999E-2</c:v>
                </c:pt>
                <c:pt idx="1435">
                  <c:v>0.1171</c:v>
                </c:pt>
                <c:pt idx="1436">
                  <c:v>0.12609999999999999</c:v>
                </c:pt>
                <c:pt idx="1437">
                  <c:v>0.1038</c:v>
                </c:pt>
                <c:pt idx="1438">
                  <c:v>0.247</c:v>
                </c:pt>
                <c:pt idx="1439">
                  <c:v>6.6199999999999995E-2</c:v>
                </c:pt>
                <c:pt idx="1440">
                  <c:v>0.16289999999999999</c:v>
                </c:pt>
                <c:pt idx="1441">
                  <c:v>6.0299999999999999E-2</c:v>
                </c:pt>
                <c:pt idx="1442">
                  <c:v>0.1799</c:v>
                </c:pt>
                <c:pt idx="1443">
                  <c:v>0.1212</c:v>
                </c:pt>
                <c:pt idx="1444">
                  <c:v>7.9000000000000001E-2</c:v>
                </c:pt>
                <c:pt idx="1445">
                  <c:v>0.1212</c:v>
                </c:pt>
                <c:pt idx="1446">
                  <c:v>5.4199999999999998E-2</c:v>
                </c:pt>
                <c:pt idx="1447">
                  <c:v>0.14610000000000001</c:v>
                </c:pt>
                <c:pt idx="1448">
                  <c:v>6.6199999999999995E-2</c:v>
                </c:pt>
                <c:pt idx="1449">
                  <c:v>8.8999999999999996E-2</c:v>
                </c:pt>
                <c:pt idx="1450">
                  <c:v>9.7600000000000006E-2</c:v>
                </c:pt>
                <c:pt idx="1451">
                  <c:v>0.22470000000000001</c:v>
                </c:pt>
                <c:pt idx="1452">
                  <c:v>0.14330000000000001</c:v>
                </c:pt>
                <c:pt idx="1453">
                  <c:v>0.20250000000000001</c:v>
                </c:pt>
                <c:pt idx="1454">
                  <c:v>7.4899999999999994E-2</c:v>
                </c:pt>
                <c:pt idx="1455">
                  <c:v>0.16289999999999999</c:v>
                </c:pt>
                <c:pt idx="1456">
                  <c:v>0.15310000000000001</c:v>
                </c:pt>
                <c:pt idx="1457">
                  <c:v>0.1875</c:v>
                </c:pt>
                <c:pt idx="1458">
                  <c:v>0.1777</c:v>
                </c:pt>
                <c:pt idx="1459">
                  <c:v>0.14269999999999999</c:v>
                </c:pt>
                <c:pt idx="1460">
                  <c:v>0.15310000000000001</c:v>
                </c:pt>
                <c:pt idx="1461">
                  <c:v>0.16289999999999999</c:v>
                </c:pt>
                <c:pt idx="1462">
                  <c:v>0.19719999999999999</c:v>
                </c:pt>
                <c:pt idx="1463">
                  <c:v>0.12839999999999999</c:v>
                </c:pt>
                <c:pt idx="1464">
                  <c:v>0.13109999999999999</c:v>
                </c:pt>
                <c:pt idx="1465">
                  <c:v>0.13109999999999999</c:v>
                </c:pt>
                <c:pt idx="1466">
                  <c:v>0.15229999999999999</c:v>
                </c:pt>
                <c:pt idx="1467">
                  <c:v>0.08</c:v>
                </c:pt>
                <c:pt idx="1468">
                  <c:v>0.14330000000000001</c:v>
                </c:pt>
                <c:pt idx="1469">
                  <c:v>0.15620000000000001</c:v>
                </c:pt>
                <c:pt idx="1470">
                  <c:v>0.18790000000000001</c:v>
                </c:pt>
                <c:pt idx="1471">
                  <c:v>7.4899999999999994E-2</c:v>
                </c:pt>
                <c:pt idx="1472">
                  <c:v>7.9000000000000001E-2</c:v>
                </c:pt>
                <c:pt idx="1473">
                  <c:v>0.1409</c:v>
                </c:pt>
                <c:pt idx="1474">
                  <c:v>0.21479999999999999</c:v>
                </c:pt>
                <c:pt idx="1475">
                  <c:v>8.8999999999999996E-2</c:v>
                </c:pt>
                <c:pt idx="1476">
                  <c:v>0.158</c:v>
                </c:pt>
                <c:pt idx="1477">
                  <c:v>0.18490000000000001</c:v>
                </c:pt>
                <c:pt idx="1478">
                  <c:v>0.15310000000000001</c:v>
                </c:pt>
                <c:pt idx="1479">
                  <c:v>0.16769999999999999</c:v>
                </c:pt>
                <c:pt idx="1480">
                  <c:v>0.1825</c:v>
                </c:pt>
                <c:pt idx="1481">
                  <c:v>0.1149</c:v>
                </c:pt>
                <c:pt idx="1482">
                  <c:v>0.14419999999999999</c:v>
                </c:pt>
                <c:pt idx="1483">
                  <c:v>0.12839999999999999</c:v>
                </c:pt>
                <c:pt idx="1484">
                  <c:v>0.1565</c:v>
                </c:pt>
                <c:pt idx="1485">
                  <c:v>0.21970000000000001</c:v>
                </c:pt>
                <c:pt idx="1486">
                  <c:v>0.1212</c:v>
                </c:pt>
                <c:pt idx="1487">
                  <c:v>0.18490000000000001</c:v>
                </c:pt>
                <c:pt idx="1488">
                  <c:v>0.1298</c:v>
                </c:pt>
                <c:pt idx="1489">
                  <c:v>0.1409</c:v>
                </c:pt>
                <c:pt idx="1490">
                  <c:v>0.1114</c:v>
                </c:pt>
                <c:pt idx="1491">
                  <c:v>0.23760000000000001</c:v>
                </c:pt>
                <c:pt idx="1492">
                  <c:v>7.9000000000000001E-2</c:v>
                </c:pt>
                <c:pt idx="1493">
                  <c:v>0.13489999999999999</c:v>
                </c:pt>
                <c:pt idx="1494">
                  <c:v>0.1399</c:v>
                </c:pt>
                <c:pt idx="1495">
                  <c:v>0.16320000000000001</c:v>
                </c:pt>
                <c:pt idx="1496">
                  <c:v>9.2499999999999999E-2</c:v>
                </c:pt>
                <c:pt idx="1497">
                  <c:v>0.158</c:v>
                </c:pt>
                <c:pt idx="1498">
                  <c:v>0.158</c:v>
                </c:pt>
                <c:pt idx="1499">
                  <c:v>0.1212</c:v>
                </c:pt>
                <c:pt idx="1500">
                  <c:v>0.1149</c:v>
                </c:pt>
                <c:pt idx="1501">
                  <c:v>0.13669999999999999</c:v>
                </c:pt>
                <c:pt idx="1502">
                  <c:v>0.14349999999999999</c:v>
                </c:pt>
                <c:pt idx="1503">
                  <c:v>0.10589999999999999</c:v>
                </c:pt>
                <c:pt idx="1504">
                  <c:v>0.17269999999999999</c:v>
                </c:pt>
                <c:pt idx="1505">
                  <c:v>0.15310000000000001</c:v>
                </c:pt>
                <c:pt idx="1506">
                  <c:v>9.7600000000000006E-2</c:v>
                </c:pt>
                <c:pt idx="1507">
                  <c:v>0.1171</c:v>
                </c:pt>
                <c:pt idx="1508">
                  <c:v>0.1212</c:v>
                </c:pt>
                <c:pt idx="1509">
                  <c:v>0.15310000000000001</c:v>
                </c:pt>
                <c:pt idx="1510">
                  <c:v>0.1016</c:v>
                </c:pt>
                <c:pt idx="1511">
                  <c:v>0.1016</c:v>
                </c:pt>
                <c:pt idx="1512">
                  <c:v>0.16070000000000001</c:v>
                </c:pt>
                <c:pt idx="1513">
                  <c:v>7.9000000000000001E-2</c:v>
                </c:pt>
                <c:pt idx="1514">
                  <c:v>6.0299999999999999E-2</c:v>
                </c:pt>
                <c:pt idx="1515">
                  <c:v>0.19220000000000001</c:v>
                </c:pt>
                <c:pt idx="1516">
                  <c:v>0.14269999999999999</c:v>
                </c:pt>
                <c:pt idx="1517">
                  <c:v>0.18490000000000001</c:v>
                </c:pt>
                <c:pt idx="1518">
                  <c:v>0.1212</c:v>
                </c:pt>
                <c:pt idx="1519">
                  <c:v>0.1212</c:v>
                </c:pt>
                <c:pt idx="1520">
                  <c:v>6.0299999999999999E-2</c:v>
                </c:pt>
                <c:pt idx="1521">
                  <c:v>0.15310000000000001</c:v>
                </c:pt>
                <c:pt idx="1522">
                  <c:v>0.1298</c:v>
                </c:pt>
                <c:pt idx="1523">
                  <c:v>0.1065</c:v>
                </c:pt>
                <c:pt idx="1524">
                  <c:v>9.7600000000000006E-2</c:v>
                </c:pt>
                <c:pt idx="1525">
                  <c:v>0.1212</c:v>
                </c:pt>
                <c:pt idx="1526">
                  <c:v>0.15310000000000001</c:v>
                </c:pt>
                <c:pt idx="1527">
                  <c:v>0.17269999999999999</c:v>
                </c:pt>
                <c:pt idx="1528">
                  <c:v>7.6200000000000004E-2</c:v>
                </c:pt>
                <c:pt idx="1529">
                  <c:v>0.11890000000000001</c:v>
                </c:pt>
                <c:pt idx="1530">
                  <c:v>6.54E-2</c:v>
                </c:pt>
                <c:pt idx="1531">
                  <c:v>0.1212</c:v>
                </c:pt>
                <c:pt idx="1532">
                  <c:v>0.12690000000000001</c:v>
                </c:pt>
                <c:pt idx="1533">
                  <c:v>8.4900000000000003E-2</c:v>
                </c:pt>
                <c:pt idx="1534">
                  <c:v>0.1348</c:v>
                </c:pt>
                <c:pt idx="1535">
                  <c:v>5.79E-2</c:v>
                </c:pt>
                <c:pt idx="1536">
                  <c:v>7.9000000000000001E-2</c:v>
                </c:pt>
                <c:pt idx="1537">
                  <c:v>0.158</c:v>
                </c:pt>
                <c:pt idx="1538">
                  <c:v>0.13489999999999999</c:v>
                </c:pt>
                <c:pt idx="1539">
                  <c:v>0.1212</c:v>
                </c:pt>
                <c:pt idx="1540">
                  <c:v>0.16289999999999999</c:v>
                </c:pt>
                <c:pt idx="1541">
                  <c:v>0.12529999999999999</c:v>
                </c:pt>
                <c:pt idx="1542">
                  <c:v>0.14330000000000001</c:v>
                </c:pt>
                <c:pt idx="1543">
                  <c:v>0.16289999999999999</c:v>
                </c:pt>
                <c:pt idx="1544">
                  <c:v>0.18640000000000001</c:v>
                </c:pt>
                <c:pt idx="1545">
                  <c:v>0.15310000000000001</c:v>
                </c:pt>
                <c:pt idx="1546">
                  <c:v>0.12230000000000001</c:v>
                </c:pt>
                <c:pt idx="1547">
                  <c:v>0.1074</c:v>
                </c:pt>
                <c:pt idx="1548">
                  <c:v>9.3299999999999994E-2</c:v>
                </c:pt>
                <c:pt idx="1549">
                  <c:v>7.51E-2</c:v>
                </c:pt>
                <c:pt idx="1550">
                  <c:v>7.9000000000000001E-2</c:v>
                </c:pt>
                <c:pt idx="1551">
                  <c:v>0.1799</c:v>
                </c:pt>
                <c:pt idx="1552">
                  <c:v>0.17269999999999999</c:v>
                </c:pt>
                <c:pt idx="1553">
                  <c:v>0.15310000000000001</c:v>
                </c:pt>
                <c:pt idx="1554">
                  <c:v>8.8999999999999996E-2</c:v>
                </c:pt>
                <c:pt idx="1555">
                  <c:v>0.13109999999999999</c:v>
                </c:pt>
                <c:pt idx="1556">
                  <c:v>9.7600000000000006E-2</c:v>
                </c:pt>
                <c:pt idx="1557">
                  <c:v>0.2114</c:v>
                </c:pt>
                <c:pt idx="1558">
                  <c:v>7.9000000000000001E-2</c:v>
                </c:pt>
                <c:pt idx="1559">
                  <c:v>0.13109999999999999</c:v>
                </c:pt>
                <c:pt idx="1560">
                  <c:v>9.7600000000000006E-2</c:v>
                </c:pt>
                <c:pt idx="1561">
                  <c:v>7.51E-2</c:v>
                </c:pt>
                <c:pt idx="1562">
                  <c:v>0.13220000000000001</c:v>
                </c:pt>
                <c:pt idx="1563">
                  <c:v>0.1273</c:v>
                </c:pt>
                <c:pt idx="1564">
                  <c:v>0.1074</c:v>
                </c:pt>
                <c:pt idx="1565">
                  <c:v>0.1171</c:v>
                </c:pt>
                <c:pt idx="1566">
                  <c:v>0.158</c:v>
                </c:pt>
                <c:pt idx="1567">
                  <c:v>9.9900000000000003E-2</c:v>
                </c:pt>
                <c:pt idx="1568">
                  <c:v>0.1037</c:v>
                </c:pt>
                <c:pt idx="1569">
                  <c:v>0.1016</c:v>
                </c:pt>
                <c:pt idx="1570">
                  <c:v>7.7499999999999999E-2</c:v>
                </c:pt>
                <c:pt idx="1571">
                  <c:v>0.13059999999999999</c:v>
                </c:pt>
                <c:pt idx="1572">
                  <c:v>0.1409</c:v>
                </c:pt>
                <c:pt idx="1573">
                  <c:v>0.16320000000000001</c:v>
                </c:pt>
                <c:pt idx="1574">
                  <c:v>0.1777</c:v>
                </c:pt>
                <c:pt idx="1575">
                  <c:v>0.16289999999999999</c:v>
                </c:pt>
                <c:pt idx="1576">
                  <c:v>0.13109999999999999</c:v>
                </c:pt>
                <c:pt idx="1577">
                  <c:v>7.9000000000000001E-2</c:v>
                </c:pt>
                <c:pt idx="1578">
                  <c:v>0.2099</c:v>
                </c:pt>
                <c:pt idx="1579">
                  <c:v>6.6199999999999995E-2</c:v>
                </c:pt>
                <c:pt idx="1580">
                  <c:v>0.12690000000000001</c:v>
                </c:pt>
                <c:pt idx="1581">
                  <c:v>0.1099</c:v>
                </c:pt>
                <c:pt idx="1582">
                  <c:v>0.16289999999999999</c:v>
                </c:pt>
                <c:pt idx="1583">
                  <c:v>0.1212</c:v>
                </c:pt>
                <c:pt idx="1584">
                  <c:v>0.1074</c:v>
                </c:pt>
                <c:pt idx="1585">
                  <c:v>7.6200000000000004E-2</c:v>
                </c:pt>
                <c:pt idx="1586">
                  <c:v>0.1777</c:v>
                </c:pt>
                <c:pt idx="1587">
                  <c:v>7.8799999999999995E-2</c:v>
                </c:pt>
                <c:pt idx="1588">
                  <c:v>0.08</c:v>
                </c:pt>
                <c:pt idx="1589">
                  <c:v>0.14649999999999999</c:v>
                </c:pt>
                <c:pt idx="1590">
                  <c:v>0.1409</c:v>
                </c:pt>
                <c:pt idx="1591">
                  <c:v>0.19989999999999999</c:v>
                </c:pt>
                <c:pt idx="1592">
                  <c:v>6.9900000000000004E-2</c:v>
                </c:pt>
                <c:pt idx="1593">
                  <c:v>0.17269999999999999</c:v>
                </c:pt>
                <c:pt idx="1594">
                  <c:v>0.1028</c:v>
                </c:pt>
                <c:pt idx="1595">
                  <c:v>0.1905</c:v>
                </c:pt>
                <c:pt idx="1596">
                  <c:v>0.15329999999999999</c:v>
                </c:pt>
                <c:pt idx="1597">
                  <c:v>0.1527</c:v>
                </c:pt>
                <c:pt idx="1598">
                  <c:v>7.9000000000000001E-2</c:v>
                </c:pt>
                <c:pt idx="1599">
                  <c:v>8.8999999999999996E-2</c:v>
                </c:pt>
                <c:pt idx="1600">
                  <c:v>7.9100000000000004E-2</c:v>
                </c:pt>
                <c:pt idx="1601">
                  <c:v>0.23760000000000001</c:v>
                </c:pt>
                <c:pt idx="1602">
                  <c:v>0.158</c:v>
                </c:pt>
                <c:pt idx="1603">
                  <c:v>8.8999999999999996E-2</c:v>
                </c:pt>
                <c:pt idx="1604">
                  <c:v>5.79E-2</c:v>
                </c:pt>
                <c:pt idx="1605">
                  <c:v>0.19420000000000001</c:v>
                </c:pt>
                <c:pt idx="1606">
                  <c:v>0.14330000000000001</c:v>
                </c:pt>
                <c:pt idx="1607">
                  <c:v>6.6199999999999995E-2</c:v>
                </c:pt>
                <c:pt idx="1608">
                  <c:v>0.14649999999999999</c:v>
                </c:pt>
                <c:pt idx="1609">
                  <c:v>0.12859999999999999</c:v>
                </c:pt>
                <c:pt idx="1610">
                  <c:v>0.13489999999999999</c:v>
                </c:pt>
                <c:pt idx="1611">
                  <c:v>0.1527</c:v>
                </c:pt>
                <c:pt idx="1612">
                  <c:v>0.11990000000000001</c:v>
                </c:pt>
                <c:pt idx="1613">
                  <c:v>0.13669999999999999</c:v>
                </c:pt>
                <c:pt idx="1614">
                  <c:v>0.1799</c:v>
                </c:pt>
                <c:pt idx="1615">
                  <c:v>7.9000000000000001E-2</c:v>
                </c:pt>
                <c:pt idx="1616">
                  <c:v>0.158</c:v>
                </c:pt>
                <c:pt idx="1617">
                  <c:v>0.1595</c:v>
                </c:pt>
                <c:pt idx="1618">
                  <c:v>6.0299999999999999E-2</c:v>
                </c:pt>
                <c:pt idx="1619">
                  <c:v>0.1148</c:v>
                </c:pt>
                <c:pt idx="1620">
                  <c:v>0.1099</c:v>
                </c:pt>
                <c:pt idx="1621">
                  <c:v>6.0299999999999999E-2</c:v>
                </c:pt>
                <c:pt idx="1622">
                  <c:v>0.1212</c:v>
                </c:pt>
                <c:pt idx="1623">
                  <c:v>0.12529999999999999</c:v>
                </c:pt>
                <c:pt idx="1624">
                  <c:v>0.15310000000000001</c:v>
                </c:pt>
                <c:pt idx="1625">
                  <c:v>0.11990000000000001</c:v>
                </c:pt>
                <c:pt idx="1626">
                  <c:v>0.14960000000000001</c:v>
                </c:pt>
                <c:pt idx="1627">
                  <c:v>7.9000000000000001E-2</c:v>
                </c:pt>
                <c:pt idx="1628">
                  <c:v>6.6199999999999995E-2</c:v>
                </c:pt>
                <c:pt idx="1629">
                  <c:v>0.1855</c:v>
                </c:pt>
                <c:pt idx="1630">
                  <c:v>0.2049</c:v>
                </c:pt>
                <c:pt idx="1631">
                  <c:v>0.1212</c:v>
                </c:pt>
                <c:pt idx="1632">
                  <c:v>0.13869999999999999</c:v>
                </c:pt>
                <c:pt idx="1633">
                  <c:v>7.6200000000000004E-2</c:v>
                </c:pt>
                <c:pt idx="1634">
                  <c:v>8.3199999999999996E-2</c:v>
                </c:pt>
                <c:pt idx="1635">
                  <c:v>0.17269999999999999</c:v>
                </c:pt>
                <c:pt idx="1636">
                  <c:v>0.14910000000000001</c:v>
                </c:pt>
                <c:pt idx="1637">
                  <c:v>0.15809999999999999</c:v>
                </c:pt>
                <c:pt idx="1638">
                  <c:v>7.4899999999999994E-2</c:v>
                </c:pt>
                <c:pt idx="1639">
                  <c:v>0.13109999999999999</c:v>
                </c:pt>
                <c:pt idx="1640">
                  <c:v>0.14330000000000001</c:v>
                </c:pt>
                <c:pt idx="1641">
                  <c:v>0.1799</c:v>
                </c:pt>
                <c:pt idx="1642">
                  <c:v>6.6199999999999995E-2</c:v>
                </c:pt>
                <c:pt idx="1643">
                  <c:v>7.9000000000000001E-2</c:v>
                </c:pt>
                <c:pt idx="1644">
                  <c:v>0.1212</c:v>
                </c:pt>
                <c:pt idx="1645">
                  <c:v>0.15310000000000001</c:v>
                </c:pt>
                <c:pt idx="1646">
                  <c:v>7.1400000000000005E-2</c:v>
                </c:pt>
                <c:pt idx="1647">
                  <c:v>0.10249999999999999</c:v>
                </c:pt>
                <c:pt idx="1648">
                  <c:v>0.18490000000000001</c:v>
                </c:pt>
                <c:pt idx="1649">
                  <c:v>9.8799999999999999E-2</c:v>
                </c:pt>
                <c:pt idx="1650">
                  <c:v>0.19989999999999999</c:v>
                </c:pt>
                <c:pt idx="1651">
                  <c:v>7.6600000000000001E-2</c:v>
                </c:pt>
                <c:pt idx="1652">
                  <c:v>0.13109999999999999</c:v>
                </c:pt>
                <c:pt idx="1653">
                  <c:v>0.1991</c:v>
                </c:pt>
                <c:pt idx="1654">
                  <c:v>7.1400000000000005E-2</c:v>
                </c:pt>
                <c:pt idx="1655">
                  <c:v>7.9000000000000001E-2</c:v>
                </c:pt>
                <c:pt idx="1656">
                  <c:v>0.16289999999999999</c:v>
                </c:pt>
                <c:pt idx="1657">
                  <c:v>0.1036</c:v>
                </c:pt>
                <c:pt idx="1658">
                  <c:v>7.6200000000000004E-2</c:v>
                </c:pt>
                <c:pt idx="1659">
                  <c:v>0.13109999999999999</c:v>
                </c:pt>
                <c:pt idx="1660">
                  <c:v>7.8799999999999995E-2</c:v>
                </c:pt>
                <c:pt idx="1661">
                  <c:v>0.1212</c:v>
                </c:pt>
                <c:pt idx="1662">
                  <c:v>0.18790000000000001</c:v>
                </c:pt>
                <c:pt idx="1663">
                  <c:v>7.9000000000000001E-2</c:v>
                </c:pt>
                <c:pt idx="1664">
                  <c:v>0.16400000000000001</c:v>
                </c:pt>
                <c:pt idx="1665">
                  <c:v>0.1166</c:v>
                </c:pt>
                <c:pt idx="1666">
                  <c:v>0.16489999999999999</c:v>
                </c:pt>
                <c:pt idx="1667">
                  <c:v>0.1825</c:v>
                </c:pt>
                <c:pt idx="1668">
                  <c:v>0.17150000000000001</c:v>
                </c:pt>
                <c:pt idx="1669">
                  <c:v>0.14330000000000001</c:v>
                </c:pt>
                <c:pt idx="1670">
                  <c:v>0.1268</c:v>
                </c:pt>
                <c:pt idx="1671">
                  <c:v>0.1343</c:v>
                </c:pt>
                <c:pt idx="1672">
                  <c:v>0.14649999999999999</c:v>
                </c:pt>
                <c:pt idx="1673">
                  <c:v>0.16289999999999999</c:v>
                </c:pt>
                <c:pt idx="1674">
                  <c:v>0.16320000000000001</c:v>
                </c:pt>
                <c:pt idx="1675">
                  <c:v>0.1114</c:v>
                </c:pt>
                <c:pt idx="1676">
                  <c:v>7.8799999999999995E-2</c:v>
                </c:pt>
                <c:pt idx="1677">
                  <c:v>0.19420000000000001</c:v>
                </c:pt>
                <c:pt idx="1678">
                  <c:v>0.1114</c:v>
                </c:pt>
                <c:pt idx="1679">
                  <c:v>6.6199999999999995E-2</c:v>
                </c:pt>
                <c:pt idx="1680">
                  <c:v>7.9000000000000001E-2</c:v>
                </c:pt>
                <c:pt idx="1681">
                  <c:v>0.2198</c:v>
                </c:pt>
                <c:pt idx="1682">
                  <c:v>0.2198</c:v>
                </c:pt>
                <c:pt idx="1683">
                  <c:v>0.17269999999999999</c:v>
                </c:pt>
                <c:pt idx="1684">
                  <c:v>0.15229999999999999</c:v>
                </c:pt>
                <c:pt idx="1685">
                  <c:v>0.1183</c:v>
                </c:pt>
                <c:pt idx="1686">
                  <c:v>0.13750000000000001</c:v>
                </c:pt>
                <c:pt idx="1687">
                  <c:v>0.15310000000000001</c:v>
                </c:pt>
                <c:pt idx="1688">
                  <c:v>8.9399999999999993E-2</c:v>
                </c:pt>
                <c:pt idx="1689">
                  <c:v>0.1171</c:v>
                </c:pt>
                <c:pt idx="1690">
                  <c:v>0.14269999999999999</c:v>
                </c:pt>
                <c:pt idx="1691">
                  <c:v>0.14649999999999999</c:v>
                </c:pt>
                <c:pt idx="1692">
                  <c:v>0.15310000000000001</c:v>
                </c:pt>
                <c:pt idx="1693">
                  <c:v>0.1171</c:v>
                </c:pt>
                <c:pt idx="1694">
                  <c:v>0.16289999999999999</c:v>
                </c:pt>
                <c:pt idx="1695">
                  <c:v>0.1409</c:v>
                </c:pt>
                <c:pt idx="1696">
                  <c:v>0.1399</c:v>
                </c:pt>
                <c:pt idx="1697">
                  <c:v>6.0299999999999999E-2</c:v>
                </c:pt>
                <c:pt idx="1698">
                  <c:v>0.1186</c:v>
                </c:pt>
                <c:pt idx="1699">
                  <c:v>0.1149</c:v>
                </c:pt>
                <c:pt idx="1700">
                  <c:v>0.1212</c:v>
                </c:pt>
                <c:pt idx="1701">
                  <c:v>0.1075</c:v>
                </c:pt>
                <c:pt idx="1702">
                  <c:v>6.9099999999999995E-2</c:v>
                </c:pt>
                <c:pt idx="1703">
                  <c:v>7.6200000000000004E-2</c:v>
                </c:pt>
                <c:pt idx="1704">
                  <c:v>0.13109999999999999</c:v>
                </c:pt>
                <c:pt idx="1705">
                  <c:v>0.15310000000000001</c:v>
                </c:pt>
                <c:pt idx="1706">
                  <c:v>0.13669999999999999</c:v>
                </c:pt>
                <c:pt idx="1707">
                  <c:v>0.1714</c:v>
                </c:pt>
                <c:pt idx="1708">
                  <c:v>0.1016</c:v>
                </c:pt>
                <c:pt idx="1709">
                  <c:v>0.13109999999999999</c:v>
                </c:pt>
                <c:pt idx="1710">
                  <c:v>7.7399999999999997E-2</c:v>
                </c:pt>
                <c:pt idx="1711">
                  <c:v>0.1905</c:v>
                </c:pt>
                <c:pt idx="1712">
                  <c:v>7.8799999999999995E-2</c:v>
                </c:pt>
                <c:pt idx="1713">
                  <c:v>0.1212</c:v>
                </c:pt>
                <c:pt idx="1714">
                  <c:v>0.13109999999999999</c:v>
                </c:pt>
                <c:pt idx="1715">
                  <c:v>0.1825</c:v>
                </c:pt>
                <c:pt idx="1716">
                  <c:v>0.1114</c:v>
                </c:pt>
                <c:pt idx="1717">
                  <c:v>8.8999999999999996E-2</c:v>
                </c:pt>
                <c:pt idx="1718">
                  <c:v>0.15310000000000001</c:v>
                </c:pt>
                <c:pt idx="1719">
                  <c:v>7.6200000000000004E-2</c:v>
                </c:pt>
                <c:pt idx="1720">
                  <c:v>0.14649999999999999</c:v>
                </c:pt>
                <c:pt idx="1721">
                  <c:v>0.10589999999999999</c:v>
                </c:pt>
                <c:pt idx="1722">
                  <c:v>0.11990000000000001</c:v>
                </c:pt>
                <c:pt idx="1723">
                  <c:v>0.17510000000000001</c:v>
                </c:pt>
                <c:pt idx="1724">
                  <c:v>0.1875</c:v>
                </c:pt>
                <c:pt idx="1725">
                  <c:v>0.1016</c:v>
                </c:pt>
                <c:pt idx="1726">
                  <c:v>7.9000000000000001E-2</c:v>
                </c:pt>
                <c:pt idx="1727">
                  <c:v>0.13980000000000001</c:v>
                </c:pt>
                <c:pt idx="1728">
                  <c:v>0.1114</c:v>
                </c:pt>
                <c:pt idx="1729">
                  <c:v>7.8799999999999995E-2</c:v>
                </c:pt>
                <c:pt idx="1730">
                  <c:v>0.15809999999999999</c:v>
                </c:pt>
                <c:pt idx="1731">
                  <c:v>0.1212</c:v>
                </c:pt>
                <c:pt idx="1732">
                  <c:v>0.1409</c:v>
                </c:pt>
                <c:pt idx="1733">
                  <c:v>0.1409</c:v>
                </c:pt>
                <c:pt idx="1734">
                  <c:v>7.9000000000000001E-2</c:v>
                </c:pt>
                <c:pt idx="1735">
                  <c:v>0.22470000000000001</c:v>
                </c:pt>
                <c:pt idx="1736">
                  <c:v>0.14330000000000001</c:v>
                </c:pt>
                <c:pt idx="1737">
                  <c:v>8.8999999999999996E-2</c:v>
                </c:pt>
                <c:pt idx="1738">
                  <c:v>0.17269999999999999</c:v>
                </c:pt>
                <c:pt idx="1739">
                  <c:v>0.13109999999999999</c:v>
                </c:pt>
                <c:pt idx="1740">
                  <c:v>0.1409</c:v>
                </c:pt>
                <c:pt idx="1741">
                  <c:v>7.9000000000000001E-2</c:v>
                </c:pt>
                <c:pt idx="1742">
                  <c:v>0.17269999999999999</c:v>
                </c:pt>
                <c:pt idx="1743">
                  <c:v>0.1186</c:v>
                </c:pt>
                <c:pt idx="1744">
                  <c:v>0.19689999999999999</c:v>
                </c:pt>
                <c:pt idx="1745">
                  <c:v>0.15310000000000001</c:v>
                </c:pt>
                <c:pt idx="1746">
                  <c:v>0.1399</c:v>
                </c:pt>
                <c:pt idx="1747">
                  <c:v>0.13109999999999999</c:v>
                </c:pt>
                <c:pt idx="1748">
                  <c:v>6.6199999999999995E-2</c:v>
                </c:pt>
                <c:pt idx="1749">
                  <c:v>0.13669999999999999</c:v>
                </c:pt>
                <c:pt idx="1750">
                  <c:v>0.1114</c:v>
                </c:pt>
                <c:pt idx="1751">
                  <c:v>0.14649999999999999</c:v>
                </c:pt>
                <c:pt idx="1752">
                  <c:v>0.1095</c:v>
                </c:pt>
                <c:pt idx="1753">
                  <c:v>0.14649999999999999</c:v>
                </c:pt>
                <c:pt idx="1754">
                  <c:v>0.23830000000000001</c:v>
                </c:pt>
                <c:pt idx="1755">
                  <c:v>0.158</c:v>
                </c:pt>
                <c:pt idx="1756">
                  <c:v>0.1399</c:v>
                </c:pt>
                <c:pt idx="1757">
                  <c:v>0.13980000000000001</c:v>
                </c:pt>
                <c:pt idx="1758">
                  <c:v>0.15210000000000001</c:v>
                </c:pt>
                <c:pt idx="1759">
                  <c:v>0.158</c:v>
                </c:pt>
                <c:pt idx="1760">
                  <c:v>0.1148</c:v>
                </c:pt>
                <c:pt idx="1761">
                  <c:v>0.16020000000000001</c:v>
                </c:pt>
                <c:pt idx="1762">
                  <c:v>0.13300000000000001</c:v>
                </c:pt>
                <c:pt idx="1763">
                  <c:v>0.13239999999999999</c:v>
                </c:pt>
                <c:pt idx="1764">
                  <c:v>0.13109999999999999</c:v>
                </c:pt>
                <c:pt idx="1765">
                  <c:v>0.20499999999999999</c:v>
                </c:pt>
                <c:pt idx="1766">
                  <c:v>7.4899999999999994E-2</c:v>
                </c:pt>
                <c:pt idx="1767">
                  <c:v>8.8800000000000004E-2</c:v>
                </c:pt>
                <c:pt idx="1768">
                  <c:v>0.14069999999999999</c:v>
                </c:pt>
                <c:pt idx="1769">
                  <c:v>0.13919999999999999</c:v>
                </c:pt>
                <c:pt idx="1770">
                  <c:v>7.6200000000000004E-2</c:v>
                </c:pt>
                <c:pt idx="1771">
                  <c:v>8.8999999999999996E-2</c:v>
                </c:pt>
                <c:pt idx="1772">
                  <c:v>0.1409</c:v>
                </c:pt>
                <c:pt idx="1773">
                  <c:v>0.1</c:v>
                </c:pt>
                <c:pt idx="1774">
                  <c:v>0.21490000000000001</c:v>
                </c:pt>
                <c:pt idx="1775">
                  <c:v>0.13109999999999999</c:v>
                </c:pt>
                <c:pt idx="1776">
                  <c:v>0.1065</c:v>
                </c:pt>
                <c:pt idx="1777">
                  <c:v>0.16289999999999999</c:v>
                </c:pt>
                <c:pt idx="1778">
                  <c:v>0.1171</c:v>
                </c:pt>
                <c:pt idx="1779">
                  <c:v>0.13569999999999999</c:v>
                </c:pt>
                <c:pt idx="1780">
                  <c:v>0.10829999999999999</c:v>
                </c:pt>
                <c:pt idx="1781">
                  <c:v>0.11990000000000001</c:v>
                </c:pt>
                <c:pt idx="1782">
                  <c:v>7.9000000000000001E-2</c:v>
                </c:pt>
                <c:pt idx="1783">
                  <c:v>7.4899999999999994E-2</c:v>
                </c:pt>
                <c:pt idx="1784">
                  <c:v>0.14460000000000001</c:v>
                </c:pt>
                <c:pt idx="1785">
                  <c:v>0.16289999999999999</c:v>
                </c:pt>
                <c:pt idx="1786">
                  <c:v>0.1409</c:v>
                </c:pt>
                <c:pt idx="1787">
                  <c:v>0.1074</c:v>
                </c:pt>
                <c:pt idx="1788">
                  <c:v>0.13109999999999999</c:v>
                </c:pt>
                <c:pt idx="1789">
                  <c:v>6.9099999999999995E-2</c:v>
                </c:pt>
                <c:pt idx="1790">
                  <c:v>0.1409</c:v>
                </c:pt>
                <c:pt idx="1791">
                  <c:v>0.13109999999999999</c:v>
                </c:pt>
                <c:pt idx="1792">
                  <c:v>0.16819999999999999</c:v>
                </c:pt>
                <c:pt idx="1793">
                  <c:v>7.9000000000000001E-2</c:v>
                </c:pt>
                <c:pt idx="1794">
                  <c:v>0.12920000000000001</c:v>
                </c:pt>
                <c:pt idx="1795">
                  <c:v>0.14330000000000001</c:v>
                </c:pt>
                <c:pt idx="1796">
                  <c:v>0.1399</c:v>
                </c:pt>
                <c:pt idx="1797">
                  <c:v>7.51E-2</c:v>
                </c:pt>
                <c:pt idx="1798">
                  <c:v>0.1212</c:v>
                </c:pt>
                <c:pt idx="1799">
                  <c:v>0.1065</c:v>
                </c:pt>
                <c:pt idx="1800">
                  <c:v>9.7600000000000006E-2</c:v>
                </c:pt>
                <c:pt idx="1801">
                  <c:v>0.1186</c:v>
                </c:pt>
                <c:pt idx="1802">
                  <c:v>0.1099</c:v>
                </c:pt>
                <c:pt idx="1803">
                  <c:v>0.11990000000000001</c:v>
                </c:pt>
                <c:pt idx="1804">
                  <c:v>0.14349999999999999</c:v>
                </c:pt>
                <c:pt idx="1805">
                  <c:v>0.13109999999999999</c:v>
                </c:pt>
                <c:pt idx="1806">
                  <c:v>0.1149</c:v>
                </c:pt>
                <c:pt idx="1807">
                  <c:v>0.1855</c:v>
                </c:pt>
                <c:pt idx="1808">
                  <c:v>0.13109999999999999</c:v>
                </c:pt>
                <c:pt idx="1809">
                  <c:v>0.1016</c:v>
                </c:pt>
                <c:pt idx="1810">
                  <c:v>8.4900000000000003E-2</c:v>
                </c:pt>
                <c:pt idx="1811">
                  <c:v>6.0299999999999999E-2</c:v>
                </c:pt>
                <c:pt idx="1812">
                  <c:v>7.4899999999999994E-2</c:v>
                </c:pt>
                <c:pt idx="1813">
                  <c:v>0.17269999999999999</c:v>
                </c:pt>
                <c:pt idx="1814">
                  <c:v>6.0299999999999999E-2</c:v>
                </c:pt>
                <c:pt idx="1815">
                  <c:v>0.15989999999999999</c:v>
                </c:pt>
                <c:pt idx="1816">
                  <c:v>0.1178</c:v>
                </c:pt>
                <c:pt idx="1817">
                  <c:v>0.1595</c:v>
                </c:pt>
                <c:pt idx="1818">
                  <c:v>6.54E-2</c:v>
                </c:pt>
                <c:pt idx="1819">
                  <c:v>0.1212</c:v>
                </c:pt>
                <c:pt idx="1820">
                  <c:v>0.16889999999999999</c:v>
                </c:pt>
                <c:pt idx="1821">
                  <c:v>0.16769999999999999</c:v>
                </c:pt>
                <c:pt idx="1822">
                  <c:v>0.1991</c:v>
                </c:pt>
                <c:pt idx="1823">
                  <c:v>0.16819999999999999</c:v>
                </c:pt>
                <c:pt idx="1824">
                  <c:v>0.1855</c:v>
                </c:pt>
                <c:pt idx="1825">
                  <c:v>0.14330000000000001</c:v>
                </c:pt>
                <c:pt idx="1826">
                  <c:v>0.1171</c:v>
                </c:pt>
                <c:pt idx="1827">
                  <c:v>7.9000000000000001E-2</c:v>
                </c:pt>
                <c:pt idx="1828">
                  <c:v>0.14330000000000001</c:v>
                </c:pt>
                <c:pt idx="1829">
                  <c:v>7.9000000000000001E-2</c:v>
                </c:pt>
                <c:pt idx="1830">
                  <c:v>0.1099</c:v>
                </c:pt>
                <c:pt idx="1831">
                  <c:v>0.19719999999999999</c:v>
                </c:pt>
                <c:pt idx="1832">
                  <c:v>0.15579999999999999</c:v>
                </c:pt>
                <c:pt idx="1833">
                  <c:v>0.17929999999999999</c:v>
                </c:pt>
                <c:pt idx="1834">
                  <c:v>8.8999999999999996E-2</c:v>
                </c:pt>
                <c:pt idx="1835">
                  <c:v>0.17269999999999999</c:v>
                </c:pt>
                <c:pt idx="1836">
                  <c:v>7.9000000000000001E-2</c:v>
                </c:pt>
                <c:pt idx="1837">
                  <c:v>0.14330000000000001</c:v>
                </c:pt>
                <c:pt idx="1838">
                  <c:v>0.158</c:v>
                </c:pt>
                <c:pt idx="1839">
                  <c:v>0.1074</c:v>
                </c:pt>
                <c:pt idx="1840">
                  <c:v>0.1158</c:v>
                </c:pt>
                <c:pt idx="1841">
                  <c:v>0.19739999999999999</c:v>
                </c:pt>
                <c:pt idx="1842">
                  <c:v>0.14460000000000001</c:v>
                </c:pt>
                <c:pt idx="1843">
                  <c:v>0.21970000000000001</c:v>
                </c:pt>
                <c:pt idx="1844">
                  <c:v>0.20300000000000001</c:v>
                </c:pt>
                <c:pt idx="1845">
                  <c:v>0.13109999999999999</c:v>
                </c:pt>
                <c:pt idx="1846">
                  <c:v>0.1777</c:v>
                </c:pt>
                <c:pt idx="1847">
                  <c:v>8.8999999999999996E-2</c:v>
                </c:pt>
                <c:pt idx="1848">
                  <c:v>6.6199999999999995E-2</c:v>
                </c:pt>
                <c:pt idx="1849">
                  <c:v>0.1212</c:v>
                </c:pt>
                <c:pt idx="1850">
                  <c:v>0.14649999999999999</c:v>
                </c:pt>
                <c:pt idx="1851">
                  <c:v>7.6200000000000004E-2</c:v>
                </c:pt>
                <c:pt idx="1852">
                  <c:v>6.9900000000000004E-2</c:v>
                </c:pt>
                <c:pt idx="1853">
                  <c:v>7.6200000000000004E-2</c:v>
                </c:pt>
                <c:pt idx="1854">
                  <c:v>0.14219999999999999</c:v>
                </c:pt>
                <c:pt idx="1855">
                  <c:v>0.1409</c:v>
                </c:pt>
                <c:pt idx="1856">
                  <c:v>0.1409</c:v>
                </c:pt>
                <c:pt idx="1857">
                  <c:v>0.158</c:v>
                </c:pt>
                <c:pt idx="1858">
                  <c:v>6.0299999999999999E-2</c:v>
                </c:pt>
                <c:pt idx="1859">
                  <c:v>0.14330000000000001</c:v>
                </c:pt>
                <c:pt idx="1860">
                  <c:v>0.13919999999999999</c:v>
                </c:pt>
                <c:pt idx="1861">
                  <c:v>7.6200000000000004E-2</c:v>
                </c:pt>
                <c:pt idx="1862">
                  <c:v>0.2198</c:v>
                </c:pt>
                <c:pt idx="1863">
                  <c:v>0.15049999999999999</c:v>
                </c:pt>
                <c:pt idx="1864">
                  <c:v>0.1212</c:v>
                </c:pt>
                <c:pt idx="1865">
                  <c:v>5.4199999999999998E-2</c:v>
                </c:pt>
                <c:pt idx="1866">
                  <c:v>6.9900000000000004E-2</c:v>
                </c:pt>
                <c:pt idx="1867">
                  <c:v>0.18490000000000001</c:v>
                </c:pt>
                <c:pt idx="1868">
                  <c:v>0.14330000000000001</c:v>
                </c:pt>
                <c:pt idx="1869">
                  <c:v>0.18790000000000001</c:v>
                </c:pt>
                <c:pt idx="1870">
                  <c:v>0.1038</c:v>
                </c:pt>
                <c:pt idx="1871">
                  <c:v>0.15310000000000001</c:v>
                </c:pt>
                <c:pt idx="1872">
                  <c:v>6.0299999999999999E-2</c:v>
                </c:pt>
                <c:pt idx="1873">
                  <c:v>0.1171</c:v>
                </c:pt>
                <c:pt idx="1874">
                  <c:v>7.9000000000000001E-2</c:v>
                </c:pt>
                <c:pt idx="1875">
                  <c:v>0.1099</c:v>
                </c:pt>
                <c:pt idx="1876">
                  <c:v>0.16289999999999999</c:v>
                </c:pt>
                <c:pt idx="1877">
                  <c:v>0.12690000000000001</c:v>
                </c:pt>
                <c:pt idx="1878">
                  <c:v>0.1099</c:v>
                </c:pt>
                <c:pt idx="1879">
                  <c:v>0.158</c:v>
                </c:pt>
                <c:pt idx="1880">
                  <c:v>9.6299999999999997E-2</c:v>
                </c:pt>
                <c:pt idx="1881">
                  <c:v>0.1178</c:v>
                </c:pt>
                <c:pt idx="1882">
                  <c:v>7.9000000000000001E-2</c:v>
                </c:pt>
                <c:pt idx="1883">
                  <c:v>0.22950000000000001</c:v>
                </c:pt>
                <c:pt idx="1884">
                  <c:v>0.1409</c:v>
                </c:pt>
                <c:pt idx="1885">
                  <c:v>7.8799999999999995E-2</c:v>
                </c:pt>
                <c:pt idx="1886">
                  <c:v>0.12690000000000001</c:v>
                </c:pt>
                <c:pt idx="1887">
                  <c:v>0.19220000000000001</c:v>
                </c:pt>
                <c:pt idx="1888">
                  <c:v>0.12870000000000001</c:v>
                </c:pt>
                <c:pt idx="1889">
                  <c:v>7.2900000000000006E-2</c:v>
                </c:pt>
                <c:pt idx="1890">
                  <c:v>7.9000000000000001E-2</c:v>
                </c:pt>
                <c:pt idx="1891">
                  <c:v>8.4900000000000003E-2</c:v>
                </c:pt>
                <c:pt idx="1892">
                  <c:v>0.12690000000000001</c:v>
                </c:pt>
                <c:pt idx="1893">
                  <c:v>0.17269999999999999</c:v>
                </c:pt>
                <c:pt idx="1894">
                  <c:v>0.24199999999999999</c:v>
                </c:pt>
                <c:pt idx="1895">
                  <c:v>0.158</c:v>
                </c:pt>
                <c:pt idx="1896">
                  <c:v>7.8799999999999995E-2</c:v>
                </c:pt>
                <c:pt idx="1897">
                  <c:v>0.13109999999999999</c:v>
                </c:pt>
                <c:pt idx="1898">
                  <c:v>0.1114</c:v>
                </c:pt>
                <c:pt idx="1899">
                  <c:v>0.14960000000000001</c:v>
                </c:pt>
                <c:pt idx="1900">
                  <c:v>0.15959999999999999</c:v>
                </c:pt>
                <c:pt idx="1901">
                  <c:v>0.1114</c:v>
                </c:pt>
                <c:pt idx="1902">
                  <c:v>0.1074</c:v>
                </c:pt>
                <c:pt idx="1903">
                  <c:v>0.13669999999999999</c:v>
                </c:pt>
                <c:pt idx="1904">
                  <c:v>0.1212</c:v>
                </c:pt>
                <c:pt idx="1905">
                  <c:v>0.1777</c:v>
                </c:pt>
                <c:pt idx="1906">
                  <c:v>0.1212</c:v>
                </c:pt>
                <c:pt idx="1907">
                  <c:v>6.6199999999999995E-2</c:v>
                </c:pt>
                <c:pt idx="1908">
                  <c:v>7.6200000000000004E-2</c:v>
                </c:pt>
                <c:pt idx="1909">
                  <c:v>0.1114</c:v>
                </c:pt>
                <c:pt idx="1910">
                  <c:v>0.21</c:v>
                </c:pt>
                <c:pt idx="1911">
                  <c:v>6.0299999999999999E-2</c:v>
                </c:pt>
                <c:pt idx="1912">
                  <c:v>0.17580000000000001</c:v>
                </c:pt>
                <c:pt idx="1913">
                  <c:v>0.13489999999999999</c:v>
                </c:pt>
                <c:pt idx="1914">
                  <c:v>0.1409</c:v>
                </c:pt>
                <c:pt idx="1915">
                  <c:v>0.1212</c:v>
                </c:pt>
                <c:pt idx="1916">
                  <c:v>7.9000000000000001E-2</c:v>
                </c:pt>
                <c:pt idx="1917">
                  <c:v>0.13109999999999999</c:v>
                </c:pt>
                <c:pt idx="1918">
                  <c:v>0.1212</c:v>
                </c:pt>
                <c:pt idx="1919">
                  <c:v>0.15310000000000001</c:v>
                </c:pt>
                <c:pt idx="1920">
                  <c:v>0.1242</c:v>
                </c:pt>
                <c:pt idx="1921">
                  <c:v>0.13109999999999999</c:v>
                </c:pt>
                <c:pt idx="1922">
                  <c:v>7.9000000000000001E-2</c:v>
                </c:pt>
                <c:pt idx="1923">
                  <c:v>0.17269999999999999</c:v>
                </c:pt>
                <c:pt idx="1924">
                  <c:v>0.16289999999999999</c:v>
                </c:pt>
                <c:pt idx="1925">
                  <c:v>7.9000000000000001E-2</c:v>
                </c:pt>
                <c:pt idx="1926">
                  <c:v>0.16289999999999999</c:v>
                </c:pt>
                <c:pt idx="1927">
                  <c:v>0.11360000000000001</c:v>
                </c:pt>
                <c:pt idx="1928">
                  <c:v>0.18490000000000001</c:v>
                </c:pt>
                <c:pt idx="1929">
                  <c:v>0.23760000000000001</c:v>
                </c:pt>
                <c:pt idx="1930">
                  <c:v>0.14269999999999999</c:v>
                </c:pt>
                <c:pt idx="1931">
                  <c:v>0.1242</c:v>
                </c:pt>
                <c:pt idx="1932">
                  <c:v>0.1903</c:v>
                </c:pt>
                <c:pt idx="1933">
                  <c:v>0.1114</c:v>
                </c:pt>
                <c:pt idx="1934">
                  <c:v>0.1212</c:v>
                </c:pt>
                <c:pt idx="1935">
                  <c:v>7.51E-2</c:v>
                </c:pt>
                <c:pt idx="1936">
                  <c:v>0.14330000000000001</c:v>
                </c:pt>
                <c:pt idx="1937">
                  <c:v>0.1038</c:v>
                </c:pt>
                <c:pt idx="1938">
                  <c:v>0.1065</c:v>
                </c:pt>
                <c:pt idx="1939">
                  <c:v>0.1103</c:v>
                </c:pt>
                <c:pt idx="1940">
                  <c:v>6.0299999999999999E-2</c:v>
                </c:pt>
                <c:pt idx="1941">
                  <c:v>0.17269999999999999</c:v>
                </c:pt>
                <c:pt idx="1942">
                  <c:v>0.13109999999999999</c:v>
                </c:pt>
                <c:pt idx="1943">
                  <c:v>0.13800000000000001</c:v>
                </c:pt>
                <c:pt idx="1944">
                  <c:v>6.6199999999999995E-2</c:v>
                </c:pt>
                <c:pt idx="1945">
                  <c:v>0.17269999999999999</c:v>
                </c:pt>
                <c:pt idx="1946">
                  <c:v>0.1749</c:v>
                </c:pt>
                <c:pt idx="1947">
                  <c:v>0.18640000000000001</c:v>
                </c:pt>
                <c:pt idx="1948">
                  <c:v>0.1099</c:v>
                </c:pt>
                <c:pt idx="1949">
                  <c:v>0.17269999999999999</c:v>
                </c:pt>
                <c:pt idx="1950">
                  <c:v>6.6199999999999995E-2</c:v>
                </c:pt>
                <c:pt idx="1951">
                  <c:v>0.12230000000000001</c:v>
                </c:pt>
                <c:pt idx="1952">
                  <c:v>6.9099999999999995E-2</c:v>
                </c:pt>
                <c:pt idx="1953">
                  <c:v>0.1212</c:v>
                </c:pt>
                <c:pt idx="1954">
                  <c:v>0.21490000000000001</c:v>
                </c:pt>
                <c:pt idx="1955">
                  <c:v>0.14330000000000001</c:v>
                </c:pt>
                <c:pt idx="1956">
                  <c:v>0.1426</c:v>
                </c:pt>
                <c:pt idx="1957">
                  <c:v>0.1074</c:v>
                </c:pt>
                <c:pt idx="1958">
                  <c:v>8.8800000000000004E-2</c:v>
                </c:pt>
                <c:pt idx="1959">
                  <c:v>0.1186</c:v>
                </c:pt>
                <c:pt idx="1960">
                  <c:v>0.14649999999999999</c:v>
                </c:pt>
                <c:pt idx="1961">
                  <c:v>0.21490000000000001</c:v>
                </c:pt>
                <c:pt idx="1962">
                  <c:v>0.22950000000000001</c:v>
                </c:pt>
                <c:pt idx="1963">
                  <c:v>7.9000000000000001E-2</c:v>
                </c:pt>
                <c:pt idx="1964">
                  <c:v>0.17879999999999999</c:v>
                </c:pt>
                <c:pt idx="1965">
                  <c:v>0.1242</c:v>
                </c:pt>
                <c:pt idx="1966">
                  <c:v>7.9000000000000001E-2</c:v>
                </c:pt>
                <c:pt idx="1967">
                  <c:v>0.1037</c:v>
                </c:pt>
                <c:pt idx="1968">
                  <c:v>0.14330000000000001</c:v>
                </c:pt>
                <c:pt idx="1969">
                  <c:v>0.1038</c:v>
                </c:pt>
                <c:pt idx="1970">
                  <c:v>0.21</c:v>
                </c:pt>
                <c:pt idx="1971">
                  <c:v>0.12230000000000001</c:v>
                </c:pt>
                <c:pt idx="1972">
                  <c:v>0.21</c:v>
                </c:pt>
                <c:pt idx="1973">
                  <c:v>0.14330000000000001</c:v>
                </c:pt>
                <c:pt idx="1974">
                  <c:v>0.1749</c:v>
                </c:pt>
                <c:pt idx="1975">
                  <c:v>6.6199999999999995E-2</c:v>
                </c:pt>
                <c:pt idx="1976">
                  <c:v>8.4900000000000003E-2</c:v>
                </c:pt>
                <c:pt idx="1977">
                  <c:v>0.18490000000000001</c:v>
                </c:pt>
                <c:pt idx="1978">
                  <c:v>0.22470000000000001</c:v>
                </c:pt>
                <c:pt idx="1979">
                  <c:v>0.19989999999999999</c:v>
                </c:pt>
                <c:pt idx="1980">
                  <c:v>0.1754</c:v>
                </c:pt>
                <c:pt idx="1981">
                  <c:v>6.9199999999999998E-2</c:v>
                </c:pt>
                <c:pt idx="1982">
                  <c:v>0.1074</c:v>
                </c:pt>
                <c:pt idx="1983">
                  <c:v>6.9099999999999995E-2</c:v>
                </c:pt>
                <c:pt idx="1984">
                  <c:v>9.3200000000000005E-2</c:v>
                </c:pt>
                <c:pt idx="1985">
                  <c:v>7.4899999999999994E-2</c:v>
                </c:pt>
                <c:pt idx="1986">
                  <c:v>0.13109999999999999</c:v>
                </c:pt>
                <c:pt idx="1987">
                  <c:v>0.1527</c:v>
                </c:pt>
                <c:pt idx="1988">
                  <c:v>0.18490000000000001</c:v>
                </c:pt>
                <c:pt idx="1989">
                  <c:v>5.4199999999999998E-2</c:v>
                </c:pt>
                <c:pt idx="1990">
                  <c:v>7.4899999999999994E-2</c:v>
                </c:pt>
                <c:pt idx="1991">
                  <c:v>0.13489999999999999</c:v>
                </c:pt>
                <c:pt idx="1992">
                  <c:v>0.1016</c:v>
                </c:pt>
                <c:pt idx="1993">
                  <c:v>8.8999999999999996E-2</c:v>
                </c:pt>
                <c:pt idx="1994">
                  <c:v>0.1016</c:v>
                </c:pt>
                <c:pt idx="1995">
                  <c:v>8.8800000000000004E-2</c:v>
                </c:pt>
                <c:pt idx="1996">
                  <c:v>0.10249999999999999</c:v>
                </c:pt>
                <c:pt idx="1997">
                  <c:v>0.13109999999999999</c:v>
                </c:pt>
                <c:pt idx="1998">
                  <c:v>0.16289999999999999</c:v>
                </c:pt>
                <c:pt idx="1999">
                  <c:v>0.1409</c:v>
                </c:pt>
                <c:pt idx="2000">
                  <c:v>0.10589999999999999</c:v>
                </c:pt>
                <c:pt idx="2001">
                  <c:v>7.6600000000000001E-2</c:v>
                </c:pt>
                <c:pt idx="2002">
                  <c:v>0.158</c:v>
                </c:pt>
                <c:pt idx="2003">
                  <c:v>0.1905</c:v>
                </c:pt>
                <c:pt idx="2004">
                  <c:v>0.1114</c:v>
                </c:pt>
                <c:pt idx="2005">
                  <c:v>0.17929999999999999</c:v>
                </c:pt>
                <c:pt idx="2006">
                  <c:v>0.15310000000000001</c:v>
                </c:pt>
                <c:pt idx="2007">
                  <c:v>0.1905</c:v>
                </c:pt>
                <c:pt idx="2008">
                  <c:v>0.10589999999999999</c:v>
                </c:pt>
                <c:pt idx="2009">
                  <c:v>0.15310000000000001</c:v>
                </c:pt>
                <c:pt idx="2010">
                  <c:v>0.1016</c:v>
                </c:pt>
                <c:pt idx="2011">
                  <c:v>0.1036</c:v>
                </c:pt>
                <c:pt idx="2012">
                  <c:v>0.1361</c:v>
                </c:pt>
                <c:pt idx="2013">
                  <c:v>0.1212</c:v>
                </c:pt>
                <c:pt idx="2014">
                  <c:v>0.1409</c:v>
                </c:pt>
                <c:pt idx="2015">
                  <c:v>0.13109999999999999</c:v>
                </c:pt>
                <c:pt idx="2016">
                  <c:v>0.13109999999999999</c:v>
                </c:pt>
                <c:pt idx="2017">
                  <c:v>0.1221</c:v>
                </c:pt>
                <c:pt idx="2018">
                  <c:v>0.12690000000000001</c:v>
                </c:pt>
                <c:pt idx="2019">
                  <c:v>0.1016</c:v>
                </c:pt>
                <c:pt idx="2020">
                  <c:v>0.14269999999999999</c:v>
                </c:pt>
                <c:pt idx="2021">
                  <c:v>0.1212</c:v>
                </c:pt>
                <c:pt idx="2022">
                  <c:v>7.4899999999999994E-2</c:v>
                </c:pt>
                <c:pt idx="2023">
                  <c:v>0.158</c:v>
                </c:pt>
                <c:pt idx="2024">
                  <c:v>0.1149</c:v>
                </c:pt>
                <c:pt idx="2025">
                  <c:v>0.13489999999999999</c:v>
                </c:pt>
                <c:pt idx="2026">
                  <c:v>0.13109999999999999</c:v>
                </c:pt>
                <c:pt idx="2027">
                  <c:v>0.13109999999999999</c:v>
                </c:pt>
                <c:pt idx="2028">
                  <c:v>7.3999999999999996E-2</c:v>
                </c:pt>
                <c:pt idx="2029">
                  <c:v>6.0299999999999999E-2</c:v>
                </c:pt>
                <c:pt idx="2030">
                  <c:v>0.17269999999999999</c:v>
                </c:pt>
                <c:pt idx="2031">
                  <c:v>0.1114</c:v>
                </c:pt>
                <c:pt idx="2032">
                  <c:v>0.13109999999999999</c:v>
                </c:pt>
                <c:pt idx="2033">
                  <c:v>0.17560000000000001</c:v>
                </c:pt>
                <c:pt idx="2034">
                  <c:v>6.0299999999999999E-2</c:v>
                </c:pt>
                <c:pt idx="2035">
                  <c:v>0.1186</c:v>
                </c:pt>
                <c:pt idx="2036">
                  <c:v>0.13059999999999999</c:v>
                </c:pt>
                <c:pt idx="2037">
                  <c:v>0.1114</c:v>
                </c:pt>
                <c:pt idx="2038">
                  <c:v>0.19689999999999999</c:v>
                </c:pt>
                <c:pt idx="2039">
                  <c:v>0.1719</c:v>
                </c:pt>
                <c:pt idx="2040">
                  <c:v>7.9000000000000001E-2</c:v>
                </c:pt>
                <c:pt idx="2041">
                  <c:v>0.1149</c:v>
                </c:pt>
                <c:pt idx="2042">
                  <c:v>6.0299999999999999E-2</c:v>
                </c:pt>
                <c:pt idx="2043">
                  <c:v>7.51E-2</c:v>
                </c:pt>
                <c:pt idx="2044">
                  <c:v>0.13109999999999999</c:v>
                </c:pt>
                <c:pt idx="2045">
                  <c:v>0.17580000000000001</c:v>
                </c:pt>
                <c:pt idx="2046">
                  <c:v>0.14330000000000001</c:v>
                </c:pt>
                <c:pt idx="2047">
                  <c:v>0.13109999999999999</c:v>
                </c:pt>
                <c:pt idx="2048">
                  <c:v>0.1212</c:v>
                </c:pt>
                <c:pt idx="2049">
                  <c:v>0.14649999999999999</c:v>
                </c:pt>
                <c:pt idx="2050">
                  <c:v>7.9000000000000001E-2</c:v>
                </c:pt>
                <c:pt idx="2051">
                  <c:v>0.1</c:v>
                </c:pt>
                <c:pt idx="2052">
                  <c:v>7.4899999999999994E-2</c:v>
                </c:pt>
                <c:pt idx="2053">
                  <c:v>0.13109999999999999</c:v>
                </c:pt>
                <c:pt idx="2054">
                  <c:v>7.9000000000000001E-2</c:v>
                </c:pt>
                <c:pt idx="2055">
                  <c:v>0.2049</c:v>
                </c:pt>
                <c:pt idx="2056">
                  <c:v>0.14829999999999999</c:v>
                </c:pt>
                <c:pt idx="2057">
                  <c:v>0.14330000000000001</c:v>
                </c:pt>
                <c:pt idx="2058">
                  <c:v>0.1065</c:v>
                </c:pt>
                <c:pt idx="2059">
                  <c:v>6.0299999999999999E-2</c:v>
                </c:pt>
                <c:pt idx="2060">
                  <c:v>6.6199999999999995E-2</c:v>
                </c:pt>
                <c:pt idx="2061">
                  <c:v>0.16289999999999999</c:v>
                </c:pt>
                <c:pt idx="2062">
                  <c:v>6.0299999999999999E-2</c:v>
                </c:pt>
                <c:pt idx="2063">
                  <c:v>0.18640000000000001</c:v>
                </c:pt>
                <c:pt idx="2064">
                  <c:v>7.4899999999999994E-2</c:v>
                </c:pt>
                <c:pt idx="2065">
                  <c:v>0.21</c:v>
                </c:pt>
                <c:pt idx="2066">
                  <c:v>0.1749</c:v>
                </c:pt>
                <c:pt idx="2067">
                  <c:v>0.16889999999999999</c:v>
                </c:pt>
                <c:pt idx="2068">
                  <c:v>0.1242</c:v>
                </c:pt>
                <c:pt idx="2069">
                  <c:v>0.13789999999999999</c:v>
                </c:pt>
                <c:pt idx="2070">
                  <c:v>0.13489999999999999</c:v>
                </c:pt>
                <c:pt idx="2071">
                  <c:v>0.1799</c:v>
                </c:pt>
                <c:pt idx="2072">
                  <c:v>0.13489999999999999</c:v>
                </c:pt>
                <c:pt idx="2073">
                  <c:v>5.4199999999999998E-2</c:v>
                </c:pt>
                <c:pt idx="2074">
                  <c:v>0.1409</c:v>
                </c:pt>
                <c:pt idx="2075">
                  <c:v>0.2198</c:v>
                </c:pt>
                <c:pt idx="2076">
                  <c:v>7.6200000000000004E-2</c:v>
                </c:pt>
                <c:pt idx="2077">
                  <c:v>6.0299999999999999E-2</c:v>
                </c:pt>
                <c:pt idx="2078">
                  <c:v>0.1399</c:v>
                </c:pt>
                <c:pt idx="2079">
                  <c:v>9.9900000000000003E-2</c:v>
                </c:pt>
                <c:pt idx="2080">
                  <c:v>0.17269999999999999</c:v>
                </c:pt>
                <c:pt idx="2081">
                  <c:v>0.18490000000000001</c:v>
                </c:pt>
                <c:pt idx="2082">
                  <c:v>0.15310000000000001</c:v>
                </c:pt>
                <c:pt idx="2083">
                  <c:v>0.16289999999999999</c:v>
                </c:pt>
                <c:pt idx="2084">
                  <c:v>0.1409</c:v>
                </c:pt>
                <c:pt idx="2085">
                  <c:v>0.13109999999999999</c:v>
                </c:pt>
                <c:pt idx="2086">
                  <c:v>0.1242</c:v>
                </c:pt>
                <c:pt idx="2087">
                  <c:v>0.13669999999999999</c:v>
                </c:pt>
                <c:pt idx="2088">
                  <c:v>0.1399</c:v>
                </c:pt>
                <c:pt idx="2089">
                  <c:v>0.1323</c:v>
                </c:pt>
                <c:pt idx="2090">
                  <c:v>0.14330000000000001</c:v>
                </c:pt>
                <c:pt idx="2091">
                  <c:v>0.1212</c:v>
                </c:pt>
                <c:pt idx="2092">
                  <c:v>0.15310000000000001</c:v>
                </c:pt>
                <c:pt idx="2093">
                  <c:v>0.17269999999999999</c:v>
                </c:pt>
                <c:pt idx="2094">
                  <c:v>0.2127</c:v>
                </c:pt>
                <c:pt idx="2095">
                  <c:v>0.19719999999999999</c:v>
                </c:pt>
                <c:pt idx="2096">
                  <c:v>9.9900000000000003E-2</c:v>
                </c:pt>
                <c:pt idx="2097">
                  <c:v>0.15049999999999999</c:v>
                </c:pt>
                <c:pt idx="2098">
                  <c:v>0.1114</c:v>
                </c:pt>
                <c:pt idx="2099">
                  <c:v>0.14330000000000001</c:v>
                </c:pt>
                <c:pt idx="2100">
                  <c:v>0.1114</c:v>
                </c:pt>
                <c:pt idx="2101">
                  <c:v>8.8999999999999996E-2</c:v>
                </c:pt>
                <c:pt idx="2102">
                  <c:v>0.2198</c:v>
                </c:pt>
                <c:pt idx="2103">
                  <c:v>7.9000000000000001E-2</c:v>
                </c:pt>
                <c:pt idx="2104">
                  <c:v>0.13489999999999999</c:v>
                </c:pt>
                <c:pt idx="2105">
                  <c:v>0.13109999999999999</c:v>
                </c:pt>
                <c:pt idx="2106">
                  <c:v>0.14829999999999999</c:v>
                </c:pt>
                <c:pt idx="2107">
                  <c:v>0.13109999999999999</c:v>
                </c:pt>
                <c:pt idx="2108">
                  <c:v>8.8999999999999996E-2</c:v>
                </c:pt>
                <c:pt idx="2109">
                  <c:v>0.1212</c:v>
                </c:pt>
                <c:pt idx="2110">
                  <c:v>0.13109999999999999</c:v>
                </c:pt>
                <c:pt idx="2111">
                  <c:v>0.11119999999999999</c:v>
                </c:pt>
                <c:pt idx="2112">
                  <c:v>0.1074</c:v>
                </c:pt>
                <c:pt idx="2113">
                  <c:v>0.17269999999999999</c:v>
                </c:pt>
                <c:pt idx="2114">
                  <c:v>0.23830000000000001</c:v>
                </c:pt>
                <c:pt idx="2115">
                  <c:v>0.1527</c:v>
                </c:pt>
                <c:pt idx="2116">
                  <c:v>0.1749</c:v>
                </c:pt>
                <c:pt idx="2117">
                  <c:v>0.1114</c:v>
                </c:pt>
                <c:pt idx="2118">
                  <c:v>0.1016</c:v>
                </c:pt>
                <c:pt idx="2119">
                  <c:v>0.16819999999999999</c:v>
                </c:pt>
                <c:pt idx="2120">
                  <c:v>0.1212</c:v>
                </c:pt>
                <c:pt idx="2121">
                  <c:v>0.1399</c:v>
                </c:pt>
                <c:pt idx="2122">
                  <c:v>7.9000000000000001E-2</c:v>
                </c:pt>
                <c:pt idx="2123">
                  <c:v>7.51E-2</c:v>
                </c:pt>
                <c:pt idx="2124">
                  <c:v>0.13109999999999999</c:v>
                </c:pt>
                <c:pt idx="2125">
                  <c:v>0.12870000000000001</c:v>
                </c:pt>
                <c:pt idx="2126">
                  <c:v>0.1409</c:v>
                </c:pt>
                <c:pt idx="2127">
                  <c:v>0.17269999999999999</c:v>
                </c:pt>
                <c:pt idx="2128">
                  <c:v>0.1212</c:v>
                </c:pt>
                <c:pt idx="2129">
                  <c:v>0.1074</c:v>
                </c:pt>
                <c:pt idx="2130">
                  <c:v>0.1825</c:v>
                </c:pt>
                <c:pt idx="2131">
                  <c:v>5.79E-2</c:v>
                </c:pt>
                <c:pt idx="2132">
                  <c:v>0.13109999999999999</c:v>
                </c:pt>
                <c:pt idx="2133">
                  <c:v>8.8999999999999996E-2</c:v>
                </c:pt>
                <c:pt idx="2134">
                  <c:v>6.0299999999999999E-2</c:v>
                </c:pt>
                <c:pt idx="2135">
                  <c:v>0.20300000000000001</c:v>
                </c:pt>
                <c:pt idx="2136">
                  <c:v>7.4899999999999994E-2</c:v>
                </c:pt>
                <c:pt idx="2137">
                  <c:v>0.13109999999999999</c:v>
                </c:pt>
                <c:pt idx="2138">
                  <c:v>0.2049</c:v>
                </c:pt>
                <c:pt idx="2139">
                  <c:v>7.4899999999999994E-2</c:v>
                </c:pt>
                <c:pt idx="2140">
                  <c:v>7.4899999999999994E-2</c:v>
                </c:pt>
                <c:pt idx="2141">
                  <c:v>9.6299999999999997E-2</c:v>
                </c:pt>
                <c:pt idx="2142">
                  <c:v>0.17269999999999999</c:v>
                </c:pt>
                <c:pt idx="2143">
                  <c:v>0.15310000000000001</c:v>
                </c:pt>
                <c:pt idx="2144">
                  <c:v>0.18390000000000001</c:v>
                </c:pt>
                <c:pt idx="2145">
                  <c:v>0.1114</c:v>
                </c:pt>
                <c:pt idx="2146">
                  <c:v>0.22470000000000001</c:v>
                </c:pt>
                <c:pt idx="2147">
                  <c:v>0.2198</c:v>
                </c:pt>
                <c:pt idx="2148">
                  <c:v>0.21490000000000001</c:v>
                </c:pt>
                <c:pt idx="2149">
                  <c:v>9.6299999999999997E-2</c:v>
                </c:pt>
                <c:pt idx="2150">
                  <c:v>0.19989999999999999</c:v>
                </c:pt>
                <c:pt idx="2151">
                  <c:v>0.14330000000000001</c:v>
                </c:pt>
                <c:pt idx="2152">
                  <c:v>0.18490000000000001</c:v>
                </c:pt>
                <c:pt idx="2153">
                  <c:v>7.4899999999999994E-2</c:v>
                </c:pt>
                <c:pt idx="2154">
                  <c:v>0.13109999999999999</c:v>
                </c:pt>
                <c:pt idx="2155">
                  <c:v>0.1343</c:v>
                </c:pt>
                <c:pt idx="2156">
                  <c:v>8.8999999999999996E-2</c:v>
                </c:pt>
                <c:pt idx="2157">
                  <c:v>6.0299999999999999E-2</c:v>
                </c:pt>
                <c:pt idx="2158">
                  <c:v>0.12609999999999999</c:v>
                </c:pt>
                <c:pt idx="2159">
                  <c:v>9.2499999999999999E-2</c:v>
                </c:pt>
                <c:pt idx="2160">
                  <c:v>0.19689999999999999</c:v>
                </c:pt>
                <c:pt idx="2161">
                  <c:v>0.1212</c:v>
                </c:pt>
                <c:pt idx="2162">
                  <c:v>0.18290000000000001</c:v>
                </c:pt>
                <c:pt idx="2163">
                  <c:v>0.1114</c:v>
                </c:pt>
                <c:pt idx="2164">
                  <c:v>5.9900000000000002E-2</c:v>
                </c:pt>
                <c:pt idx="2165">
                  <c:v>0.1171</c:v>
                </c:pt>
                <c:pt idx="2166">
                  <c:v>0.18490000000000001</c:v>
                </c:pt>
                <c:pt idx="2167">
                  <c:v>0.1242</c:v>
                </c:pt>
                <c:pt idx="2168">
                  <c:v>0.1171</c:v>
                </c:pt>
                <c:pt idx="2169">
                  <c:v>0.11990000000000001</c:v>
                </c:pt>
                <c:pt idx="2170">
                  <c:v>0.1323</c:v>
                </c:pt>
                <c:pt idx="2171">
                  <c:v>0.13109999999999999</c:v>
                </c:pt>
                <c:pt idx="2172">
                  <c:v>0.18490000000000001</c:v>
                </c:pt>
                <c:pt idx="2173">
                  <c:v>7.6799999999999993E-2</c:v>
                </c:pt>
                <c:pt idx="2174">
                  <c:v>7.1400000000000005E-2</c:v>
                </c:pt>
                <c:pt idx="2175">
                  <c:v>0.1114</c:v>
                </c:pt>
                <c:pt idx="2176">
                  <c:v>8.8999999999999996E-2</c:v>
                </c:pt>
                <c:pt idx="2177">
                  <c:v>0.2049</c:v>
                </c:pt>
                <c:pt idx="2178">
                  <c:v>8.4900000000000003E-2</c:v>
                </c:pt>
                <c:pt idx="2179">
                  <c:v>0.17269999999999999</c:v>
                </c:pt>
                <c:pt idx="2180">
                  <c:v>7.51E-2</c:v>
                </c:pt>
                <c:pt idx="2181">
                  <c:v>0.14960000000000001</c:v>
                </c:pt>
                <c:pt idx="2182">
                  <c:v>6.54E-2</c:v>
                </c:pt>
                <c:pt idx="2183">
                  <c:v>6.6199999999999995E-2</c:v>
                </c:pt>
                <c:pt idx="2184">
                  <c:v>6.0299999999999999E-2</c:v>
                </c:pt>
                <c:pt idx="2185">
                  <c:v>0.1099</c:v>
                </c:pt>
                <c:pt idx="2186">
                  <c:v>0.1103</c:v>
                </c:pt>
                <c:pt idx="2187">
                  <c:v>0.2049</c:v>
                </c:pt>
                <c:pt idx="2188">
                  <c:v>0.2049</c:v>
                </c:pt>
                <c:pt idx="2189">
                  <c:v>0.13980000000000001</c:v>
                </c:pt>
                <c:pt idx="2190">
                  <c:v>0.158</c:v>
                </c:pt>
                <c:pt idx="2191">
                  <c:v>8.9399999999999993E-2</c:v>
                </c:pt>
                <c:pt idx="2192">
                  <c:v>0.13300000000000001</c:v>
                </c:pt>
                <c:pt idx="2193">
                  <c:v>0.14649999999999999</c:v>
                </c:pt>
                <c:pt idx="2194">
                  <c:v>0.22109999999999999</c:v>
                </c:pt>
                <c:pt idx="2195">
                  <c:v>7.6200000000000004E-2</c:v>
                </c:pt>
                <c:pt idx="2196">
                  <c:v>0.21</c:v>
                </c:pt>
                <c:pt idx="2197">
                  <c:v>0.13059999999999999</c:v>
                </c:pt>
                <c:pt idx="2198">
                  <c:v>0.13109999999999999</c:v>
                </c:pt>
                <c:pt idx="2199">
                  <c:v>0.1777</c:v>
                </c:pt>
                <c:pt idx="2200">
                  <c:v>0.13109999999999999</c:v>
                </c:pt>
                <c:pt idx="2201">
                  <c:v>0.19220000000000001</c:v>
                </c:pt>
                <c:pt idx="2202">
                  <c:v>7.9000000000000001E-2</c:v>
                </c:pt>
                <c:pt idx="2203">
                  <c:v>0.13489999999999999</c:v>
                </c:pt>
                <c:pt idx="2204">
                  <c:v>0.14330000000000001</c:v>
                </c:pt>
                <c:pt idx="2205">
                  <c:v>7.4899999999999994E-2</c:v>
                </c:pt>
                <c:pt idx="2206">
                  <c:v>0.15310000000000001</c:v>
                </c:pt>
                <c:pt idx="2207">
                  <c:v>7.9000000000000001E-2</c:v>
                </c:pt>
                <c:pt idx="2208">
                  <c:v>0.1099</c:v>
                </c:pt>
                <c:pt idx="2209">
                  <c:v>0.1825</c:v>
                </c:pt>
                <c:pt idx="2210">
                  <c:v>0.1221</c:v>
                </c:pt>
                <c:pt idx="2211">
                  <c:v>6.0299999999999999E-2</c:v>
                </c:pt>
                <c:pt idx="2212">
                  <c:v>0.14330000000000001</c:v>
                </c:pt>
                <c:pt idx="2213">
                  <c:v>0.1777</c:v>
                </c:pt>
                <c:pt idx="2214">
                  <c:v>0.1111</c:v>
                </c:pt>
                <c:pt idx="2215">
                  <c:v>7.9000000000000001E-2</c:v>
                </c:pt>
                <c:pt idx="2216">
                  <c:v>0.20250000000000001</c:v>
                </c:pt>
                <c:pt idx="2217">
                  <c:v>0.14649999999999999</c:v>
                </c:pt>
                <c:pt idx="2218">
                  <c:v>0.1527</c:v>
                </c:pt>
                <c:pt idx="2219">
                  <c:v>0.1062</c:v>
                </c:pt>
                <c:pt idx="2220">
                  <c:v>0.11360000000000001</c:v>
                </c:pt>
                <c:pt idx="2221">
                  <c:v>6.6199999999999995E-2</c:v>
                </c:pt>
                <c:pt idx="2222">
                  <c:v>9.6299999999999997E-2</c:v>
                </c:pt>
                <c:pt idx="2223">
                  <c:v>0.19220000000000001</c:v>
                </c:pt>
                <c:pt idx="2224">
                  <c:v>0.23760000000000001</c:v>
                </c:pt>
                <c:pt idx="2225">
                  <c:v>5.9900000000000002E-2</c:v>
                </c:pt>
                <c:pt idx="2226">
                  <c:v>0.1099</c:v>
                </c:pt>
                <c:pt idx="2227">
                  <c:v>0.13669999999999999</c:v>
                </c:pt>
                <c:pt idx="2228">
                  <c:v>0.1268</c:v>
                </c:pt>
                <c:pt idx="2229">
                  <c:v>0.1777</c:v>
                </c:pt>
                <c:pt idx="2230">
                  <c:v>7.9000000000000001E-2</c:v>
                </c:pt>
                <c:pt idx="2231">
                  <c:v>0.1171</c:v>
                </c:pt>
                <c:pt idx="2232">
                  <c:v>0.13669999999999999</c:v>
                </c:pt>
                <c:pt idx="2233">
                  <c:v>0.1149</c:v>
                </c:pt>
                <c:pt idx="2234">
                  <c:v>0.1714</c:v>
                </c:pt>
                <c:pt idx="2235">
                  <c:v>0.23280000000000001</c:v>
                </c:pt>
                <c:pt idx="2236">
                  <c:v>0.17929999999999999</c:v>
                </c:pt>
                <c:pt idx="2237">
                  <c:v>0.14269999999999999</c:v>
                </c:pt>
                <c:pt idx="2238">
                  <c:v>0.1399</c:v>
                </c:pt>
                <c:pt idx="2239">
                  <c:v>0.1777</c:v>
                </c:pt>
                <c:pt idx="2240">
                  <c:v>0.1075</c:v>
                </c:pt>
                <c:pt idx="2241">
                  <c:v>0.1114</c:v>
                </c:pt>
                <c:pt idx="2242">
                  <c:v>7.51E-2</c:v>
                </c:pt>
                <c:pt idx="2243">
                  <c:v>0.17269999999999999</c:v>
                </c:pt>
                <c:pt idx="2244">
                  <c:v>0.13109999999999999</c:v>
                </c:pt>
                <c:pt idx="2245">
                  <c:v>0.16289999999999999</c:v>
                </c:pt>
                <c:pt idx="2246">
                  <c:v>0.14330000000000001</c:v>
                </c:pt>
                <c:pt idx="2247">
                  <c:v>0.158</c:v>
                </c:pt>
                <c:pt idx="2248">
                  <c:v>0.1409</c:v>
                </c:pt>
                <c:pt idx="2249">
                  <c:v>0.21</c:v>
                </c:pt>
                <c:pt idx="2250">
                  <c:v>0.1171</c:v>
                </c:pt>
                <c:pt idx="2251">
                  <c:v>0.14219999999999999</c:v>
                </c:pt>
                <c:pt idx="2252">
                  <c:v>8.5900000000000004E-2</c:v>
                </c:pt>
                <c:pt idx="2253">
                  <c:v>0.158</c:v>
                </c:pt>
                <c:pt idx="2254">
                  <c:v>8.4900000000000003E-2</c:v>
                </c:pt>
                <c:pt idx="2255">
                  <c:v>0.21490000000000001</c:v>
                </c:pt>
                <c:pt idx="2256">
                  <c:v>0.1075</c:v>
                </c:pt>
                <c:pt idx="2257">
                  <c:v>0.1875</c:v>
                </c:pt>
                <c:pt idx="2258">
                  <c:v>0.1212</c:v>
                </c:pt>
                <c:pt idx="2259">
                  <c:v>0.1825</c:v>
                </c:pt>
                <c:pt idx="2260">
                  <c:v>0.15310000000000001</c:v>
                </c:pt>
                <c:pt idx="2261">
                  <c:v>0.13170000000000001</c:v>
                </c:pt>
                <c:pt idx="2262">
                  <c:v>0.16819999999999999</c:v>
                </c:pt>
                <c:pt idx="2263">
                  <c:v>7.9000000000000001E-2</c:v>
                </c:pt>
                <c:pt idx="2264">
                  <c:v>9.6299999999999997E-2</c:v>
                </c:pt>
                <c:pt idx="2265">
                  <c:v>0.1323</c:v>
                </c:pt>
                <c:pt idx="2266">
                  <c:v>0.11890000000000001</c:v>
                </c:pt>
                <c:pt idx="2267">
                  <c:v>0.1075</c:v>
                </c:pt>
                <c:pt idx="2268">
                  <c:v>6.0299999999999999E-2</c:v>
                </c:pt>
                <c:pt idx="2269">
                  <c:v>0.2049</c:v>
                </c:pt>
                <c:pt idx="2270">
                  <c:v>0.1409</c:v>
                </c:pt>
                <c:pt idx="2271">
                  <c:v>0.1171</c:v>
                </c:pt>
                <c:pt idx="2272">
                  <c:v>0.16289999999999999</c:v>
                </c:pt>
                <c:pt idx="2273">
                  <c:v>9.6299999999999997E-2</c:v>
                </c:pt>
                <c:pt idx="2274">
                  <c:v>0.12690000000000001</c:v>
                </c:pt>
                <c:pt idx="2275">
                  <c:v>8.8999999999999996E-2</c:v>
                </c:pt>
                <c:pt idx="2276">
                  <c:v>0.1114</c:v>
                </c:pt>
                <c:pt idx="2277">
                  <c:v>9.7600000000000006E-2</c:v>
                </c:pt>
                <c:pt idx="2278">
                  <c:v>0.11890000000000001</c:v>
                </c:pt>
                <c:pt idx="2279">
                  <c:v>0.1399</c:v>
                </c:pt>
                <c:pt idx="2280">
                  <c:v>0.15809999999999999</c:v>
                </c:pt>
                <c:pt idx="2281">
                  <c:v>0.1474</c:v>
                </c:pt>
                <c:pt idx="2282">
                  <c:v>9.0700000000000003E-2</c:v>
                </c:pt>
                <c:pt idx="2283">
                  <c:v>0.1399</c:v>
                </c:pt>
                <c:pt idx="2284">
                  <c:v>0.1149</c:v>
                </c:pt>
                <c:pt idx="2285">
                  <c:v>0.1875</c:v>
                </c:pt>
                <c:pt idx="2286">
                  <c:v>0.2049</c:v>
                </c:pt>
                <c:pt idx="2287">
                  <c:v>0.1114</c:v>
                </c:pt>
                <c:pt idx="2288">
                  <c:v>0.13669999999999999</c:v>
                </c:pt>
                <c:pt idx="2289">
                  <c:v>0.1799</c:v>
                </c:pt>
                <c:pt idx="2290">
                  <c:v>0.15310000000000001</c:v>
                </c:pt>
                <c:pt idx="2291">
                  <c:v>0.19719999999999999</c:v>
                </c:pt>
                <c:pt idx="2292">
                  <c:v>0.15310000000000001</c:v>
                </c:pt>
                <c:pt idx="2293">
                  <c:v>0.1777</c:v>
                </c:pt>
                <c:pt idx="2294">
                  <c:v>0.1411</c:v>
                </c:pt>
                <c:pt idx="2295">
                  <c:v>0.17269999999999999</c:v>
                </c:pt>
                <c:pt idx="2296">
                  <c:v>0.2049</c:v>
                </c:pt>
                <c:pt idx="2297">
                  <c:v>0.11990000000000001</c:v>
                </c:pt>
                <c:pt idx="2298">
                  <c:v>0.17580000000000001</c:v>
                </c:pt>
                <c:pt idx="2299">
                  <c:v>0.15809999999999999</c:v>
                </c:pt>
                <c:pt idx="2300">
                  <c:v>0.16289999999999999</c:v>
                </c:pt>
                <c:pt idx="2301">
                  <c:v>0.1212</c:v>
                </c:pt>
                <c:pt idx="2302">
                  <c:v>0.15049999999999999</c:v>
                </c:pt>
                <c:pt idx="2303">
                  <c:v>0.16289999999999999</c:v>
                </c:pt>
                <c:pt idx="2304">
                  <c:v>0.17510000000000001</c:v>
                </c:pt>
                <c:pt idx="2305">
                  <c:v>6.0299999999999999E-2</c:v>
                </c:pt>
                <c:pt idx="2306">
                  <c:v>0.11890000000000001</c:v>
                </c:pt>
                <c:pt idx="2307">
                  <c:v>8.8999999999999996E-2</c:v>
                </c:pt>
                <c:pt idx="2308">
                  <c:v>7.9000000000000001E-2</c:v>
                </c:pt>
                <c:pt idx="2309">
                  <c:v>0.1242</c:v>
                </c:pt>
                <c:pt idx="2310">
                  <c:v>8.9399999999999993E-2</c:v>
                </c:pt>
                <c:pt idx="2311">
                  <c:v>0.12529999999999999</c:v>
                </c:pt>
                <c:pt idx="2312">
                  <c:v>0.16289999999999999</c:v>
                </c:pt>
                <c:pt idx="2313">
                  <c:v>0.1212</c:v>
                </c:pt>
                <c:pt idx="2314">
                  <c:v>0.1242</c:v>
                </c:pt>
                <c:pt idx="2315">
                  <c:v>0.1171</c:v>
                </c:pt>
                <c:pt idx="2316">
                  <c:v>0.14330000000000001</c:v>
                </c:pt>
                <c:pt idx="2317">
                  <c:v>6.0299999999999999E-2</c:v>
                </c:pt>
                <c:pt idx="2318">
                  <c:v>0.14269999999999999</c:v>
                </c:pt>
                <c:pt idx="2319">
                  <c:v>0.1242</c:v>
                </c:pt>
                <c:pt idx="2320">
                  <c:v>0.13109999999999999</c:v>
                </c:pt>
                <c:pt idx="2321">
                  <c:v>0.1399</c:v>
                </c:pt>
                <c:pt idx="2322">
                  <c:v>0.12920000000000001</c:v>
                </c:pt>
                <c:pt idx="2323">
                  <c:v>0.16289999999999999</c:v>
                </c:pt>
                <c:pt idx="2324">
                  <c:v>0.1426</c:v>
                </c:pt>
                <c:pt idx="2325">
                  <c:v>0.11990000000000001</c:v>
                </c:pt>
                <c:pt idx="2326">
                  <c:v>0.2049</c:v>
                </c:pt>
                <c:pt idx="2327">
                  <c:v>5.79E-2</c:v>
                </c:pt>
                <c:pt idx="2328">
                  <c:v>0.1268</c:v>
                </c:pt>
                <c:pt idx="2329">
                  <c:v>0.1212</c:v>
                </c:pt>
                <c:pt idx="2330">
                  <c:v>8.8999999999999996E-2</c:v>
                </c:pt>
                <c:pt idx="2331">
                  <c:v>0.18640000000000001</c:v>
                </c:pt>
                <c:pt idx="2332">
                  <c:v>8.4900000000000003E-2</c:v>
                </c:pt>
                <c:pt idx="2333">
                  <c:v>0.1149</c:v>
                </c:pt>
                <c:pt idx="2334">
                  <c:v>0.18490000000000001</c:v>
                </c:pt>
                <c:pt idx="2335">
                  <c:v>0.16020000000000001</c:v>
                </c:pt>
                <c:pt idx="2336">
                  <c:v>0.13489999999999999</c:v>
                </c:pt>
                <c:pt idx="2337">
                  <c:v>0.1212</c:v>
                </c:pt>
                <c:pt idx="2338">
                  <c:v>7.9000000000000001E-2</c:v>
                </c:pt>
                <c:pt idx="2339">
                  <c:v>0.14330000000000001</c:v>
                </c:pt>
                <c:pt idx="2340">
                  <c:v>0.158</c:v>
                </c:pt>
                <c:pt idx="2341">
                  <c:v>8.5900000000000004E-2</c:v>
                </c:pt>
                <c:pt idx="2342">
                  <c:v>0.15310000000000001</c:v>
                </c:pt>
                <c:pt idx="2343">
                  <c:v>7.6799999999999993E-2</c:v>
                </c:pt>
                <c:pt idx="2344">
                  <c:v>0.1777</c:v>
                </c:pt>
                <c:pt idx="2345">
                  <c:v>0.14610000000000001</c:v>
                </c:pt>
                <c:pt idx="2346">
                  <c:v>0.14330000000000001</c:v>
                </c:pt>
                <c:pt idx="2347">
                  <c:v>6.6199999999999995E-2</c:v>
                </c:pt>
                <c:pt idx="2348">
                  <c:v>6.9900000000000004E-2</c:v>
                </c:pt>
                <c:pt idx="2349">
                  <c:v>0.14910000000000001</c:v>
                </c:pt>
                <c:pt idx="2350">
                  <c:v>0.13109999999999999</c:v>
                </c:pt>
                <c:pt idx="2351">
                  <c:v>7.9100000000000004E-2</c:v>
                </c:pt>
                <c:pt idx="2352">
                  <c:v>0.13719999999999999</c:v>
                </c:pt>
                <c:pt idx="2353">
                  <c:v>0.13489999999999999</c:v>
                </c:pt>
                <c:pt idx="2354">
                  <c:v>0.19409999999999999</c:v>
                </c:pt>
                <c:pt idx="2355">
                  <c:v>0.1409</c:v>
                </c:pt>
                <c:pt idx="2356">
                  <c:v>0.12529999999999999</c:v>
                </c:pt>
                <c:pt idx="2357">
                  <c:v>0.1037</c:v>
                </c:pt>
                <c:pt idx="2358">
                  <c:v>6.6199999999999995E-2</c:v>
                </c:pt>
                <c:pt idx="2359">
                  <c:v>0.1212</c:v>
                </c:pt>
                <c:pt idx="2360">
                  <c:v>7.9000000000000001E-2</c:v>
                </c:pt>
                <c:pt idx="2361">
                  <c:v>7.6200000000000004E-2</c:v>
                </c:pt>
                <c:pt idx="2362">
                  <c:v>0.14960000000000001</c:v>
                </c:pt>
                <c:pt idx="2363">
                  <c:v>0.19719999999999999</c:v>
                </c:pt>
                <c:pt idx="2364">
                  <c:v>0.1825</c:v>
                </c:pt>
                <c:pt idx="2365">
                  <c:v>0.1037</c:v>
                </c:pt>
                <c:pt idx="2366">
                  <c:v>0.1221</c:v>
                </c:pt>
                <c:pt idx="2367">
                  <c:v>0.14330000000000001</c:v>
                </c:pt>
                <c:pt idx="2368">
                  <c:v>0.1825</c:v>
                </c:pt>
                <c:pt idx="2369">
                  <c:v>7.7399999999999997E-2</c:v>
                </c:pt>
                <c:pt idx="2370">
                  <c:v>0.1149</c:v>
                </c:pt>
                <c:pt idx="2371">
                  <c:v>0.22450000000000001</c:v>
                </c:pt>
                <c:pt idx="2372">
                  <c:v>0.14269999999999999</c:v>
                </c:pt>
                <c:pt idx="2373">
                  <c:v>9.9099999999999994E-2</c:v>
                </c:pt>
                <c:pt idx="2374">
                  <c:v>7.51E-2</c:v>
                </c:pt>
                <c:pt idx="2375">
                  <c:v>7.9000000000000001E-2</c:v>
                </c:pt>
                <c:pt idx="2376">
                  <c:v>9.7600000000000006E-2</c:v>
                </c:pt>
                <c:pt idx="2377">
                  <c:v>6.0299999999999999E-2</c:v>
                </c:pt>
                <c:pt idx="2378">
                  <c:v>0.1527</c:v>
                </c:pt>
                <c:pt idx="2379">
                  <c:v>0.16289999999999999</c:v>
                </c:pt>
                <c:pt idx="2380">
                  <c:v>0.13669999999999999</c:v>
                </c:pt>
                <c:pt idx="2381">
                  <c:v>0.1212</c:v>
                </c:pt>
                <c:pt idx="2382">
                  <c:v>0.16830000000000001</c:v>
                </c:pt>
                <c:pt idx="2383">
                  <c:v>0.19719999999999999</c:v>
                </c:pt>
                <c:pt idx="2384">
                  <c:v>7.2900000000000006E-2</c:v>
                </c:pt>
                <c:pt idx="2385">
                  <c:v>0.1183</c:v>
                </c:pt>
                <c:pt idx="2386">
                  <c:v>0.12690000000000001</c:v>
                </c:pt>
                <c:pt idx="2387">
                  <c:v>0.1212</c:v>
                </c:pt>
                <c:pt idx="2388">
                  <c:v>6.0299999999999999E-2</c:v>
                </c:pt>
                <c:pt idx="2389">
                  <c:v>0.1242</c:v>
                </c:pt>
                <c:pt idx="2390">
                  <c:v>0.17510000000000001</c:v>
                </c:pt>
                <c:pt idx="2391">
                  <c:v>0.1212</c:v>
                </c:pt>
                <c:pt idx="2392">
                  <c:v>0.2089</c:v>
                </c:pt>
                <c:pt idx="2393">
                  <c:v>0.1777</c:v>
                </c:pt>
                <c:pt idx="2394">
                  <c:v>0.1903</c:v>
                </c:pt>
                <c:pt idx="2395">
                  <c:v>7.8799999999999995E-2</c:v>
                </c:pt>
                <c:pt idx="2396">
                  <c:v>0.1409</c:v>
                </c:pt>
                <c:pt idx="2397">
                  <c:v>0.1903</c:v>
                </c:pt>
                <c:pt idx="2398">
                  <c:v>8.9399999999999993E-2</c:v>
                </c:pt>
                <c:pt idx="2399">
                  <c:v>0.1399</c:v>
                </c:pt>
                <c:pt idx="2400">
                  <c:v>0.12690000000000001</c:v>
                </c:pt>
                <c:pt idx="2401">
                  <c:v>0.14169999999999999</c:v>
                </c:pt>
                <c:pt idx="2402">
                  <c:v>0.13930000000000001</c:v>
                </c:pt>
                <c:pt idx="2403">
                  <c:v>0.1409</c:v>
                </c:pt>
                <c:pt idx="2404">
                  <c:v>0.13669999999999999</c:v>
                </c:pt>
                <c:pt idx="2405">
                  <c:v>6.9199999999999998E-2</c:v>
                </c:pt>
                <c:pt idx="2406">
                  <c:v>0.1212</c:v>
                </c:pt>
                <c:pt idx="2407">
                  <c:v>0.1114</c:v>
                </c:pt>
                <c:pt idx="2408">
                  <c:v>0.22470000000000001</c:v>
                </c:pt>
                <c:pt idx="2409">
                  <c:v>6.9900000000000004E-2</c:v>
                </c:pt>
                <c:pt idx="2410">
                  <c:v>6.0299999999999999E-2</c:v>
                </c:pt>
                <c:pt idx="2411">
                  <c:v>0.2049</c:v>
                </c:pt>
                <c:pt idx="2412">
                  <c:v>0.1099</c:v>
                </c:pt>
                <c:pt idx="2413">
                  <c:v>8.8999999999999996E-2</c:v>
                </c:pt>
                <c:pt idx="2414">
                  <c:v>0.24890000000000001</c:v>
                </c:pt>
                <c:pt idx="2415">
                  <c:v>0.15959999999999999</c:v>
                </c:pt>
                <c:pt idx="2416">
                  <c:v>0.10589999999999999</c:v>
                </c:pt>
                <c:pt idx="2417">
                  <c:v>0.1855</c:v>
                </c:pt>
                <c:pt idx="2418">
                  <c:v>0.1411</c:v>
                </c:pt>
                <c:pt idx="2419">
                  <c:v>0.18490000000000001</c:v>
                </c:pt>
                <c:pt idx="2420">
                  <c:v>0.1171</c:v>
                </c:pt>
                <c:pt idx="2421">
                  <c:v>5.79E-2</c:v>
                </c:pt>
                <c:pt idx="2422">
                  <c:v>0.2278</c:v>
                </c:pt>
                <c:pt idx="2423">
                  <c:v>7.8799999999999995E-2</c:v>
                </c:pt>
                <c:pt idx="2424">
                  <c:v>0.1777</c:v>
                </c:pt>
                <c:pt idx="2425">
                  <c:v>0.1409</c:v>
                </c:pt>
                <c:pt idx="2426">
                  <c:v>0.18490000000000001</c:v>
                </c:pt>
                <c:pt idx="2427">
                  <c:v>0.2049</c:v>
                </c:pt>
                <c:pt idx="2428">
                  <c:v>0.13489999999999999</c:v>
                </c:pt>
                <c:pt idx="2429">
                  <c:v>0.1777</c:v>
                </c:pt>
                <c:pt idx="2430">
                  <c:v>0.1905</c:v>
                </c:pt>
                <c:pt idx="2431">
                  <c:v>0.21</c:v>
                </c:pt>
                <c:pt idx="2432">
                  <c:v>0.1149</c:v>
                </c:pt>
                <c:pt idx="2433">
                  <c:v>0.1016</c:v>
                </c:pt>
                <c:pt idx="2434">
                  <c:v>0.14330000000000001</c:v>
                </c:pt>
                <c:pt idx="2435">
                  <c:v>0.20519999999999999</c:v>
                </c:pt>
                <c:pt idx="2436">
                  <c:v>0.1479</c:v>
                </c:pt>
                <c:pt idx="2437">
                  <c:v>9.8799999999999999E-2</c:v>
                </c:pt>
                <c:pt idx="2438">
                  <c:v>0.13109999999999999</c:v>
                </c:pt>
                <c:pt idx="2439">
                  <c:v>0.17269999999999999</c:v>
                </c:pt>
                <c:pt idx="2440">
                  <c:v>0.183</c:v>
                </c:pt>
                <c:pt idx="2441">
                  <c:v>0.1268</c:v>
                </c:pt>
                <c:pt idx="2442">
                  <c:v>0.14330000000000001</c:v>
                </c:pt>
                <c:pt idx="2443">
                  <c:v>0.1459</c:v>
                </c:pt>
                <c:pt idx="2444">
                  <c:v>6.6199999999999995E-2</c:v>
                </c:pt>
                <c:pt idx="2445">
                  <c:v>8.8999999999999996E-2</c:v>
                </c:pt>
                <c:pt idx="2446">
                  <c:v>8.8999999999999996E-2</c:v>
                </c:pt>
                <c:pt idx="2447">
                  <c:v>0.18490000000000001</c:v>
                </c:pt>
                <c:pt idx="2448">
                  <c:v>0.19040000000000001</c:v>
                </c:pt>
                <c:pt idx="2449">
                  <c:v>0.22950000000000001</c:v>
                </c:pt>
                <c:pt idx="2450">
                  <c:v>0.1479</c:v>
                </c:pt>
                <c:pt idx="2451">
                  <c:v>0.16</c:v>
                </c:pt>
                <c:pt idx="2452">
                  <c:v>7.9000000000000001E-2</c:v>
                </c:pt>
                <c:pt idx="2453">
                  <c:v>0.1016</c:v>
                </c:pt>
                <c:pt idx="2454">
                  <c:v>0.18640000000000001</c:v>
                </c:pt>
                <c:pt idx="2455">
                  <c:v>0.16289999999999999</c:v>
                </c:pt>
                <c:pt idx="2456">
                  <c:v>0.17269999999999999</c:v>
                </c:pt>
                <c:pt idx="2457">
                  <c:v>0.13220000000000001</c:v>
                </c:pt>
                <c:pt idx="2458">
                  <c:v>0.13850000000000001</c:v>
                </c:pt>
                <c:pt idx="2459">
                  <c:v>0.1114</c:v>
                </c:pt>
                <c:pt idx="2460">
                  <c:v>0.1409</c:v>
                </c:pt>
                <c:pt idx="2461">
                  <c:v>7.9000000000000001E-2</c:v>
                </c:pt>
                <c:pt idx="2462">
                  <c:v>0.1149</c:v>
                </c:pt>
                <c:pt idx="2463">
                  <c:v>7.9000000000000001E-2</c:v>
                </c:pt>
                <c:pt idx="2464">
                  <c:v>0.13669999999999999</c:v>
                </c:pt>
                <c:pt idx="2465">
                  <c:v>6.0299999999999999E-2</c:v>
                </c:pt>
                <c:pt idx="2466">
                  <c:v>0.22470000000000001</c:v>
                </c:pt>
                <c:pt idx="2467">
                  <c:v>7.2900000000000006E-2</c:v>
                </c:pt>
                <c:pt idx="2468">
                  <c:v>7.2900000000000006E-2</c:v>
                </c:pt>
                <c:pt idx="2469">
                  <c:v>0.1074</c:v>
                </c:pt>
                <c:pt idx="2470">
                  <c:v>0.22950000000000001</c:v>
                </c:pt>
                <c:pt idx="2471">
                  <c:v>7.9000000000000001E-2</c:v>
                </c:pt>
                <c:pt idx="2472">
                  <c:v>0.22450000000000001</c:v>
                </c:pt>
                <c:pt idx="2473">
                  <c:v>0.15129999999999999</c:v>
                </c:pt>
                <c:pt idx="2474">
                  <c:v>0.1875</c:v>
                </c:pt>
                <c:pt idx="2475">
                  <c:v>0.1409</c:v>
                </c:pt>
                <c:pt idx="2476">
                  <c:v>0.1409</c:v>
                </c:pt>
                <c:pt idx="2477">
                  <c:v>8.8999999999999996E-2</c:v>
                </c:pt>
                <c:pt idx="2478">
                  <c:v>0.1171</c:v>
                </c:pt>
                <c:pt idx="2479">
                  <c:v>0.158</c:v>
                </c:pt>
                <c:pt idx="2480">
                  <c:v>6.0299999999999999E-2</c:v>
                </c:pt>
                <c:pt idx="2481">
                  <c:v>6.6199999999999995E-2</c:v>
                </c:pt>
                <c:pt idx="2482">
                  <c:v>7.51E-2</c:v>
                </c:pt>
                <c:pt idx="2483">
                  <c:v>0.14330000000000001</c:v>
                </c:pt>
                <c:pt idx="2484">
                  <c:v>0.1016</c:v>
                </c:pt>
                <c:pt idx="2485">
                  <c:v>0.1075</c:v>
                </c:pt>
                <c:pt idx="2486">
                  <c:v>0.17269999999999999</c:v>
                </c:pt>
                <c:pt idx="2487">
                  <c:v>0.19989999999999999</c:v>
                </c:pt>
                <c:pt idx="2488">
                  <c:v>0.15809999999999999</c:v>
                </c:pt>
                <c:pt idx="2489">
                  <c:v>0.1875</c:v>
                </c:pt>
                <c:pt idx="2490">
                  <c:v>0.1171</c:v>
                </c:pt>
                <c:pt idx="2491">
                  <c:v>7.6200000000000004E-2</c:v>
                </c:pt>
                <c:pt idx="2492">
                  <c:v>0.1008</c:v>
                </c:pt>
                <c:pt idx="2493">
                  <c:v>0.23280000000000001</c:v>
                </c:pt>
                <c:pt idx="2494">
                  <c:v>0.14649999999999999</c:v>
                </c:pt>
                <c:pt idx="2495">
                  <c:v>0.16769999999999999</c:v>
                </c:pt>
                <c:pt idx="2496">
                  <c:v>0.1409</c:v>
                </c:pt>
                <c:pt idx="2497">
                  <c:v>0.1399</c:v>
                </c:pt>
                <c:pt idx="2498">
                  <c:v>0.1242</c:v>
                </c:pt>
                <c:pt idx="2499">
                  <c:v>0.13789999999999999</c:v>
                </c:pt>
              </c:numCache>
            </c:numRef>
          </c:xVal>
          <c:yVal>
            <c:numRef>
              <c:f>loansMod!$Y$2:$Y$2501</c:f>
              <c:numCache>
                <c:formatCode>General</c:formatCode>
                <c:ptCount val="2500"/>
                <c:pt idx="0">
                  <c:v>735</c:v>
                </c:pt>
                <c:pt idx="1">
                  <c:v>715</c:v>
                </c:pt>
                <c:pt idx="2">
                  <c:v>690</c:v>
                </c:pt>
                <c:pt idx="3">
                  <c:v>695</c:v>
                </c:pt>
                <c:pt idx="4">
                  <c:v>695</c:v>
                </c:pt>
                <c:pt idx="5">
                  <c:v>670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715</c:v>
                </c:pt>
                <c:pt idx="10">
                  <c:v>670</c:v>
                </c:pt>
                <c:pt idx="11">
                  <c:v>665</c:v>
                </c:pt>
                <c:pt idx="12">
                  <c:v>670</c:v>
                </c:pt>
                <c:pt idx="13">
                  <c:v>735</c:v>
                </c:pt>
                <c:pt idx="14">
                  <c:v>725</c:v>
                </c:pt>
                <c:pt idx="15">
                  <c:v>730</c:v>
                </c:pt>
                <c:pt idx="16">
                  <c:v>695</c:v>
                </c:pt>
                <c:pt idx="17">
                  <c:v>740</c:v>
                </c:pt>
                <c:pt idx="18">
                  <c:v>730</c:v>
                </c:pt>
                <c:pt idx="19">
                  <c:v>760</c:v>
                </c:pt>
                <c:pt idx="20">
                  <c:v>665</c:v>
                </c:pt>
                <c:pt idx="21">
                  <c:v>695</c:v>
                </c:pt>
                <c:pt idx="22">
                  <c:v>665</c:v>
                </c:pt>
                <c:pt idx="23">
                  <c:v>695</c:v>
                </c:pt>
                <c:pt idx="24">
                  <c:v>670</c:v>
                </c:pt>
                <c:pt idx="25">
                  <c:v>705</c:v>
                </c:pt>
                <c:pt idx="26">
                  <c:v>675</c:v>
                </c:pt>
                <c:pt idx="27">
                  <c:v>675</c:v>
                </c:pt>
                <c:pt idx="28">
                  <c:v>765</c:v>
                </c:pt>
                <c:pt idx="29">
                  <c:v>760</c:v>
                </c:pt>
                <c:pt idx="30">
                  <c:v>685</c:v>
                </c:pt>
                <c:pt idx="31">
                  <c:v>685</c:v>
                </c:pt>
                <c:pt idx="32">
                  <c:v>720</c:v>
                </c:pt>
                <c:pt idx="33">
                  <c:v>685</c:v>
                </c:pt>
                <c:pt idx="34">
                  <c:v>675</c:v>
                </c:pt>
                <c:pt idx="35">
                  <c:v>780</c:v>
                </c:pt>
                <c:pt idx="36">
                  <c:v>720</c:v>
                </c:pt>
                <c:pt idx="37">
                  <c:v>830</c:v>
                </c:pt>
                <c:pt idx="38">
                  <c:v>715</c:v>
                </c:pt>
                <c:pt idx="39">
                  <c:v>660</c:v>
                </c:pt>
                <c:pt idx="40">
                  <c:v>670</c:v>
                </c:pt>
                <c:pt idx="41">
                  <c:v>720</c:v>
                </c:pt>
                <c:pt idx="42">
                  <c:v>660</c:v>
                </c:pt>
                <c:pt idx="43">
                  <c:v>660</c:v>
                </c:pt>
                <c:pt idx="44">
                  <c:v>675</c:v>
                </c:pt>
                <c:pt idx="45">
                  <c:v>715</c:v>
                </c:pt>
                <c:pt idx="46">
                  <c:v>710</c:v>
                </c:pt>
                <c:pt idx="47">
                  <c:v>670</c:v>
                </c:pt>
                <c:pt idx="48">
                  <c:v>785</c:v>
                </c:pt>
                <c:pt idx="49">
                  <c:v>705</c:v>
                </c:pt>
                <c:pt idx="50">
                  <c:v>750</c:v>
                </c:pt>
                <c:pt idx="51">
                  <c:v>660</c:v>
                </c:pt>
                <c:pt idx="52">
                  <c:v>700</c:v>
                </c:pt>
                <c:pt idx="53">
                  <c:v>665</c:v>
                </c:pt>
                <c:pt idx="54">
                  <c:v>680</c:v>
                </c:pt>
                <c:pt idx="55">
                  <c:v>725</c:v>
                </c:pt>
                <c:pt idx="56">
                  <c:v>670</c:v>
                </c:pt>
                <c:pt idx="57">
                  <c:v>715</c:v>
                </c:pt>
                <c:pt idx="58">
                  <c:v>690</c:v>
                </c:pt>
                <c:pt idx="59">
                  <c:v>755</c:v>
                </c:pt>
                <c:pt idx="60">
                  <c:v>705</c:v>
                </c:pt>
                <c:pt idx="61">
                  <c:v>715</c:v>
                </c:pt>
                <c:pt idx="62">
                  <c:v>680</c:v>
                </c:pt>
                <c:pt idx="63">
                  <c:v>665</c:v>
                </c:pt>
                <c:pt idx="64">
                  <c:v>730</c:v>
                </c:pt>
                <c:pt idx="65">
                  <c:v>725</c:v>
                </c:pt>
                <c:pt idx="66">
                  <c:v>685</c:v>
                </c:pt>
                <c:pt idx="67">
                  <c:v>685</c:v>
                </c:pt>
                <c:pt idx="68">
                  <c:v>705</c:v>
                </c:pt>
                <c:pt idx="69">
                  <c:v>695</c:v>
                </c:pt>
                <c:pt idx="70">
                  <c:v>695</c:v>
                </c:pt>
                <c:pt idx="71">
                  <c:v>715</c:v>
                </c:pt>
                <c:pt idx="72">
                  <c:v>735</c:v>
                </c:pt>
                <c:pt idx="73">
                  <c:v>665</c:v>
                </c:pt>
                <c:pt idx="74">
                  <c:v>670</c:v>
                </c:pt>
                <c:pt idx="75">
                  <c:v>670</c:v>
                </c:pt>
                <c:pt idx="76">
                  <c:v>790</c:v>
                </c:pt>
                <c:pt idx="77">
                  <c:v>700</c:v>
                </c:pt>
                <c:pt idx="78">
                  <c:v>665</c:v>
                </c:pt>
                <c:pt idx="79">
                  <c:v>725</c:v>
                </c:pt>
                <c:pt idx="80">
                  <c:v>710</c:v>
                </c:pt>
                <c:pt idx="81">
                  <c:v>760</c:v>
                </c:pt>
                <c:pt idx="82">
                  <c:v>680</c:v>
                </c:pt>
                <c:pt idx="83">
                  <c:v>690</c:v>
                </c:pt>
                <c:pt idx="84">
                  <c:v>695</c:v>
                </c:pt>
                <c:pt idx="85">
                  <c:v>725</c:v>
                </c:pt>
                <c:pt idx="86">
                  <c:v>810</c:v>
                </c:pt>
                <c:pt idx="87">
                  <c:v>675</c:v>
                </c:pt>
                <c:pt idx="88">
                  <c:v>750</c:v>
                </c:pt>
                <c:pt idx="89">
                  <c:v>685</c:v>
                </c:pt>
                <c:pt idx="90">
                  <c:v>665</c:v>
                </c:pt>
                <c:pt idx="91">
                  <c:v>765</c:v>
                </c:pt>
                <c:pt idx="92">
                  <c:v>670</c:v>
                </c:pt>
                <c:pt idx="93">
                  <c:v>675</c:v>
                </c:pt>
                <c:pt idx="94">
                  <c:v>675</c:v>
                </c:pt>
                <c:pt idx="95">
                  <c:v>750</c:v>
                </c:pt>
                <c:pt idx="96">
                  <c:v>765</c:v>
                </c:pt>
                <c:pt idx="97">
                  <c:v>735</c:v>
                </c:pt>
                <c:pt idx="98">
                  <c:v>665</c:v>
                </c:pt>
                <c:pt idx="99">
                  <c:v>670</c:v>
                </c:pt>
                <c:pt idx="100">
                  <c:v>700</c:v>
                </c:pt>
                <c:pt idx="101">
                  <c:v>705</c:v>
                </c:pt>
                <c:pt idx="102">
                  <c:v>740</c:v>
                </c:pt>
                <c:pt idx="103">
                  <c:v>690</c:v>
                </c:pt>
                <c:pt idx="104">
                  <c:v>720</c:v>
                </c:pt>
                <c:pt idx="105">
                  <c:v>765</c:v>
                </c:pt>
                <c:pt idx="106">
                  <c:v>715</c:v>
                </c:pt>
                <c:pt idx="107">
                  <c:v>710</c:v>
                </c:pt>
                <c:pt idx="108">
                  <c:v>690</c:v>
                </c:pt>
                <c:pt idx="109">
                  <c:v>710</c:v>
                </c:pt>
                <c:pt idx="110">
                  <c:v>775</c:v>
                </c:pt>
                <c:pt idx="111">
                  <c:v>815</c:v>
                </c:pt>
                <c:pt idx="112">
                  <c:v>745</c:v>
                </c:pt>
                <c:pt idx="113">
                  <c:v>660</c:v>
                </c:pt>
                <c:pt idx="114">
                  <c:v>690</c:v>
                </c:pt>
                <c:pt idx="115">
                  <c:v>710</c:v>
                </c:pt>
                <c:pt idx="116">
                  <c:v>725</c:v>
                </c:pt>
                <c:pt idx="117">
                  <c:v>675</c:v>
                </c:pt>
                <c:pt idx="118">
                  <c:v>765</c:v>
                </c:pt>
                <c:pt idx="119">
                  <c:v>735</c:v>
                </c:pt>
                <c:pt idx="120">
                  <c:v>700</c:v>
                </c:pt>
                <c:pt idx="121">
                  <c:v>735</c:v>
                </c:pt>
                <c:pt idx="122">
                  <c:v>690</c:v>
                </c:pt>
                <c:pt idx="123">
                  <c:v>760</c:v>
                </c:pt>
                <c:pt idx="124">
                  <c:v>680</c:v>
                </c:pt>
                <c:pt idx="125">
                  <c:v>695</c:v>
                </c:pt>
                <c:pt idx="126">
                  <c:v>675</c:v>
                </c:pt>
                <c:pt idx="127">
                  <c:v>700</c:v>
                </c:pt>
                <c:pt idx="128">
                  <c:v>695</c:v>
                </c:pt>
                <c:pt idx="129">
                  <c:v>675</c:v>
                </c:pt>
                <c:pt idx="130">
                  <c:v>730</c:v>
                </c:pt>
                <c:pt idx="131">
                  <c:v>665</c:v>
                </c:pt>
                <c:pt idx="132">
                  <c:v>675</c:v>
                </c:pt>
                <c:pt idx="133">
                  <c:v>680</c:v>
                </c:pt>
                <c:pt idx="134">
                  <c:v>725</c:v>
                </c:pt>
                <c:pt idx="135">
                  <c:v>660</c:v>
                </c:pt>
                <c:pt idx="136">
                  <c:v>805</c:v>
                </c:pt>
                <c:pt idx="137">
                  <c:v>745</c:v>
                </c:pt>
                <c:pt idx="138">
                  <c:v>740</c:v>
                </c:pt>
                <c:pt idx="139">
                  <c:v>700</c:v>
                </c:pt>
                <c:pt idx="140">
                  <c:v>720</c:v>
                </c:pt>
                <c:pt idx="141">
                  <c:v>660</c:v>
                </c:pt>
                <c:pt idx="142">
                  <c:v>735</c:v>
                </c:pt>
                <c:pt idx="143">
                  <c:v>700</c:v>
                </c:pt>
                <c:pt idx="144">
                  <c:v>705</c:v>
                </c:pt>
                <c:pt idx="145">
                  <c:v>725</c:v>
                </c:pt>
                <c:pt idx="146">
                  <c:v>660</c:v>
                </c:pt>
                <c:pt idx="147">
                  <c:v>735</c:v>
                </c:pt>
                <c:pt idx="148">
                  <c:v>725</c:v>
                </c:pt>
                <c:pt idx="149">
                  <c:v>705</c:v>
                </c:pt>
                <c:pt idx="150">
                  <c:v>670</c:v>
                </c:pt>
                <c:pt idx="151">
                  <c:v>720</c:v>
                </c:pt>
                <c:pt idx="152">
                  <c:v>715</c:v>
                </c:pt>
                <c:pt idx="153">
                  <c:v>705</c:v>
                </c:pt>
                <c:pt idx="154">
                  <c:v>710</c:v>
                </c:pt>
                <c:pt idx="155">
                  <c:v>690</c:v>
                </c:pt>
                <c:pt idx="156">
                  <c:v>705</c:v>
                </c:pt>
                <c:pt idx="157">
                  <c:v>685</c:v>
                </c:pt>
                <c:pt idx="158">
                  <c:v>660</c:v>
                </c:pt>
                <c:pt idx="159">
                  <c:v>665</c:v>
                </c:pt>
                <c:pt idx="160">
                  <c:v>745</c:v>
                </c:pt>
                <c:pt idx="161">
                  <c:v>740</c:v>
                </c:pt>
                <c:pt idx="162">
                  <c:v>665</c:v>
                </c:pt>
                <c:pt idx="163">
                  <c:v>695</c:v>
                </c:pt>
                <c:pt idx="164">
                  <c:v>680</c:v>
                </c:pt>
                <c:pt idx="165">
                  <c:v>700</c:v>
                </c:pt>
                <c:pt idx="166">
                  <c:v>715</c:v>
                </c:pt>
                <c:pt idx="167">
                  <c:v>710</c:v>
                </c:pt>
                <c:pt idx="168">
                  <c:v>720</c:v>
                </c:pt>
                <c:pt idx="169">
                  <c:v>665</c:v>
                </c:pt>
                <c:pt idx="170">
                  <c:v>700</c:v>
                </c:pt>
                <c:pt idx="171">
                  <c:v>685</c:v>
                </c:pt>
                <c:pt idx="172">
                  <c:v>725</c:v>
                </c:pt>
                <c:pt idx="173">
                  <c:v>685</c:v>
                </c:pt>
                <c:pt idx="174">
                  <c:v>680</c:v>
                </c:pt>
                <c:pt idx="175">
                  <c:v>750</c:v>
                </c:pt>
                <c:pt idx="176">
                  <c:v>800</c:v>
                </c:pt>
                <c:pt idx="177">
                  <c:v>740</c:v>
                </c:pt>
                <c:pt idx="178">
                  <c:v>730</c:v>
                </c:pt>
                <c:pt idx="179">
                  <c:v>720</c:v>
                </c:pt>
                <c:pt idx="180">
                  <c:v>700</c:v>
                </c:pt>
                <c:pt idx="181">
                  <c:v>695</c:v>
                </c:pt>
                <c:pt idx="182">
                  <c:v>695</c:v>
                </c:pt>
                <c:pt idx="183">
                  <c:v>700</c:v>
                </c:pt>
                <c:pt idx="184">
                  <c:v>670</c:v>
                </c:pt>
                <c:pt idx="185">
                  <c:v>745</c:v>
                </c:pt>
                <c:pt idx="186">
                  <c:v>675</c:v>
                </c:pt>
                <c:pt idx="187">
                  <c:v>740</c:v>
                </c:pt>
                <c:pt idx="188">
                  <c:v>660</c:v>
                </c:pt>
                <c:pt idx="189">
                  <c:v>730</c:v>
                </c:pt>
                <c:pt idx="190">
                  <c:v>745</c:v>
                </c:pt>
                <c:pt idx="191">
                  <c:v>700</c:v>
                </c:pt>
                <c:pt idx="192">
                  <c:v>675</c:v>
                </c:pt>
                <c:pt idx="193">
                  <c:v>665</c:v>
                </c:pt>
                <c:pt idx="194">
                  <c:v>730</c:v>
                </c:pt>
                <c:pt idx="195">
                  <c:v>745</c:v>
                </c:pt>
                <c:pt idx="196">
                  <c:v>755</c:v>
                </c:pt>
                <c:pt idx="197">
                  <c:v>790</c:v>
                </c:pt>
                <c:pt idx="198">
                  <c:v>725</c:v>
                </c:pt>
                <c:pt idx="199">
                  <c:v>670</c:v>
                </c:pt>
                <c:pt idx="200">
                  <c:v>665</c:v>
                </c:pt>
                <c:pt idx="201">
                  <c:v>685</c:v>
                </c:pt>
                <c:pt idx="202">
                  <c:v>750</c:v>
                </c:pt>
                <c:pt idx="203">
                  <c:v>715</c:v>
                </c:pt>
                <c:pt idx="204">
                  <c:v>700</c:v>
                </c:pt>
                <c:pt idx="205">
                  <c:v>750</c:v>
                </c:pt>
                <c:pt idx="206">
                  <c:v>730</c:v>
                </c:pt>
                <c:pt idx="207">
                  <c:v>755</c:v>
                </c:pt>
                <c:pt idx="208">
                  <c:v>690</c:v>
                </c:pt>
                <c:pt idx="209">
                  <c:v>690</c:v>
                </c:pt>
                <c:pt idx="210">
                  <c:v>735</c:v>
                </c:pt>
                <c:pt idx="211">
                  <c:v>700</c:v>
                </c:pt>
                <c:pt idx="212">
                  <c:v>690</c:v>
                </c:pt>
                <c:pt idx="213">
                  <c:v>675</c:v>
                </c:pt>
                <c:pt idx="214">
                  <c:v>665</c:v>
                </c:pt>
                <c:pt idx="215">
                  <c:v>730</c:v>
                </c:pt>
                <c:pt idx="216">
                  <c:v>705</c:v>
                </c:pt>
                <c:pt idx="217">
                  <c:v>680</c:v>
                </c:pt>
                <c:pt idx="218">
                  <c:v>760</c:v>
                </c:pt>
                <c:pt idx="219">
                  <c:v>725</c:v>
                </c:pt>
                <c:pt idx="220">
                  <c:v>685</c:v>
                </c:pt>
                <c:pt idx="221">
                  <c:v>710</c:v>
                </c:pt>
                <c:pt idx="222">
                  <c:v>665</c:v>
                </c:pt>
                <c:pt idx="223">
                  <c:v>720</c:v>
                </c:pt>
                <c:pt idx="224">
                  <c:v>660</c:v>
                </c:pt>
                <c:pt idx="225">
                  <c:v>750</c:v>
                </c:pt>
                <c:pt idx="226">
                  <c:v>710</c:v>
                </c:pt>
                <c:pt idx="227">
                  <c:v>730</c:v>
                </c:pt>
                <c:pt idx="228">
                  <c:v>665</c:v>
                </c:pt>
                <c:pt idx="229">
                  <c:v>690</c:v>
                </c:pt>
                <c:pt idx="230">
                  <c:v>670</c:v>
                </c:pt>
                <c:pt idx="231">
                  <c:v>660</c:v>
                </c:pt>
                <c:pt idx="232">
                  <c:v>670</c:v>
                </c:pt>
                <c:pt idx="233">
                  <c:v>665</c:v>
                </c:pt>
                <c:pt idx="234">
                  <c:v>665</c:v>
                </c:pt>
                <c:pt idx="235">
                  <c:v>750</c:v>
                </c:pt>
                <c:pt idx="236">
                  <c:v>720</c:v>
                </c:pt>
                <c:pt idx="237">
                  <c:v>680</c:v>
                </c:pt>
                <c:pt idx="238">
                  <c:v>685</c:v>
                </c:pt>
                <c:pt idx="239">
                  <c:v>760</c:v>
                </c:pt>
                <c:pt idx="240">
                  <c:v>700</c:v>
                </c:pt>
                <c:pt idx="241">
                  <c:v>695</c:v>
                </c:pt>
                <c:pt idx="242">
                  <c:v>750</c:v>
                </c:pt>
                <c:pt idx="243">
                  <c:v>680</c:v>
                </c:pt>
                <c:pt idx="244">
                  <c:v>750</c:v>
                </c:pt>
                <c:pt idx="245">
                  <c:v>790</c:v>
                </c:pt>
                <c:pt idx="246">
                  <c:v>740</c:v>
                </c:pt>
                <c:pt idx="247">
                  <c:v>715</c:v>
                </c:pt>
                <c:pt idx="248">
                  <c:v>710</c:v>
                </c:pt>
                <c:pt idx="249">
                  <c:v>725</c:v>
                </c:pt>
                <c:pt idx="250">
                  <c:v>760</c:v>
                </c:pt>
                <c:pt idx="251">
                  <c:v>730</c:v>
                </c:pt>
                <c:pt idx="252">
                  <c:v>685</c:v>
                </c:pt>
                <c:pt idx="253">
                  <c:v>705</c:v>
                </c:pt>
                <c:pt idx="254">
                  <c:v>670</c:v>
                </c:pt>
                <c:pt idx="255">
                  <c:v>675</c:v>
                </c:pt>
                <c:pt idx="256">
                  <c:v>670</c:v>
                </c:pt>
                <c:pt idx="257">
                  <c:v>700</c:v>
                </c:pt>
                <c:pt idx="258">
                  <c:v>665</c:v>
                </c:pt>
                <c:pt idx="259">
                  <c:v>665</c:v>
                </c:pt>
                <c:pt idx="260">
                  <c:v>750</c:v>
                </c:pt>
                <c:pt idx="261">
                  <c:v>720</c:v>
                </c:pt>
                <c:pt idx="262">
                  <c:v>730</c:v>
                </c:pt>
                <c:pt idx="263">
                  <c:v>800</c:v>
                </c:pt>
                <c:pt idx="264">
                  <c:v>805</c:v>
                </c:pt>
                <c:pt idx="265">
                  <c:v>680</c:v>
                </c:pt>
                <c:pt idx="266">
                  <c:v>730</c:v>
                </c:pt>
                <c:pt idx="267">
                  <c:v>725</c:v>
                </c:pt>
                <c:pt idx="268">
                  <c:v>695</c:v>
                </c:pt>
                <c:pt idx="269">
                  <c:v>690</c:v>
                </c:pt>
                <c:pt idx="270">
                  <c:v>695</c:v>
                </c:pt>
                <c:pt idx="271">
                  <c:v>715</c:v>
                </c:pt>
                <c:pt idx="272">
                  <c:v>665</c:v>
                </c:pt>
                <c:pt idx="273">
                  <c:v>670</c:v>
                </c:pt>
                <c:pt idx="274">
                  <c:v>665</c:v>
                </c:pt>
                <c:pt idx="275">
                  <c:v>685</c:v>
                </c:pt>
                <c:pt idx="276">
                  <c:v>670</c:v>
                </c:pt>
                <c:pt idx="277">
                  <c:v>715</c:v>
                </c:pt>
                <c:pt idx="278">
                  <c:v>715</c:v>
                </c:pt>
                <c:pt idx="279">
                  <c:v>720</c:v>
                </c:pt>
                <c:pt idx="280">
                  <c:v>665</c:v>
                </c:pt>
                <c:pt idx="281">
                  <c:v>780</c:v>
                </c:pt>
                <c:pt idx="282">
                  <c:v>705</c:v>
                </c:pt>
                <c:pt idx="283">
                  <c:v>690</c:v>
                </c:pt>
                <c:pt idx="284">
                  <c:v>670</c:v>
                </c:pt>
                <c:pt idx="285">
                  <c:v>705</c:v>
                </c:pt>
                <c:pt idx="286">
                  <c:v>675</c:v>
                </c:pt>
                <c:pt idx="287">
                  <c:v>685</c:v>
                </c:pt>
                <c:pt idx="288">
                  <c:v>675</c:v>
                </c:pt>
                <c:pt idx="289">
                  <c:v>730</c:v>
                </c:pt>
                <c:pt idx="290">
                  <c:v>680</c:v>
                </c:pt>
                <c:pt idx="291">
                  <c:v>670</c:v>
                </c:pt>
                <c:pt idx="292">
                  <c:v>750</c:v>
                </c:pt>
                <c:pt idx="293">
                  <c:v>745</c:v>
                </c:pt>
                <c:pt idx="294">
                  <c:v>655</c:v>
                </c:pt>
                <c:pt idx="295">
                  <c:v>690</c:v>
                </c:pt>
                <c:pt idx="296">
                  <c:v>690</c:v>
                </c:pt>
                <c:pt idx="297">
                  <c:v>775</c:v>
                </c:pt>
                <c:pt idx="298">
                  <c:v>750</c:v>
                </c:pt>
                <c:pt idx="299">
                  <c:v>665</c:v>
                </c:pt>
                <c:pt idx="300">
                  <c:v>660</c:v>
                </c:pt>
                <c:pt idx="301">
                  <c:v>730</c:v>
                </c:pt>
                <c:pt idx="302">
                  <c:v>800</c:v>
                </c:pt>
                <c:pt idx="303">
                  <c:v>755</c:v>
                </c:pt>
                <c:pt idx="304">
                  <c:v>790</c:v>
                </c:pt>
                <c:pt idx="305">
                  <c:v>685</c:v>
                </c:pt>
                <c:pt idx="306">
                  <c:v>750</c:v>
                </c:pt>
                <c:pt idx="307">
                  <c:v>695</c:v>
                </c:pt>
                <c:pt idx="308">
                  <c:v>685</c:v>
                </c:pt>
                <c:pt idx="309">
                  <c:v>770</c:v>
                </c:pt>
                <c:pt idx="310">
                  <c:v>705</c:v>
                </c:pt>
                <c:pt idx="311">
                  <c:v>795</c:v>
                </c:pt>
                <c:pt idx="312">
                  <c:v>715</c:v>
                </c:pt>
                <c:pt idx="313">
                  <c:v>685</c:v>
                </c:pt>
                <c:pt idx="314">
                  <c:v>665</c:v>
                </c:pt>
                <c:pt idx="315">
                  <c:v>705</c:v>
                </c:pt>
                <c:pt idx="316">
                  <c:v>660</c:v>
                </c:pt>
                <c:pt idx="317">
                  <c:v>740</c:v>
                </c:pt>
                <c:pt idx="318">
                  <c:v>680</c:v>
                </c:pt>
                <c:pt idx="319">
                  <c:v>730</c:v>
                </c:pt>
                <c:pt idx="320">
                  <c:v>785</c:v>
                </c:pt>
                <c:pt idx="321">
                  <c:v>755</c:v>
                </c:pt>
                <c:pt idx="322">
                  <c:v>665</c:v>
                </c:pt>
                <c:pt idx="323">
                  <c:v>665</c:v>
                </c:pt>
                <c:pt idx="324">
                  <c:v>660</c:v>
                </c:pt>
                <c:pt idx="325">
                  <c:v>685</c:v>
                </c:pt>
                <c:pt idx="326">
                  <c:v>680</c:v>
                </c:pt>
                <c:pt idx="327">
                  <c:v>700</c:v>
                </c:pt>
                <c:pt idx="328">
                  <c:v>670</c:v>
                </c:pt>
                <c:pt idx="329">
                  <c:v>730</c:v>
                </c:pt>
                <c:pt idx="330">
                  <c:v>670</c:v>
                </c:pt>
                <c:pt idx="331">
                  <c:v>710</c:v>
                </c:pt>
                <c:pt idx="332">
                  <c:v>710</c:v>
                </c:pt>
                <c:pt idx="333">
                  <c:v>755</c:v>
                </c:pt>
                <c:pt idx="334">
                  <c:v>780</c:v>
                </c:pt>
                <c:pt idx="335">
                  <c:v>715</c:v>
                </c:pt>
                <c:pt idx="336">
                  <c:v>710</c:v>
                </c:pt>
                <c:pt idx="337">
                  <c:v>685</c:v>
                </c:pt>
                <c:pt idx="338">
                  <c:v>690</c:v>
                </c:pt>
                <c:pt idx="339">
                  <c:v>660</c:v>
                </c:pt>
                <c:pt idx="340">
                  <c:v>785</c:v>
                </c:pt>
                <c:pt idx="341">
                  <c:v>720</c:v>
                </c:pt>
                <c:pt idx="342">
                  <c:v>720</c:v>
                </c:pt>
                <c:pt idx="343">
                  <c:v>710</c:v>
                </c:pt>
                <c:pt idx="344">
                  <c:v>675</c:v>
                </c:pt>
                <c:pt idx="345">
                  <c:v>690</c:v>
                </c:pt>
                <c:pt idx="346">
                  <c:v>685</c:v>
                </c:pt>
                <c:pt idx="347">
                  <c:v>675</c:v>
                </c:pt>
                <c:pt idx="348">
                  <c:v>675</c:v>
                </c:pt>
                <c:pt idx="349">
                  <c:v>690</c:v>
                </c:pt>
                <c:pt idx="350">
                  <c:v>690</c:v>
                </c:pt>
                <c:pt idx="351">
                  <c:v>790</c:v>
                </c:pt>
                <c:pt idx="352">
                  <c:v>710</c:v>
                </c:pt>
                <c:pt idx="353">
                  <c:v>675</c:v>
                </c:pt>
                <c:pt idx="354">
                  <c:v>760</c:v>
                </c:pt>
                <c:pt idx="355">
                  <c:v>670</c:v>
                </c:pt>
                <c:pt idx="356">
                  <c:v>715</c:v>
                </c:pt>
                <c:pt idx="357">
                  <c:v>740</c:v>
                </c:pt>
                <c:pt idx="358">
                  <c:v>675</c:v>
                </c:pt>
                <c:pt idx="359">
                  <c:v>695</c:v>
                </c:pt>
                <c:pt idx="360">
                  <c:v>710</c:v>
                </c:pt>
                <c:pt idx="361">
                  <c:v>710</c:v>
                </c:pt>
                <c:pt idx="362">
                  <c:v>685</c:v>
                </c:pt>
                <c:pt idx="363">
                  <c:v>690</c:v>
                </c:pt>
                <c:pt idx="364">
                  <c:v>735</c:v>
                </c:pt>
                <c:pt idx="365">
                  <c:v>660</c:v>
                </c:pt>
                <c:pt idx="366">
                  <c:v>800</c:v>
                </c:pt>
                <c:pt idx="367">
                  <c:v>710</c:v>
                </c:pt>
                <c:pt idx="368">
                  <c:v>740</c:v>
                </c:pt>
                <c:pt idx="369">
                  <c:v>735</c:v>
                </c:pt>
                <c:pt idx="370">
                  <c:v>690</c:v>
                </c:pt>
                <c:pt idx="371">
                  <c:v>660</c:v>
                </c:pt>
                <c:pt idx="372">
                  <c:v>770</c:v>
                </c:pt>
                <c:pt idx="373">
                  <c:v>755</c:v>
                </c:pt>
                <c:pt idx="374">
                  <c:v>710</c:v>
                </c:pt>
                <c:pt idx="375">
                  <c:v>665</c:v>
                </c:pt>
                <c:pt idx="376">
                  <c:v>700</c:v>
                </c:pt>
                <c:pt idx="377">
                  <c:v>705</c:v>
                </c:pt>
                <c:pt idx="378">
                  <c:v>790</c:v>
                </c:pt>
                <c:pt idx="379">
                  <c:v>685</c:v>
                </c:pt>
                <c:pt idx="380">
                  <c:v>690</c:v>
                </c:pt>
                <c:pt idx="381">
                  <c:v>715</c:v>
                </c:pt>
                <c:pt idx="382">
                  <c:v>705</c:v>
                </c:pt>
                <c:pt idx="383">
                  <c:v>700</c:v>
                </c:pt>
                <c:pt idx="384">
                  <c:v>725</c:v>
                </c:pt>
                <c:pt idx="385">
                  <c:v>690</c:v>
                </c:pt>
                <c:pt idx="386">
                  <c:v>720</c:v>
                </c:pt>
                <c:pt idx="387">
                  <c:v>690</c:v>
                </c:pt>
                <c:pt idx="388">
                  <c:v>720</c:v>
                </c:pt>
                <c:pt idx="389">
                  <c:v>685</c:v>
                </c:pt>
                <c:pt idx="390">
                  <c:v>665</c:v>
                </c:pt>
                <c:pt idx="391">
                  <c:v>700</c:v>
                </c:pt>
                <c:pt idx="392">
                  <c:v>680</c:v>
                </c:pt>
                <c:pt idx="393">
                  <c:v>670</c:v>
                </c:pt>
                <c:pt idx="394">
                  <c:v>680</c:v>
                </c:pt>
                <c:pt idx="395">
                  <c:v>670</c:v>
                </c:pt>
                <c:pt idx="396">
                  <c:v>690</c:v>
                </c:pt>
                <c:pt idx="397">
                  <c:v>700</c:v>
                </c:pt>
                <c:pt idx="398">
                  <c:v>780</c:v>
                </c:pt>
                <c:pt idx="399">
                  <c:v>775</c:v>
                </c:pt>
                <c:pt idx="400">
                  <c:v>735</c:v>
                </c:pt>
                <c:pt idx="401">
                  <c:v>685</c:v>
                </c:pt>
                <c:pt idx="402">
                  <c:v>755</c:v>
                </c:pt>
                <c:pt idx="403">
                  <c:v>715</c:v>
                </c:pt>
                <c:pt idx="404">
                  <c:v>730</c:v>
                </c:pt>
                <c:pt idx="405">
                  <c:v>680</c:v>
                </c:pt>
                <c:pt idx="406">
                  <c:v>670</c:v>
                </c:pt>
                <c:pt idx="407">
                  <c:v>685</c:v>
                </c:pt>
                <c:pt idx="408">
                  <c:v>750</c:v>
                </c:pt>
                <c:pt idx="409">
                  <c:v>705</c:v>
                </c:pt>
                <c:pt idx="410">
                  <c:v>680</c:v>
                </c:pt>
                <c:pt idx="411">
                  <c:v>675</c:v>
                </c:pt>
                <c:pt idx="412">
                  <c:v>665</c:v>
                </c:pt>
                <c:pt idx="413">
                  <c:v>695</c:v>
                </c:pt>
                <c:pt idx="414">
                  <c:v>690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730</c:v>
                </c:pt>
                <c:pt idx="419">
                  <c:v>715</c:v>
                </c:pt>
                <c:pt idx="420">
                  <c:v>690</c:v>
                </c:pt>
                <c:pt idx="421">
                  <c:v>675</c:v>
                </c:pt>
                <c:pt idx="422">
                  <c:v>725</c:v>
                </c:pt>
                <c:pt idx="423">
                  <c:v>730</c:v>
                </c:pt>
                <c:pt idx="424">
                  <c:v>735</c:v>
                </c:pt>
                <c:pt idx="425">
                  <c:v>685</c:v>
                </c:pt>
                <c:pt idx="426">
                  <c:v>670</c:v>
                </c:pt>
                <c:pt idx="427">
                  <c:v>685</c:v>
                </c:pt>
                <c:pt idx="428">
                  <c:v>715</c:v>
                </c:pt>
                <c:pt idx="429">
                  <c:v>705</c:v>
                </c:pt>
                <c:pt idx="430">
                  <c:v>690</c:v>
                </c:pt>
                <c:pt idx="431">
                  <c:v>695</c:v>
                </c:pt>
                <c:pt idx="432">
                  <c:v>715</c:v>
                </c:pt>
                <c:pt idx="433">
                  <c:v>710</c:v>
                </c:pt>
                <c:pt idx="434">
                  <c:v>735</c:v>
                </c:pt>
                <c:pt idx="435">
                  <c:v>760</c:v>
                </c:pt>
                <c:pt idx="436">
                  <c:v>715</c:v>
                </c:pt>
                <c:pt idx="437">
                  <c:v>705</c:v>
                </c:pt>
                <c:pt idx="438">
                  <c:v>725</c:v>
                </c:pt>
                <c:pt idx="439">
                  <c:v>730</c:v>
                </c:pt>
                <c:pt idx="440">
                  <c:v>675</c:v>
                </c:pt>
                <c:pt idx="441">
                  <c:v>695</c:v>
                </c:pt>
                <c:pt idx="442">
                  <c:v>660</c:v>
                </c:pt>
                <c:pt idx="443">
                  <c:v>760</c:v>
                </c:pt>
                <c:pt idx="444">
                  <c:v>680</c:v>
                </c:pt>
                <c:pt idx="445">
                  <c:v>730</c:v>
                </c:pt>
                <c:pt idx="446">
                  <c:v>730</c:v>
                </c:pt>
                <c:pt idx="447">
                  <c:v>705</c:v>
                </c:pt>
                <c:pt idx="448">
                  <c:v>720</c:v>
                </c:pt>
                <c:pt idx="449">
                  <c:v>705</c:v>
                </c:pt>
                <c:pt idx="450">
                  <c:v>685</c:v>
                </c:pt>
                <c:pt idx="451">
                  <c:v>670</c:v>
                </c:pt>
                <c:pt idx="452">
                  <c:v>730</c:v>
                </c:pt>
                <c:pt idx="453">
                  <c:v>730</c:v>
                </c:pt>
                <c:pt idx="454">
                  <c:v>685</c:v>
                </c:pt>
                <c:pt idx="455">
                  <c:v>700</c:v>
                </c:pt>
                <c:pt idx="456">
                  <c:v>675</c:v>
                </c:pt>
                <c:pt idx="457">
                  <c:v>665</c:v>
                </c:pt>
                <c:pt idx="458">
                  <c:v>720</c:v>
                </c:pt>
                <c:pt idx="459">
                  <c:v>725</c:v>
                </c:pt>
                <c:pt idx="460">
                  <c:v>700</c:v>
                </c:pt>
                <c:pt idx="461">
                  <c:v>670</c:v>
                </c:pt>
                <c:pt idx="462">
                  <c:v>780</c:v>
                </c:pt>
                <c:pt idx="463">
                  <c:v>725</c:v>
                </c:pt>
                <c:pt idx="464">
                  <c:v>720</c:v>
                </c:pt>
                <c:pt idx="465">
                  <c:v>660</c:v>
                </c:pt>
                <c:pt idx="466">
                  <c:v>700</c:v>
                </c:pt>
                <c:pt idx="467">
                  <c:v>685</c:v>
                </c:pt>
                <c:pt idx="468">
                  <c:v>730</c:v>
                </c:pt>
                <c:pt idx="469">
                  <c:v>680</c:v>
                </c:pt>
                <c:pt idx="470">
                  <c:v>680</c:v>
                </c:pt>
                <c:pt idx="471">
                  <c:v>740</c:v>
                </c:pt>
                <c:pt idx="472">
                  <c:v>670</c:v>
                </c:pt>
                <c:pt idx="473">
                  <c:v>780</c:v>
                </c:pt>
                <c:pt idx="474">
                  <c:v>730</c:v>
                </c:pt>
                <c:pt idx="475">
                  <c:v>690</c:v>
                </c:pt>
                <c:pt idx="476">
                  <c:v>695</c:v>
                </c:pt>
                <c:pt idx="477">
                  <c:v>660</c:v>
                </c:pt>
                <c:pt idx="478">
                  <c:v>665</c:v>
                </c:pt>
                <c:pt idx="479">
                  <c:v>695</c:v>
                </c:pt>
                <c:pt idx="480">
                  <c:v>680</c:v>
                </c:pt>
                <c:pt idx="481">
                  <c:v>685</c:v>
                </c:pt>
                <c:pt idx="482">
                  <c:v>690</c:v>
                </c:pt>
                <c:pt idx="483">
                  <c:v>675</c:v>
                </c:pt>
                <c:pt idx="484">
                  <c:v>665</c:v>
                </c:pt>
                <c:pt idx="485">
                  <c:v>720</c:v>
                </c:pt>
                <c:pt idx="486">
                  <c:v>665</c:v>
                </c:pt>
                <c:pt idx="487">
                  <c:v>715</c:v>
                </c:pt>
                <c:pt idx="488">
                  <c:v>690</c:v>
                </c:pt>
                <c:pt idx="489">
                  <c:v>705</c:v>
                </c:pt>
                <c:pt idx="490">
                  <c:v>705</c:v>
                </c:pt>
                <c:pt idx="491">
                  <c:v>675</c:v>
                </c:pt>
                <c:pt idx="492">
                  <c:v>725</c:v>
                </c:pt>
                <c:pt idx="493">
                  <c:v>675</c:v>
                </c:pt>
                <c:pt idx="494">
                  <c:v>690</c:v>
                </c:pt>
                <c:pt idx="495">
                  <c:v>670</c:v>
                </c:pt>
                <c:pt idx="496">
                  <c:v>725</c:v>
                </c:pt>
                <c:pt idx="497">
                  <c:v>700</c:v>
                </c:pt>
                <c:pt idx="498">
                  <c:v>670</c:v>
                </c:pt>
                <c:pt idx="499">
                  <c:v>680</c:v>
                </c:pt>
                <c:pt idx="500">
                  <c:v>670</c:v>
                </c:pt>
                <c:pt idx="501">
                  <c:v>700</c:v>
                </c:pt>
                <c:pt idx="502">
                  <c:v>680</c:v>
                </c:pt>
                <c:pt idx="503">
                  <c:v>690</c:v>
                </c:pt>
                <c:pt idx="504">
                  <c:v>685</c:v>
                </c:pt>
                <c:pt idx="505">
                  <c:v>675</c:v>
                </c:pt>
                <c:pt idx="506">
                  <c:v>745</c:v>
                </c:pt>
                <c:pt idx="507">
                  <c:v>680</c:v>
                </c:pt>
                <c:pt idx="508">
                  <c:v>685</c:v>
                </c:pt>
                <c:pt idx="509">
                  <c:v>670</c:v>
                </c:pt>
                <c:pt idx="510">
                  <c:v>735</c:v>
                </c:pt>
                <c:pt idx="511">
                  <c:v>730</c:v>
                </c:pt>
                <c:pt idx="512">
                  <c:v>690</c:v>
                </c:pt>
                <c:pt idx="513">
                  <c:v>725</c:v>
                </c:pt>
                <c:pt idx="514">
                  <c:v>760</c:v>
                </c:pt>
                <c:pt idx="515">
                  <c:v>745</c:v>
                </c:pt>
                <c:pt idx="516">
                  <c:v>775</c:v>
                </c:pt>
                <c:pt idx="517">
                  <c:v>710</c:v>
                </c:pt>
                <c:pt idx="518">
                  <c:v>760</c:v>
                </c:pt>
                <c:pt idx="519">
                  <c:v>715</c:v>
                </c:pt>
                <c:pt idx="520">
                  <c:v>715</c:v>
                </c:pt>
                <c:pt idx="521">
                  <c:v>750</c:v>
                </c:pt>
                <c:pt idx="522">
                  <c:v>700</c:v>
                </c:pt>
                <c:pt idx="523">
                  <c:v>755</c:v>
                </c:pt>
                <c:pt idx="524">
                  <c:v>670</c:v>
                </c:pt>
                <c:pt idx="525">
                  <c:v>665</c:v>
                </c:pt>
                <c:pt idx="526">
                  <c:v>750</c:v>
                </c:pt>
                <c:pt idx="527">
                  <c:v>670</c:v>
                </c:pt>
                <c:pt idx="528">
                  <c:v>675</c:v>
                </c:pt>
                <c:pt idx="529">
                  <c:v>680</c:v>
                </c:pt>
                <c:pt idx="530">
                  <c:v>670</c:v>
                </c:pt>
                <c:pt idx="531">
                  <c:v>775</c:v>
                </c:pt>
                <c:pt idx="532">
                  <c:v>665</c:v>
                </c:pt>
                <c:pt idx="533">
                  <c:v>660</c:v>
                </c:pt>
                <c:pt idx="534">
                  <c:v>665</c:v>
                </c:pt>
                <c:pt idx="535">
                  <c:v>675</c:v>
                </c:pt>
                <c:pt idx="536">
                  <c:v>680</c:v>
                </c:pt>
                <c:pt idx="537">
                  <c:v>680</c:v>
                </c:pt>
                <c:pt idx="538">
                  <c:v>670</c:v>
                </c:pt>
                <c:pt idx="539">
                  <c:v>730</c:v>
                </c:pt>
                <c:pt idx="540">
                  <c:v>705</c:v>
                </c:pt>
                <c:pt idx="541">
                  <c:v>740</c:v>
                </c:pt>
                <c:pt idx="542">
                  <c:v>685</c:v>
                </c:pt>
                <c:pt idx="543">
                  <c:v>670</c:v>
                </c:pt>
                <c:pt idx="544">
                  <c:v>720</c:v>
                </c:pt>
                <c:pt idx="545">
                  <c:v>685</c:v>
                </c:pt>
                <c:pt idx="546">
                  <c:v>675</c:v>
                </c:pt>
                <c:pt idx="547">
                  <c:v>725</c:v>
                </c:pt>
                <c:pt idx="548">
                  <c:v>740</c:v>
                </c:pt>
                <c:pt idx="549">
                  <c:v>715</c:v>
                </c:pt>
                <c:pt idx="550">
                  <c:v>670</c:v>
                </c:pt>
                <c:pt idx="551">
                  <c:v>700</c:v>
                </c:pt>
                <c:pt idx="552">
                  <c:v>685</c:v>
                </c:pt>
                <c:pt idx="553">
                  <c:v>685</c:v>
                </c:pt>
                <c:pt idx="554">
                  <c:v>660</c:v>
                </c:pt>
                <c:pt idx="555">
                  <c:v>720</c:v>
                </c:pt>
                <c:pt idx="556">
                  <c:v>670</c:v>
                </c:pt>
                <c:pt idx="557">
                  <c:v>710</c:v>
                </c:pt>
                <c:pt idx="558">
                  <c:v>740</c:v>
                </c:pt>
                <c:pt idx="559">
                  <c:v>680</c:v>
                </c:pt>
                <c:pt idx="560">
                  <c:v>740</c:v>
                </c:pt>
                <c:pt idx="561">
                  <c:v>665</c:v>
                </c:pt>
                <c:pt idx="562">
                  <c:v>710</c:v>
                </c:pt>
                <c:pt idx="563">
                  <c:v>685</c:v>
                </c:pt>
                <c:pt idx="564">
                  <c:v>670</c:v>
                </c:pt>
                <c:pt idx="565">
                  <c:v>695</c:v>
                </c:pt>
                <c:pt idx="566">
                  <c:v>720</c:v>
                </c:pt>
                <c:pt idx="567">
                  <c:v>770</c:v>
                </c:pt>
                <c:pt idx="568">
                  <c:v>705</c:v>
                </c:pt>
                <c:pt idx="569">
                  <c:v>670</c:v>
                </c:pt>
                <c:pt idx="570">
                  <c:v>690</c:v>
                </c:pt>
                <c:pt idx="571">
                  <c:v>730</c:v>
                </c:pt>
                <c:pt idx="572">
                  <c:v>685</c:v>
                </c:pt>
                <c:pt idx="573">
                  <c:v>690</c:v>
                </c:pt>
                <c:pt idx="574">
                  <c:v>695</c:v>
                </c:pt>
                <c:pt idx="575">
                  <c:v>725</c:v>
                </c:pt>
                <c:pt idx="576">
                  <c:v>730</c:v>
                </c:pt>
                <c:pt idx="577">
                  <c:v>675</c:v>
                </c:pt>
                <c:pt idx="578">
                  <c:v>680</c:v>
                </c:pt>
                <c:pt idx="579">
                  <c:v>720</c:v>
                </c:pt>
                <c:pt idx="580">
                  <c:v>690</c:v>
                </c:pt>
                <c:pt idx="581">
                  <c:v>665</c:v>
                </c:pt>
                <c:pt idx="582">
                  <c:v>690</c:v>
                </c:pt>
                <c:pt idx="583">
                  <c:v>660</c:v>
                </c:pt>
                <c:pt idx="584">
                  <c:v>680</c:v>
                </c:pt>
                <c:pt idx="585">
                  <c:v>685</c:v>
                </c:pt>
                <c:pt idx="586">
                  <c:v>695</c:v>
                </c:pt>
                <c:pt idx="587">
                  <c:v>690</c:v>
                </c:pt>
                <c:pt idx="588">
                  <c:v>735</c:v>
                </c:pt>
                <c:pt idx="589">
                  <c:v>760</c:v>
                </c:pt>
                <c:pt idx="590">
                  <c:v>750</c:v>
                </c:pt>
                <c:pt idx="591">
                  <c:v>790</c:v>
                </c:pt>
                <c:pt idx="592">
                  <c:v>740</c:v>
                </c:pt>
                <c:pt idx="593">
                  <c:v>720</c:v>
                </c:pt>
                <c:pt idx="594">
                  <c:v>660</c:v>
                </c:pt>
                <c:pt idx="595">
                  <c:v>700</c:v>
                </c:pt>
                <c:pt idx="596">
                  <c:v>700</c:v>
                </c:pt>
                <c:pt idx="597">
                  <c:v>680</c:v>
                </c:pt>
                <c:pt idx="598">
                  <c:v>690</c:v>
                </c:pt>
                <c:pt idx="599">
                  <c:v>700</c:v>
                </c:pt>
                <c:pt idx="600">
                  <c:v>670</c:v>
                </c:pt>
                <c:pt idx="601">
                  <c:v>780</c:v>
                </c:pt>
                <c:pt idx="602">
                  <c:v>665</c:v>
                </c:pt>
                <c:pt idx="603">
                  <c:v>700</c:v>
                </c:pt>
                <c:pt idx="604">
                  <c:v>705</c:v>
                </c:pt>
                <c:pt idx="605">
                  <c:v>675</c:v>
                </c:pt>
                <c:pt idx="606">
                  <c:v>685</c:v>
                </c:pt>
                <c:pt idx="607">
                  <c:v>685</c:v>
                </c:pt>
                <c:pt idx="608">
                  <c:v>690</c:v>
                </c:pt>
                <c:pt idx="609">
                  <c:v>800</c:v>
                </c:pt>
                <c:pt idx="610">
                  <c:v>725</c:v>
                </c:pt>
                <c:pt idx="611">
                  <c:v>690</c:v>
                </c:pt>
                <c:pt idx="612">
                  <c:v>750</c:v>
                </c:pt>
                <c:pt idx="613">
                  <c:v>700</c:v>
                </c:pt>
                <c:pt idx="614">
                  <c:v>790</c:v>
                </c:pt>
                <c:pt idx="615">
                  <c:v>685</c:v>
                </c:pt>
                <c:pt idx="616">
                  <c:v>720</c:v>
                </c:pt>
                <c:pt idx="617">
                  <c:v>675</c:v>
                </c:pt>
                <c:pt idx="618">
                  <c:v>705</c:v>
                </c:pt>
                <c:pt idx="619">
                  <c:v>680</c:v>
                </c:pt>
                <c:pt idx="620">
                  <c:v>735</c:v>
                </c:pt>
                <c:pt idx="621">
                  <c:v>705</c:v>
                </c:pt>
                <c:pt idx="622">
                  <c:v>675</c:v>
                </c:pt>
                <c:pt idx="623">
                  <c:v>740</c:v>
                </c:pt>
                <c:pt idx="624">
                  <c:v>755</c:v>
                </c:pt>
                <c:pt idx="625">
                  <c:v>705</c:v>
                </c:pt>
                <c:pt idx="626">
                  <c:v>710</c:v>
                </c:pt>
                <c:pt idx="627">
                  <c:v>700</c:v>
                </c:pt>
                <c:pt idx="628">
                  <c:v>785</c:v>
                </c:pt>
                <c:pt idx="629">
                  <c:v>690</c:v>
                </c:pt>
                <c:pt idx="630">
                  <c:v>670</c:v>
                </c:pt>
                <c:pt idx="631">
                  <c:v>710</c:v>
                </c:pt>
                <c:pt idx="632">
                  <c:v>720</c:v>
                </c:pt>
                <c:pt idx="633">
                  <c:v>700</c:v>
                </c:pt>
                <c:pt idx="634">
                  <c:v>695</c:v>
                </c:pt>
                <c:pt idx="635">
                  <c:v>720</c:v>
                </c:pt>
                <c:pt idx="636">
                  <c:v>710</c:v>
                </c:pt>
                <c:pt idx="637">
                  <c:v>695</c:v>
                </c:pt>
                <c:pt idx="638">
                  <c:v>715</c:v>
                </c:pt>
                <c:pt idx="639">
                  <c:v>725</c:v>
                </c:pt>
                <c:pt idx="640">
                  <c:v>735</c:v>
                </c:pt>
                <c:pt idx="641">
                  <c:v>710</c:v>
                </c:pt>
                <c:pt idx="642">
                  <c:v>675</c:v>
                </c:pt>
                <c:pt idx="643">
                  <c:v>675</c:v>
                </c:pt>
                <c:pt idx="644">
                  <c:v>710</c:v>
                </c:pt>
                <c:pt idx="645">
                  <c:v>730</c:v>
                </c:pt>
                <c:pt idx="646">
                  <c:v>730</c:v>
                </c:pt>
                <c:pt idx="647">
                  <c:v>720</c:v>
                </c:pt>
                <c:pt idx="648">
                  <c:v>640</c:v>
                </c:pt>
                <c:pt idx="649">
                  <c:v>700</c:v>
                </c:pt>
                <c:pt idx="650">
                  <c:v>680</c:v>
                </c:pt>
                <c:pt idx="651">
                  <c:v>735</c:v>
                </c:pt>
                <c:pt idx="652">
                  <c:v>720</c:v>
                </c:pt>
                <c:pt idx="653">
                  <c:v>675</c:v>
                </c:pt>
                <c:pt idx="654">
                  <c:v>690</c:v>
                </c:pt>
                <c:pt idx="655">
                  <c:v>725</c:v>
                </c:pt>
                <c:pt idx="656">
                  <c:v>720</c:v>
                </c:pt>
                <c:pt idx="657">
                  <c:v>730</c:v>
                </c:pt>
                <c:pt idx="658">
                  <c:v>710</c:v>
                </c:pt>
                <c:pt idx="659">
                  <c:v>760</c:v>
                </c:pt>
                <c:pt idx="660">
                  <c:v>795</c:v>
                </c:pt>
                <c:pt idx="661">
                  <c:v>660</c:v>
                </c:pt>
                <c:pt idx="662">
                  <c:v>680</c:v>
                </c:pt>
                <c:pt idx="663">
                  <c:v>695</c:v>
                </c:pt>
                <c:pt idx="664">
                  <c:v>735</c:v>
                </c:pt>
                <c:pt idx="665">
                  <c:v>670</c:v>
                </c:pt>
                <c:pt idx="666">
                  <c:v>685</c:v>
                </c:pt>
                <c:pt idx="667">
                  <c:v>705</c:v>
                </c:pt>
                <c:pt idx="668">
                  <c:v>690</c:v>
                </c:pt>
                <c:pt idx="669">
                  <c:v>695</c:v>
                </c:pt>
                <c:pt idx="670">
                  <c:v>665</c:v>
                </c:pt>
                <c:pt idx="671">
                  <c:v>680</c:v>
                </c:pt>
                <c:pt idx="672">
                  <c:v>745</c:v>
                </c:pt>
                <c:pt idx="673">
                  <c:v>685</c:v>
                </c:pt>
                <c:pt idx="674">
                  <c:v>665</c:v>
                </c:pt>
                <c:pt idx="675">
                  <c:v>745</c:v>
                </c:pt>
                <c:pt idx="676">
                  <c:v>675</c:v>
                </c:pt>
                <c:pt idx="677">
                  <c:v>725</c:v>
                </c:pt>
                <c:pt idx="678">
                  <c:v>725</c:v>
                </c:pt>
                <c:pt idx="679">
                  <c:v>710</c:v>
                </c:pt>
                <c:pt idx="680">
                  <c:v>725</c:v>
                </c:pt>
                <c:pt idx="681">
                  <c:v>690</c:v>
                </c:pt>
                <c:pt idx="682">
                  <c:v>670</c:v>
                </c:pt>
                <c:pt idx="683">
                  <c:v>695</c:v>
                </c:pt>
                <c:pt idx="684">
                  <c:v>720</c:v>
                </c:pt>
                <c:pt idx="685">
                  <c:v>785</c:v>
                </c:pt>
                <c:pt idx="686">
                  <c:v>675</c:v>
                </c:pt>
                <c:pt idx="687">
                  <c:v>695</c:v>
                </c:pt>
                <c:pt idx="688">
                  <c:v>685</c:v>
                </c:pt>
                <c:pt idx="689">
                  <c:v>665</c:v>
                </c:pt>
                <c:pt idx="690">
                  <c:v>660</c:v>
                </c:pt>
                <c:pt idx="691">
                  <c:v>700</c:v>
                </c:pt>
                <c:pt idx="692">
                  <c:v>690</c:v>
                </c:pt>
                <c:pt idx="693">
                  <c:v>665</c:v>
                </c:pt>
                <c:pt idx="694">
                  <c:v>700</c:v>
                </c:pt>
                <c:pt idx="695">
                  <c:v>720</c:v>
                </c:pt>
                <c:pt idx="696">
                  <c:v>670</c:v>
                </c:pt>
                <c:pt idx="697">
                  <c:v>725</c:v>
                </c:pt>
                <c:pt idx="698">
                  <c:v>705</c:v>
                </c:pt>
                <c:pt idx="699">
                  <c:v>690</c:v>
                </c:pt>
                <c:pt idx="700">
                  <c:v>745</c:v>
                </c:pt>
                <c:pt idx="701">
                  <c:v>640</c:v>
                </c:pt>
                <c:pt idx="702">
                  <c:v>705</c:v>
                </c:pt>
                <c:pt idx="703">
                  <c:v>665</c:v>
                </c:pt>
                <c:pt idx="704">
                  <c:v>665</c:v>
                </c:pt>
                <c:pt idx="705">
                  <c:v>675</c:v>
                </c:pt>
                <c:pt idx="706">
                  <c:v>780</c:v>
                </c:pt>
                <c:pt idx="707">
                  <c:v>690</c:v>
                </c:pt>
                <c:pt idx="708">
                  <c:v>665</c:v>
                </c:pt>
                <c:pt idx="709">
                  <c:v>665</c:v>
                </c:pt>
                <c:pt idx="710">
                  <c:v>675</c:v>
                </c:pt>
                <c:pt idx="711">
                  <c:v>680</c:v>
                </c:pt>
                <c:pt idx="712">
                  <c:v>660</c:v>
                </c:pt>
                <c:pt idx="713">
                  <c:v>715</c:v>
                </c:pt>
                <c:pt idx="714">
                  <c:v>710</c:v>
                </c:pt>
                <c:pt idx="715">
                  <c:v>670</c:v>
                </c:pt>
                <c:pt idx="716">
                  <c:v>775</c:v>
                </c:pt>
                <c:pt idx="717">
                  <c:v>680</c:v>
                </c:pt>
                <c:pt idx="718">
                  <c:v>665</c:v>
                </c:pt>
                <c:pt idx="719">
                  <c:v>665</c:v>
                </c:pt>
                <c:pt idx="720">
                  <c:v>675</c:v>
                </c:pt>
                <c:pt idx="721">
                  <c:v>710</c:v>
                </c:pt>
                <c:pt idx="722">
                  <c:v>695</c:v>
                </c:pt>
                <c:pt idx="723">
                  <c:v>680</c:v>
                </c:pt>
                <c:pt idx="724">
                  <c:v>710</c:v>
                </c:pt>
                <c:pt idx="725">
                  <c:v>715</c:v>
                </c:pt>
                <c:pt idx="726">
                  <c:v>670</c:v>
                </c:pt>
                <c:pt idx="727">
                  <c:v>715</c:v>
                </c:pt>
                <c:pt idx="728">
                  <c:v>695</c:v>
                </c:pt>
                <c:pt idx="729">
                  <c:v>670</c:v>
                </c:pt>
                <c:pt idx="730">
                  <c:v>685</c:v>
                </c:pt>
                <c:pt idx="731">
                  <c:v>695</c:v>
                </c:pt>
                <c:pt idx="732">
                  <c:v>675</c:v>
                </c:pt>
                <c:pt idx="733">
                  <c:v>695</c:v>
                </c:pt>
                <c:pt idx="734">
                  <c:v>680</c:v>
                </c:pt>
                <c:pt idx="735">
                  <c:v>770</c:v>
                </c:pt>
                <c:pt idx="736">
                  <c:v>735</c:v>
                </c:pt>
                <c:pt idx="737">
                  <c:v>715</c:v>
                </c:pt>
                <c:pt idx="738">
                  <c:v>720</c:v>
                </c:pt>
                <c:pt idx="739">
                  <c:v>665</c:v>
                </c:pt>
                <c:pt idx="740">
                  <c:v>685</c:v>
                </c:pt>
                <c:pt idx="741">
                  <c:v>680</c:v>
                </c:pt>
                <c:pt idx="742">
                  <c:v>670</c:v>
                </c:pt>
                <c:pt idx="743">
                  <c:v>675</c:v>
                </c:pt>
                <c:pt idx="744">
                  <c:v>670</c:v>
                </c:pt>
                <c:pt idx="745">
                  <c:v>725</c:v>
                </c:pt>
                <c:pt idx="746">
                  <c:v>660</c:v>
                </c:pt>
                <c:pt idx="747">
                  <c:v>700</c:v>
                </c:pt>
                <c:pt idx="748">
                  <c:v>675</c:v>
                </c:pt>
                <c:pt idx="749">
                  <c:v>705</c:v>
                </c:pt>
                <c:pt idx="750">
                  <c:v>690</c:v>
                </c:pt>
                <c:pt idx="751">
                  <c:v>720</c:v>
                </c:pt>
                <c:pt idx="752">
                  <c:v>665</c:v>
                </c:pt>
                <c:pt idx="753">
                  <c:v>680</c:v>
                </c:pt>
                <c:pt idx="754">
                  <c:v>675</c:v>
                </c:pt>
                <c:pt idx="755">
                  <c:v>680</c:v>
                </c:pt>
                <c:pt idx="756">
                  <c:v>670</c:v>
                </c:pt>
                <c:pt idx="757">
                  <c:v>680</c:v>
                </c:pt>
                <c:pt idx="758">
                  <c:v>685</c:v>
                </c:pt>
                <c:pt idx="759">
                  <c:v>680</c:v>
                </c:pt>
                <c:pt idx="760">
                  <c:v>690</c:v>
                </c:pt>
                <c:pt idx="761">
                  <c:v>720</c:v>
                </c:pt>
                <c:pt idx="762">
                  <c:v>665</c:v>
                </c:pt>
                <c:pt idx="763">
                  <c:v>730</c:v>
                </c:pt>
                <c:pt idx="764">
                  <c:v>670</c:v>
                </c:pt>
                <c:pt idx="765">
                  <c:v>680</c:v>
                </c:pt>
                <c:pt idx="766">
                  <c:v>665</c:v>
                </c:pt>
                <c:pt idx="767">
                  <c:v>660</c:v>
                </c:pt>
                <c:pt idx="768">
                  <c:v>705</c:v>
                </c:pt>
                <c:pt idx="769">
                  <c:v>690</c:v>
                </c:pt>
                <c:pt idx="770">
                  <c:v>720</c:v>
                </c:pt>
                <c:pt idx="771">
                  <c:v>700</c:v>
                </c:pt>
                <c:pt idx="772">
                  <c:v>705</c:v>
                </c:pt>
                <c:pt idx="773">
                  <c:v>720</c:v>
                </c:pt>
                <c:pt idx="774">
                  <c:v>710</c:v>
                </c:pt>
                <c:pt idx="775">
                  <c:v>660</c:v>
                </c:pt>
                <c:pt idx="776">
                  <c:v>710</c:v>
                </c:pt>
                <c:pt idx="777">
                  <c:v>665</c:v>
                </c:pt>
                <c:pt idx="778">
                  <c:v>745</c:v>
                </c:pt>
                <c:pt idx="779">
                  <c:v>710</c:v>
                </c:pt>
                <c:pt idx="780">
                  <c:v>745</c:v>
                </c:pt>
                <c:pt idx="781">
                  <c:v>660</c:v>
                </c:pt>
                <c:pt idx="782">
                  <c:v>730</c:v>
                </c:pt>
                <c:pt idx="783">
                  <c:v>730</c:v>
                </c:pt>
                <c:pt idx="784">
                  <c:v>670</c:v>
                </c:pt>
                <c:pt idx="785">
                  <c:v>730</c:v>
                </c:pt>
                <c:pt idx="786">
                  <c:v>705</c:v>
                </c:pt>
                <c:pt idx="787">
                  <c:v>730</c:v>
                </c:pt>
                <c:pt idx="788">
                  <c:v>665</c:v>
                </c:pt>
                <c:pt idx="789">
                  <c:v>700</c:v>
                </c:pt>
                <c:pt idx="790">
                  <c:v>670</c:v>
                </c:pt>
                <c:pt idx="791">
                  <c:v>745</c:v>
                </c:pt>
                <c:pt idx="792">
                  <c:v>670</c:v>
                </c:pt>
                <c:pt idx="793">
                  <c:v>700</c:v>
                </c:pt>
                <c:pt idx="794">
                  <c:v>725</c:v>
                </c:pt>
                <c:pt idx="795">
                  <c:v>700</c:v>
                </c:pt>
                <c:pt idx="796">
                  <c:v>670</c:v>
                </c:pt>
                <c:pt idx="797">
                  <c:v>665</c:v>
                </c:pt>
                <c:pt idx="798">
                  <c:v>745</c:v>
                </c:pt>
                <c:pt idx="799">
                  <c:v>710</c:v>
                </c:pt>
                <c:pt idx="800">
                  <c:v>670</c:v>
                </c:pt>
                <c:pt idx="801">
                  <c:v>720</c:v>
                </c:pt>
                <c:pt idx="802">
                  <c:v>705</c:v>
                </c:pt>
                <c:pt idx="803">
                  <c:v>680</c:v>
                </c:pt>
                <c:pt idx="804">
                  <c:v>715</c:v>
                </c:pt>
                <c:pt idx="805">
                  <c:v>735</c:v>
                </c:pt>
                <c:pt idx="806">
                  <c:v>790</c:v>
                </c:pt>
                <c:pt idx="807">
                  <c:v>755</c:v>
                </c:pt>
                <c:pt idx="808">
                  <c:v>750</c:v>
                </c:pt>
                <c:pt idx="809">
                  <c:v>680</c:v>
                </c:pt>
                <c:pt idx="810">
                  <c:v>670</c:v>
                </c:pt>
                <c:pt idx="811">
                  <c:v>660</c:v>
                </c:pt>
                <c:pt idx="812">
                  <c:v>685</c:v>
                </c:pt>
                <c:pt idx="813">
                  <c:v>670</c:v>
                </c:pt>
                <c:pt idx="814">
                  <c:v>725</c:v>
                </c:pt>
                <c:pt idx="815">
                  <c:v>780</c:v>
                </c:pt>
                <c:pt idx="816">
                  <c:v>690</c:v>
                </c:pt>
                <c:pt idx="817">
                  <c:v>705</c:v>
                </c:pt>
                <c:pt idx="818">
                  <c:v>685</c:v>
                </c:pt>
                <c:pt idx="819">
                  <c:v>720</c:v>
                </c:pt>
                <c:pt idx="820">
                  <c:v>660</c:v>
                </c:pt>
                <c:pt idx="821">
                  <c:v>665</c:v>
                </c:pt>
                <c:pt idx="822">
                  <c:v>680</c:v>
                </c:pt>
                <c:pt idx="823">
                  <c:v>675</c:v>
                </c:pt>
                <c:pt idx="824">
                  <c:v>765</c:v>
                </c:pt>
                <c:pt idx="825">
                  <c:v>700</c:v>
                </c:pt>
                <c:pt idx="826">
                  <c:v>700</c:v>
                </c:pt>
                <c:pt idx="827">
                  <c:v>730</c:v>
                </c:pt>
                <c:pt idx="828">
                  <c:v>725</c:v>
                </c:pt>
                <c:pt idx="829">
                  <c:v>660</c:v>
                </c:pt>
                <c:pt idx="830">
                  <c:v>710</c:v>
                </c:pt>
                <c:pt idx="831">
                  <c:v>700</c:v>
                </c:pt>
                <c:pt idx="832">
                  <c:v>790</c:v>
                </c:pt>
                <c:pt idx="833">
                  <c:v>775</c:v>
                </c:pt>
                <c:pt idx="834">
                  <c:v>690</c:v>
                </c:pt>
                <c:pt idx="835">
                  <c:v>745</c:v>
                </c:pt>
                <c:pt idx="836">
                  <c:v>730</c:v>
                </c:pt>
                <c:pt idx="837">
                  <c:v>675</c:v>
                </c:pt>
                <c:pt idx="838">
                  <c:v>690</c:v>
                </c:pt>
                <c:pt idx="839">
                  <c:v>680</c:v>
                </c:pt>
                <c:pt idx="840">
                  <c:v>740</c:v>
                </c:pt>
                <c:pt idx="841">
                  <c:v>670</c:v>
                </c:pt>
                <c:pt idx="842">
                  <c:v>780</c:v>
                </c:pt>
                <c:pt idx="843">
                  <c:v>810</c:v>
                </c:pt>
                <c:pt idx="844">
                  <c:v>700</c:v>
                </c:pt>
                <c:pt idx="845">
                  <c:v>695</c:v>
                </c:pt>
                <c:pt idx="846">
                  <c:v>670</c:v>
                </c:pt>
                <c:pt idx="847">
                  <c:v>720</c:v>
                </c:pt>
                <c:pt idx="848">
                  <c:v>765</c:v>
                </c:pt>
                <c:pt idx="849">
                  <c:v>760</c:v>
                </c:pt>
                <c:pt idx="850">
                  <c:v>680</c:v>
                </c:pt>
                <c:pt idx="851">
                  <c:v>675</c:v>
                </c:pt>
                <c:pt idx="852">
                  <c:v>685</c:v>
                </c:pt>
                <c:pt idx="853">
                  <c:v>720</c:v>
                </c:pt>
                <c:pt idx="854">
                  <c:v>675</c:v>
                </c:pt>
                <c:pt idx="855">
                  <c:v>765</c:v>
                </c:pt>
                <c:pt idx="856">
                  <c:v>665</c:v>
                </c:pt>
                <c:pt idx="857">
                  <c:v>690</c:v>
                </c:pt>
                <c:pt idx="858">
                  <c:v>675</c:v>
                </c:pt>
                <c:pt idx="859">
                  <c:v>680</c:v>
                </c:pt>
                <c:pt idx="860">
                  <c:v>700</c:v>
                </c:pt>
                <c:pt idx="861">
                  <c:v>720</c:v>
                </c:pt>
                <c:pt idx="862">
                  <c:v>735</c:v>
                </c:pt>
                <c:pt idx="863">
                  <c:v>705</c:v>
                </c:pt>
                <c:pt idx="864">
                  <c:v>750</c:v>
                </c:pt>
                <c:pt idx="865">
                  <c:v>700</c:v>
                </c:pt>
                <c:pt idx="866">
                  <c:v>660</c:v>
                </c:pt>
                <c:pt idx="867">
                  <c:v>770</c:v>
                </c:pt>
                <c:pt idx="868">
                  <c:v>660</c:v>
                </c:pt>
                <c:pt idx="869">
                  <c:v>715</c:v>
                </c:pt>
                <c:pt idx="870">
                  <c:v>675</c:v>
                </c:pt>
                <c:pt idx="871">
                  <c:v>740</c:v>
                </c:pt>
                <c:pt idx="872">
                  <c:v>695</c:v>
                </c:pt>
                <c:pt idx="873">
                  <c:v>725</c:v>
                </c:pt>
                <c:pt idx="874">
                  <c:v>780</c:v>
                </c:pt>
                <c:pt idx="875">
                  <c:v>705</c:v>
                </c:pt>
                <c:pt idx="876">
                  <c:v>745</c:v>
                </c:pt>
                <c:pt idx="877">
                  <c:v>735</c:v>
                </c:pt>
                <c:pt idx="878">
                  <c:v>665</c:v>
                </c:pt>
                <c:pt idx="879">
                  <c:v>670</c:v>
                </c:pt>
                <c:pt idx="880">
                  <c:v>700</c:v>
                </c:pt>
                <c:pt idx="881">
                  <c:v>670</c:v>
                </c:pt>
                <c:pt idx="882">
                  <c:v>785</c:v>
                </c:pt>
                <c:pt idx="883">
                  <c:v>705</c:v>
                </c:pt>
                <c:pt idx="884">
                  <c:v>740</c:v>
                </c:pt>
                <c:pt idx="885">
                  <c:v>745</c:v>
                </c:pt>
                <c:pt idx="886">
                  <c:v>765</c:v>
                </c:pt>
                <c:pt idx="887">
                  <c:v>680</c:v>
                </c:pt>
                <c:pt idx="888">
                  <c:v>695</c:v>
                </c:pt>
                <c:pt idx="889">
                  <c:v>695</c:v>
                </c:pt>
                <c:pt idx="890">
                  <c:v>705</c:v>
                </c:pt>
                <c:pt idx="891">
                  <c:v>730</c:v>
                </c:pt>
                <c:pt idx="892">
                  <c:v>690</c:v>
                </c:pt>
                <c:pt idx="893">
                  <c:v>770</c:v>
                </c:pt>
                <c:pt idx="894">
                  <c:v>725</c:v>
                </c:pt>
                <c:pt idx="895">
                  <c:v>725</c:v>
                </c:pt>
                <c:pt idx="896">
                  <c:v>715</c:v>
                </c:pt>
                <c:pt idx="897">
                  <c:v>670</c:v>
                </c:pt>
                <c:pt idx="898">
                  <c:v>670</c:v>
                </c:pt>
                <c:pt idx="899">
                  <c:v>690</c:v>
                </c:pt>
                <c:pt idx="900">
                  <c:v>665</c:v>
                </c:pt>
                <c:pt idx="901">
                  <c:v>780</c:v>
                </c:pt>
                <c:pt idx="902">
                  <c:v>685</c:v>
                </c:pt>
                <c:pt idx="903">
                  <c:v>780</c:v>
                </c:pt>
                <c:pt idx="904">
                  <c:v>675</c:v>
                </c:pt>
                <c:pt idx="905">
                  <c:v>670</c:v>
                </c:pt>
                <c:pt idx="906">
                  <c:v>675</c:v>
                </c:pt>
                <c:pt idx="907">
                  <c:v>735</c:v>
                </c:pt>
                <c:pt idx="908">
                  <c:v>730</c:v>
                </c:pt>
                <c:pt idx="909">
                  <c:v>720</c:v>
                </c:pt>
                <c:pt idx="910">
                  <c:v>675</c:v>
                </c:pt>
                <c:pt idx="911">
                  <c:v>675</c:v>
                </c:pt>
                <c:pt idx="912">
                  <c:v>665</c:v>
                </c:pt>
                <c:pt idx="913">
                  <c:v>670</c:v>
                </c:pt>
                <c:pt idx="914">
                  <c:v>675</c:v>
                </c:pt>
                <c:pt idx="915">
                  <c:v>685</c:v>
                </c:pt>
                <c:pt idx="916">
                  <c:v>700</c:v>
                </c:pt>
                <c:pt idx="917">
                  <c:v>735</c:v>
                </c:pt>
                <c:pt idx="918">
                  <c:v>750</c:v>
                </c:pt>
                <c:pt idx="919">
                  <c:v>770</c:v>
                </c:pt>
                <c:pt idx="920">
                  <c:v>670</c:v>
                </c:pt>
                <c:pt idx="921">
                  <c:v>760</c:v>
                </c:pt>
                <c:pt idx="922">
                  <c:v>675</c:v>
                </c:pt>
                <c:pt idx="923">
                  <c:v>730</c:v>
                </c:pt>
                <c:pt idx="924">
                  <c:v>705</c:v>
                </c:pt>
                <c:pt idx="925">
                  <c:v>730</c:v>
                </c:pt>
                <c:pt idx="926">
                  <c:v>660</c:v>
                </c:pt>
                <c:pt idx="927">
                  <c:v>685</c:v>
                </c:pt>
                <c:pt idx="928">
                  <c:v>710</c:v>
                </c:pt>
                <c:pt idx="929">
                  <c:v>695</c:v>
                </c:pt>
                <c:pt idx="930">
                  <c:v>740</c:v>
                </c:pt>
                <c:pt idx="931">
                  <c:v>695</c:v>
                </c:pt>
                <c:pt idx="932">
                  <c:v>760</c:v>
                </c:pt>
                <c:pt idx="933">
                  <c:v>680</c:v>
                </c:pt>
                <c:pt idx="934">
                  <c:v>720</c:v>
                </c:pt>
                <c:pt idx="935">
                  <c:v>670</c:v>
                </c:pt>
                <c:pt idx="936">
                  <c:v>710</c:v>
                </c:pt>
                <c:pt idx="937">
                  <c:v>720</c:v>
                </c:pt>
                <c:pt idx="938">
                  <c:v>685</c:v>
                </c:pt>
                <c:pt idx="939">
                  <c:v>675</c:v>
                </c:pt>
                <c:pt idx="940">
                  <c:v>675</c:v>
                </c:pt>
                <c:pt idx="941">
                  <c:v>690</c:v>
                </c:pt>
                <c:pt idx="942">
                  <c:v>730</c:v>
                </c:pt>
                <c:pt idx="943">
                  <c:v>710</c:v>
                </c:pt>
                <c:pt idx="944">
                  <c:v>695</c:v>
                </c:pt>
                <c:pt idx="945">
                  <c:v>680</c:v>
                </c:pt>
                <c:pt idx="946">
                  <c:v>730</c:v>
                </c:pt>
                <c:pt idx="947">
                  <c:v>700</c:v>
                </c:pt>
                <c:pt idx="948">
                  <c:v>695</c:v>
                </c:pt>
                <c:pt idx="949">
                  <c:v>700</c:v>
                </c:pt>
                <c:pt idx="950">
                  <c:v>740</c:v>
                </c:pt>
                <c:pt idx="951">
                  <c:v>705</c:v>
                </c:pt>
                <c:pt idx="952">
                  <c:v>765</c:v>
                </c:pt>
                <c:pt idx="953">
                  <c:v>725</c:v>
                </c:pt>
                <c:pt idx="954">
                  <c:v>755</c:v>
                </c:pt>
                <c:pt idx="955">
                  <c:v>700</c:v>
                </c:pt>
                <c:pt idx="956">
                  <c:v>690</c:v>
                </c:pt>
                <c:pt idx="957">
                  <c:v>660</c:v>
                </c:pt>
                <c:pt idx="958">
                  <c:v>710</c:v>
                </c:pt>
                <c:pt idx="959">
                  <c:v>720</c:v>
                </c:pt>
                <c:pt idx="960">
                  <c:v>705</c:v>
                </c:pt>
                <c:pt idx="961">
                  <c:v>665</c:v>
                </c:pt>
                <c:pt idx="962">
                  <c:v>710</c:v>
                </c:pt>
                <c:pt idx="963">
                  <c:v>750</c:v>
                </c:pt>
                <c:pt idx="964">
                  <c:v>695</c:v>
                </c:pt>
                <c:pt idx="965">
                  <c:v>670</c:v>
                </c:pt>
                <c:pt idx="966">
                  <c:v>710</c:v>
                </c:pt>
                <c:pt idx="967">
                  <c:v>700</c:v>
                </c:pt>
                <c:pt idx="968">
                  <c:v>765</c:v>
                </c:pt>
                <c:pt idx="969">
                  <c:v>725</c:v>
                </c:pt>
                <c:pt idx="970">
                  <c:v>700</c:v>
                </c:pt>
                <c:pt idx="971">
                  <c:v>765</c:v>
                </c:pt>
                <c:pt idx="972">
                  <c:v>665</c:v>
                </c:pt>
                <c:pt idx="973">
                  <c:v>695</c:v>
                </c:pt>
                <c:pt idx="974">
                  <c:v>710</c:v>
                </c:pt>
                <c:pt idx="975">
                  <c:v>700</c:v>
                </c:pt>
                <c:pt idx="976">
                  <c:v>745</c:v>
                </c:pt>
                <c:pt idx="977">
                  <c:v>705</c:v>
                </c:pt>
                <c:pt idx="978">
                  <c:v>675</c:v>
                </c:pt>
                <c:pt idx="979">
                  <c:v>760</c:v>
                </c:pt>
                <c:pt idx="980">
                  <c:v>685</c:v>
                </c:pt>
                <c:pt idx="981">
                  <c:v>740</c:v>
                </c:pt>
                <c:pt idx="982">
                  <c:v>790</c:v>
                </c:pt>
                <c:pt idx="983">
                  <c:v>675</c:v>
                </c:pt>
                <c:pt idx="984">
                  <c:v>750</c:v>
                </c:pt>
                <c:pt idx="985">
                  <c:v>760</c:v>
                </c:pt>
                <c:pt idx="986">
                  <c:v>690</c:v>
                </c:pt>
                <c:pt idx="987">
                  <c:v>670</c:v>
                </c:pt>
                <c:pt idx="988">
                  <c:v>710</c:v>
                </c:pt>
                <c:pt idx="989">
                  <c:v>660</c:v>
                </c:pt>
                <c:pt idx="990">
                  <c:v>660</c:v>
                </c:pt>
                <c:pt idx="991">
                  <c:v>665</c:v>
                </c:pt>
                <c:pt idx="992">
                  <c:v>725</c:v>
                </c:pt>
                <c:pt idx="993">
                  <c:v>695</c:v>
                </c:pt>
                <c:pt idx="994">
                  <c:v>685</c:v>
                </c:pt>
                <c:pt idx="995">
                  <c:v>755</c:v>
                </c:pt>
                <c:pt idx="996">
                  <c:v>680</c:v>
                </c:pt>
                <c:pt idx="997">
                  <c:v>670</c:v>
                </c:pt>
                <c:pt idx="998">
                  <c:v>695</c:v>
                </c:pt>
                <c:pt idx="999">
                  <c:v>730</c:v>
                </c:pt>
                <c:pt idx="1000">
                  <c:v>760</c:v>
                </c:pt>
                <c:pt idx="1001">
                  <c:v>705</c:v>
                </c:pt>
                <c:pt idx="1002">
                  <c:v>685</c:v>
                </c:pt>
                <c:pt idx="1003">
                  <c:v>720</c:v>
                </c:pt>
                <c:pt idx="1004">
                  <c:v>675</c:v>
                </c:pt>
                <c:pt idx="1005">
                  <c:v>790</c:v>
                </c:pt>
                <c:pt idx="1006">
                  <c:v>720</c:v>
                </c:pt>
                <c:pt idx="1007">
                  <c:v>735</c:v>
                </c:pt>
                <c:pt idx="1008">
                  <c:v>790</c:v>
                </c:pt>
                <c:pt idx="1009">
                  <c:v>685</c:v>
                </c:pt>
                <c:pt idx="1010">
                  <c:v>680</c:v>
                </c:pt>
                <c:pt idx="1011">
                  <c:v>745</c:v>
                </c:pt>
                <c:pt idx="1012">
                  <c:v>690</c:v>
                </c:pt>
                <c:pt idx="1013">
                  <c:v>685</c:v>
                </c:pt>
                <c:pt idx="1014">
                  <c:v>695</c:v>
                </c:pt>
                <c:pt idx="1015">
                  <c:v>695</c:v>
                </c:pt>
                <c:pt idx="1016">
                  <c:v>735</c:v>
                </c:pt>
                <c:pt idx="1017">
                  <c:v>715</c:v>
                </c:pt>
                <c:pt idx="1018">
                  <c:v>660</c:v>
                </c:pt>
                <c:pt idx="1019">
                  <c:v>680</c:v>
                </c:pt>
                <c:pt idx="1020">
                  <c:v>690</c:v>
                </c:pt>
                <c:pt idx="1021">
                  <c:v>675</c:v>
                </c:pt>
                <c:pt idx="1022">
                  <c:v>695</c:v>
                </c:pt>
                <c:pt idx="1023">
                  <c:v>705</c:v>
                </c:pt>
                <c:pt idx="1024">
                  <c:v>695</c:v>
                </c:pt>
                <c:pt idx="1025">
                  <c:v>725</c:v>
                </c:pt>
                <c:pt idx="1026">
                  <c:v>675</c:v>
                </c:pt>
                <c:pt idx="1027">
                  <c:v>735</c:v>
                </c:pt>
                <c:pt idx="1028">
                  <c:v>675</c:v>
                </c:pt>
                <c:pt idx="1029">
                  <c:v>705</c:v>
                </c:pt>
                <c:pt idx="1030">
                  <c:v>695</c:v>
                </c:pt>
                <c:pt idx="1031">
                  <c:v>675</c:v>
                </c:pt>
                <c:pt idx="1032">
                  <c:v>695</c:v>
                </c:pt>
                <c:pt idx="1033">
                  <c:v>730</c:v>
                </c:pt>
                <c:pt idx="1034">
                  <c:v>685</c:v>
                </c:pt>
                <c:pt idx="1035">
                  <c:v>670</c:v>
                </c:pt>
                <c:pt idx="1036">
                  <c:v>660</c:v>
                </c:pt>
                <c:pt idx="1037">
                  <c:v>690</c:v>
                </c:pt>
                <c:pt idx="1038">
                  <c:v>785</c:v>
                </c:pt>
                <c:pt idx="1039">
                  <c:v>785</c:v>
                </c:pt>
                <c:pt idx="1040">
                  <c:v>690</c:v>
                </c:pt>
                <c:pt idx="1041">
                  <c:v>695</c:v>
                </c:pt>
                <c:pt idx="1042">
                  <c:v>710</c:v>
                </c:pt>
                <c:pt idx="1043">
                  <c:v>665</c:v>
                </c:pt>
                <c:pt idx="1044">
                  <c:v>765</c:v>
                </c:pt>
                <c:pt idx="1045">
                  <c:v>670</c:v>
                </c:pt>
                <c:pt idx="1046">
                  <c:v>720</c:v>
                </c:pt>
                <c:pt idx="1047">
                  <c:v>710</c:v>
                </c:pt>
                <c:pt idx="1048">
                  <c:v>745</c:v>
                </c:pt>
                <c:pt idx="1049">
                  <c:v>675</c:v>
                </c:pt>
                <c:pt idx="1050">
                  <c:v>680</c:v>
                </c:pt>
                <c:pt idx="1051">
                  <c:v>720</c:v>
                </c:pt>
                <c:pt idx="1052">
                  <c:v>680</c:v>
                </c:pt>
                <c:pt idx="1053">
                  <c:v>690</c:v>
                </c:pt>
                <c:pt idx="1054">
                  <c:v>685</c:v>
                </c:pt>
                <c:pt idx="1055">
                  <c:v>670</c:v>
                </c:pt>
                <c:pt idx="1056">
                  <c:v>680</c:v>
                </c:pt>
                <c:pt idx="1057">
                  <c:v>730</c:v>
                </c:pt>
                <c:pt idx="1058">
                  <c:v>695</c:v>
                </c:pt>
                <c:pt idx="1059">
                  <c:v>700</c:v>
                </c:pt>
                <c:pt idx="1060">
                  <c:v>760</c:v>
                </c:pt>
                <c:pt idx="1061">
                  <c:v>720</c:v>
                </c:pt>
                <c:pt idx="1062">
                  <c:v>665</c:v>
                </c:pt>
                <c:pt idx="1063">
                  <c:v>680</c:v>
                </c:pt>
                <c:pt idx="1064">
                  <c:v>700</c:v>
                </c:pt>
                <c:pt idx="1065">
                  <c:v>735</c:v>
                </c:pt>
                <c:pt idx="1066">
                  <c:v>705</c:v>
                </c:pt>
                <c:pt idx="1067">
                  <c:v>780</c:v>
                </c:pt>
                <c:pt idx="1068">
                  <c:v>690</c:v>
                </c:pt>
                <c:pt idx="1069">
                  <c:v>660</c:v>
                </c:pt>
                <c:pt idx="1070">
                  <c:v>715</c:v>
                </c:pt>
                <c:pt idx="1071">
                  <c:v>660</c:v>
                </c:pt>
                <c:pt idx="1072">
                  <c:v>680</c:v>
                </c:pt>
                <c:pt idx="1073">
                  <c:v>680</c:v>
                </c:pt>
                <c:pt idx="1074">
                  <c:v>715</c:v>
                </c:pt>
                <c:pt idx="1075">
                  <c:v>680</c:v>
                </c:pt>
                <c:pt idx="1076">
                  <c:v>670</c:v>
                </c:pt>
                <c:pt idx="1077">
                  <c:v>715</c:v>
                </c:pt>
                <c:pt idx="1078">
                  <c:v>680</c:v>
                </c:pt>
                <c:pt idx="1079">
                  <c:v>730</c:v>
                </c:pt>
                <c:pt idx="1080">
                  <c:v>760</c:v>
                </c:pt>
                <c:pt idx="1081">
                  <c:v>745</c:v>
                </c:pt>
                <c:pt idx="1082">
                  <c:v>720</c:v>
                </c:pt>
                <c:pt idx="1083">
                  <c:v>705</c:v>
                </c:pt>
                <c:pt idx="1084">
                  <c:v>680</c:v>
                </c:pt>
                <c:pt idx="1085">
                  <c:v>675</c:v>
                </c:pt>
                <c:pt idx="1086">
                  <c:v>710</c:v>
                </c:pt>
                <c:pt idx="1087">
                  <c:v>670</c:v>
                </c:pt>
                <c:pt idx="1088">
                  <c:v>715</c:v>
                </c:pt>
                <c:pt idx="1089">
                  <c:v>670</c:v>
                </c:pt>
                <c:pt idx="1090">
                  <c:v>720</c:v>
                </c:pt>
                <c:pt idx="1091">
                  <c:v>705</c:v>
                </c:pt>
                <c:pt idx="1092">
                  <c:v>760</c:v>
                </c:pt>
                <c:pt idx="1093">
                  <c:v>675</c:v>
                </c:pt>
                <c:pt idx="1094">
                  <c:v>695</c:v>
                </c:pt>
                <c:pt idx="1095">
                  <c:v>675</c:v>
                </c:pt>
                <c:pt idx="1096">
                  <c:v>720</c:v>
                </c:pt>
                <c:pt idx="1097">
                  <c:v>680</c:v>
                </c:pt>
                <c:pt idx="1098">
                  <c:v>710</c:v>
                </c:pt>
                <c:pt idx="1099">
                  <c:v>750</c:v>
                </c:pt>
                <c:pt idx="1100">
                  <c:v>695</c:v>
                </c:pt>
                <c:pt idx="1101">
                  <c:v>675</c:v>
                </c:pt>
                <c:pt idx="1102">
                  <c:v>805</c:v>
                </c:pt>
                <c:pt idx="1103">
                  <c:v>725</c:v>
                </c:pt>
                <c:pt idx="1104">
                  <c:v>720</c:v>
                </c:pt>
                <c:pt idx="1105">
                  <c:v>685</c:v>
                </c:pt>
                <c:pt idx="1106">
                  <c:v>660</c:v>
                </c:pt>
                <c:pt idx="1107">
                  <c:v>675</c:v>
                </c:pt>
                <c:pt idx="1108">
                  <c:v>695</c:v>
                </c:pt>
                <c:pt idx="1109">
                  <c:v>730</c:v>
                </c:pt>
                <c:pt idx="1110">
                  <c:v>795</c:v>
                </c:pt>
                <c:pt idx="1111">
                  <c:v>670</c:v>
                </c:pt>
                <c:pt idx="1112">
                  <c:v>685</c:v>
                </c:pt>
                <c:pt idx="1113">
                  <c:v>665</c:v>
                </c:pt>
                <c:pt idx="1114">
                  <c:v>680</c:v>
                </c:pt>
                <c:pt idx="1115">
                  <c:v>670</c:v>
                </c:pt>
                <c:pt idx="1116">
                  <c:v>700</c:v>
                </c:pt>
                <c:pt idx="1117">
                  <c:v>725</c:v>
                </c:pt>
                <c:pt idx="1118">
                  <c:v>720</c:v>
                </c:pt>
                <c:pt idx="1119">
                  <c:v>695</c:v>
                </c:pt>
                <c:pt idx="1120">
                  <c:v>765</c:v>
                </c:pt>
                <c:pt idx="1121">
                  <c:v>765</c:v>
                </c:pt>
                <c:pt idx="1122">
                  <c:v>750</c:v>
                </c:pt>
                <c:pt idx="1123">
                  <c:v>660</c:v>
                </c:pt>
                <c:pt idx="1124">
                  <c:v>765</c:v>
                </c:pt>
                <c:pt idx="1125">
                  <c:v>740</c:v>
                </c:pt>
                <c:pt idx="1126">
                  <c:v>670</c:v>
                </c:pt>
                <c:pt idx="1127">
                  <c:v>675</c:v>
                </c:pt>
                <c:pt idx="1128">
                  <c:v>740</c:v>
                </c:pt>
                <c:pt idx="1129">
                  <c:v>675</c:v>
                </c:pt>
                <c:pt idx="1130">
                  <c:v>745</c:v>
                </c:pt>
                <c:pt idx="1131">
                  <c:v>720</c:v>
                </c:pt>
                <c:pt idx="1132">
                  <c:v>755</c:v>
                </c:pt>
                <c:pt idx="1133">
                  <c:v>720</c:v>
                </c:pt>
                <c:pt idx="1134">
                  <c:v>670</c:v>
                </c:pt>
                <c:pt idx="1135">
                  <c:v>765</c:v>
                </c:pt>
                <c:pt idx="1136">
                  <c:v>660</c:v>
                </c:pt>
                <c:pt idx="1137">
                  <c:v>665</c:v>
                </c:pt>
                <c:pt idx="1138">
                  <c:v>660</c:v>
                </c:pt>
                <c:pt idx="1139">
                  <c:v>675</c:v>
                </c:pt>
                <c:pt idx="1140">
                  <c:v>755</c:v>
                </c:pt>
                <c:pt idx="1141">
                  <c:v>715</c:v>
                </c:pt>
                <c:pt idx="1142">
                  <c:v>770</c:v>
                </c:pt>
                <c:pt idx="1143">
                  <c:v>715</c:v>
                </c:pt>
                <c:pt idx="1144">
                  <c:v>705</c:v>
                </c:pt>
                <c:pt idx="1145">
                  <c:v>760</c:v>
                </c:pt>
                <c:pt idx="1146">
                  <c:v>680</c:v>
                </c:pt>
                <c:pt idx="1147">
                  <c:v>715</c:v>
                </c:pt>
                <c:pt idx="1148">
                  <c:v>685</c:v>
                </c:pt>
                <c:pt idx="1149">
                  <c:v>685</c:v>
                </c:pt>
                <c:pt idx="1150">
                  <c:v>660</c:v>
                </c:pt>
                <c:pt idx="1151">
                  <c:v>720</c:v>
                </c:pt>
                <c:pt idx="1152">
                  <c:v>755</c:v>
                </c:pt>
                <c:pt idx="1153">
                  <c:v>675</c:v>
                </c:pt>
                <c:pt idx="1154">
                  <c:v>695</c:v>
                </c:pt>
                <c:pt idx="1155">
                  <c:v>750</c:v>
                </c:pt>
                <c:pt idx="1156">
                  <c:v>700</c:v>
                </c:pt>
                <c:pt idx="1157">
                  <c:v>690</c:v>
                </c:pt>
                <c:pt idx="1158">
                  <c:v>690</c:v>
                </c:pt>
                <c:pt idx="1159">
                  <c:v>700</c:v>
                </c:pt>
                <c:pt idx="1160">
                  <c:v>790</c:v>
                </c:pt>
                <c:pt idx="1161">
                  <c:v>740</c:v>
                </c:pt>
                <c:pt idx="1162">
                  <c:v>710</c:v>
                </c:pt>
                <c:pt idx="1163">
                  <c:v>655</c:v>
                </c:pt>
                <c:pt idx="1164">
                  <c:v>750</c:v>
                </c:pt>
                <c:pt idx="1165">
                  <c:v>710</c:v>
                </c:pt>
                <c:pt idx="1166">
                  <c:v>765</c:v>
                </c:pt>
                <c:pt idx="1167">
                  <c:v>705</c:v>
                </c:pt>
                <c:pt idx="1168">
                  <c:v>715</c:v>
                </c:pt>
                <c:pt idx="1169">
                  <c:v>670</c:v>
                </c:pt>
                <c:pt idx="1170">
                  <c:v>745</c:v>
                </c:pt>
                <c:pt idx="1171">
                  <c:v>725</c:v>
                </c:pt>
                <c:pt idx="1172">
                  <c:v>755</c:v>
                </c:pt>
                <c:pt idx="1173">
                  <c:v>745</c:v>
                </c:pt>
                <c:pt idx="1174">
                  <c:v>715</c:v>
                </c:pt>
                <c:pt idx="1175">
                  <c:v>760</c:v>
                </c:pt>
                <c:pt idx="1176">
                  <c:v>715</c:v>
                </c:pt>
                <c:pt idx="1177">
                  <c:v>660</c:v>
                </c:pt>
                <c:pt idx="1178">
                  <c:v>710</c:v>
                </c:pt>
                <c:pt idx="1179">
                  <c:v>670</c:v>
                </c:pt>
                <c:pt idx="1180">
                  <c:v>695</c:v>
                </c:pt>
                <c:pt idx="1181">
                  <c:v>670</c:v>
                </c:pt>
                <c:pt idx="1182">
                  <c:v>690</c:v>
                </c:pt>
                <c:pt idx="1183">
                  <c:v>720</c:v>
                </c:pt>
                <c:pt idx="1184">
                  <c:v>705</c:v>
                </c:pt>
                <c:pt idx="1185">
                  <c:v>710</c:v>
                </c:pt>
                <c:pt idx="1186">
                  <c:v>675</c:v>
                </c:pt>
                <c:pt idx="1187">
                  <c:v>695</c:v>
                </c:pt>
                <c:pt idx="1188">
                  <c:v>725</c:v>
                </c:pt>
                <c:pt idx="1189">
                  <c:v>755</c:v>
                </c:pt>
                <c:pt idx="1190">
                  <c:v>720</c:v>
                </c:pt>
                <c:pt idx="1191">
                  <c:v>695</c:v>
                </c:pt>
                <c:pt idx="1192">
                  <c:v>750</c:v>
                </c:pt>
                <c:pt idx="1193">
                  <c:v>705</c:v>
                </c:pt>
                <c:pt idx="1194">
                  <c:v>710</c:v>
                </c:pt>
                <c:pt idx="1195">
                  <c:v>670</c:v>
                </c:pt>
                <c:pt idx="1196">
                  <c:v>675</c:v>
                </c:pt>
                <c:pt idx="1197">
                  <c:v>730</c:v>
                </c:pt>
                <c:pt idx="1198">
                  <c:v>705</c:v>
                </c:pt>
                <c:pt idx="1199">
                  <c:v>665</c:v>
                </c:pt>
                <c:pt idx="1200">
                  <c:v>675</c:v>
                </c:pt>
                <c:pt idx="1201">
                  <c:v>770</c:v>
                </c:pt>
                <c:pt idx="1202">
                  <c:v>730</c:v>
                </c:pt>
                <c:pt idx="1203">
                  <c:v>700</c:v>
                </c:pt>
                <c:pt idx="1204">
                  <c:v>740</c:v>
                </c:pt>
                <c:pt idx="1205">
                  <c:v>695</c:v>
                </c:pt>
                <c:pt idx="1206">
                  <c:v>710</c:v>
                </c:pt>
                <c:pt idx="1207">
                  <c:v>745</c:v>
                </c:pt>
                <c:pt idx="1208">
                  <c:v>665</c:v>
                </c:pt>
                <c:pt idx="1209">
                  <c:v>735</c:v>
                </c:pt>
                <c:pt idx="1210">
                  <c:v>695</c:v>
                </c:pt>
                <c:pt idx="1211">
                  <c:v>695</c:v>
                </c:pt>
                <c:pt idx="1212">
                  <c:v>705</c:v>
                </c:pt>
                <c:pt idx="1213">
                  <c:v>695</c:v>
                </c:pt>
                <c:pt idx="1214">
                  <c:v>710</c:v>
                </c:pt>
                <c:pt idx="1215">
                  <c:v>755</c:v>
                </c:pt>
                <c:pt idx="1216">
                  <c:v>695</c:v>
                </c:pt>
                <c:pt idx="1217">
                  <c:v>680</c:v>
                </c:pt>
                <c:pt idx="1218">
                  <c:v>675</c:v>
                </c:pt>
                <c:pt idx="1219">
                  <c:v>690</c:v>
                </c:pt>
                <c:pt idx="1220">
                  <c:v>685</c:v>
                </c:pt>
                <c:pt idx="1221">
                  <c:v>695</c:v>
                </c:pt>
                <c:pt idx="1222">
                  <c:v>670</c:v>
                </c:pt>
                <c:pt idx="1223">
                  <c:v>775</c:v>
                </c:pt>
                <c:pt idx="1224">
                  <c:v>685</c:v>
                </c:pt>
                <c:pt idx="1225">
                  <c:v>700</c:v>
                </c:pt>
                <c:pt idx="1226">
                  <c:v>705</c:v>
                </c:pt>
                <c:pt idx="1227">
                  <c:v>745</c:v>
                </c:pt>
                <c:pt idx="1228">
                  <c:v>725</c:v>
                </c:pt>
                <c:pt idx="1229">
                  <c:v>670</c:v>
                </c:pt>
                <c:pt idx="1230">
                  <c:v>675</c:v>
                </c:pt>
                <c:pt idx="1231">
                  <c:v>710</c:v>
                </c:pt>
                <c:pt idx="1232">
                  <c:v>730</c:v>
                </c:pt>
                <c:pt idx="1233">
                  <c:v>750</c:v>
                </c:pt>
                <c:pt idx="1234">
                  <c:v>715</c:v>
                </c:pt>
                <c:pt idx="1235">
                  <c:v>670</c:v>
                </c:pt>
                <c:pt idx="1236">
                  <c:v>710</c:v>
                </c:pt>
                <c:pt idx="1237">
                  <c:v>715</c:v>
                </c:pt>
                <c:pt idx="1238">
                  <c:v>700</c:v>
                </c:pt>
                <c:pt idx="1239">
                  <c:v>710</c:v>
                </c:pt>
                <c:pt idx="1240">
                  <c:v>770</c:v>
                </c:pt>
                <c:pt idx="1241">
                  <c:v>735</c:v>
                </c:pt>
                <c:pt idx="1242">
                  <c:v>725</c:v>
                </c:pt>
                <c:pt idx="1243">
                  <c:v>695</c:v>
                </c:pt>
                <c:pt idx="1244">
                  <c:v>725</c:v>
                </c:pt>
                <c:pt idx="1245">
                  <c:v>675</c:v>
                </c:pt>
                <c:pt idx="1246">
                  <c:v>755</c:v>
                </c:pt>
                <c:pt idx="1247">
                  <c:v>660</c:v>
                </c:pt>
                <c:pt idx="1248">
                  <c:v>685</c:v>
                </c:pt>
                <c:pt idx="1249">
                  <c:v>645</c:v>
                </c:pt>
                <c:pt idx="1250">
                  <c:v>760</c:v>
                </c:pt>
                <c:pt idx="1251">
                  <c:v>730</c:v>
                </c:pt>
                <c:pt idx="1252">
                  <c:v>685</c:v>
                </c:pt>
                <c:pt idx="1253">
                  <c:v>680</c:v>
                </c:pt>
                <c:pt idx="1254">
                  <c:v>675</c:v>
                </c:pt>
                <c:pt idx="1255">
                  <c:v>695</c:v>
                </c:pt>
                <c:pt idx="1256">
                  <c:v>705</c:v>
                </c:pt>
                <c:pt idx="1257">
                  <c:v>675</c:v>
                </c:pt>
                <c:pt idx="1258">
                  <c:v>730</c:v>
                </c:pt>
                <c:pt idx="1259">
                  <c:v>765</c:v>
                </c:pt>
                <c:pt idx="1260">
                  <c:v>680</c:v>
                </c:pt>
                <c:pt idx="1261">
                  <c:v>675</c:v>
                </c:pt>
                <c:pt idx="1262">
                  <c:v>705</c:v>
                </c:pt>
                <c:pt idx="1263">
                  <c:v>665</c:v>
                </c:pt>
                <c:pt idx="1264">
                  <c:v>690</c:v>
                </c:pt>
                <c:pt idx="1265">
                  <c:v>715</c:v>
                </c:pt>
                <c:pt idx="1266">
                  <c:v>695</c:v>
                </c:pt>
                <c:pt idx="1267">
                  <c:v>665</c:v>
                </c:pt>
                <c:pt idx="1268">
                  <c:v>720</c:v>
                </c:pt>
                <c:pt idx="1269">
                  <c:v>690</c:v>
                </c:pt>
                <c:pt idx="1270">
                  <c:v>700</c:v>
                </c:pt>
                <c:pt idx="1271">
                  <c:v>670</c:v>
                </c:pt>
                <c:pt idx="1272">
                  <c:v>665</c:v>
                </c:pt>
                <c:pt idx="1273">
                  <c:v>705</c:v>
                </c:pt>
                <c:pt idx="1274">
                  <c:v>700</c:v>
                </c:pt>
                <c:pt idx="1275">
                  <c:v>695</c:v>
                </c:pt>
                <c:pt idx="1276">
                  <c:v>660</c:v>
                </c:pt>
                <c:pt idx="1277">
                  <c:v>755</c:v>
                </c:pt>
                <c:pt idx="1278">
                  <c:v>715</c:v>
                </c:pt>
                <c:pt idx="1279">
                  <c:v>690</c:v>
                </c:pt>
                <c:pt idx="1280">
                  <c:v>705</c:v>
                </c:pt>
                <c:pt idx="1281">
                  <c:v>660</c:v>
                </c:pt>
                <c:pt idx="1282">
                  <c:v>690</c:v>
                </c:pt>
                <c:pt idx="1283">
                  <c:v>725</c:v>
                </c:pt>
                <c:pt idx="1284">
                  <c:v>700</c:v>
                </c:pt>
                <c:pt idx="1285">
                  <c:v>675</c:v>
                </c:pt>
                <c:pt idx="1286">
                  <c:v>775</c:v>
                </c:pt>
                <c:pt idx="1287">
                  <c:v>680</c:v>
                </c:pt>
                <c:pt idx="1288">
                  <c:v>750</c:v>
                </c:pt>
                <c:pt idx="1289">
                  <c:v>685</c:v>
                </c:pt>
                <c:pt idx="1290">
                  <c:v>760</c:v>
                </c:pt>
                <c:pt idx="1291">
                  <c:v>765</c:v>
                </c:pt>
                <c:pt idx="1292">
                  <c:v>705</c:v>
                </c:pt>
                <c:pt idx="1293">
                  <c:v>760</c:v>
                </c:pt>
                <c:pt idx="1294">
                  <c:v>725</c:v>
                </c:pt>
                <c:pt idx="1295">
                  <c:v>810</c:v>
                </c:pt>
                <c:pt idx="1296">
                  <c:v>685</c:v>
                </c:pt>
                <c:pt idx="1297">
                  <c:v>715</c:v>
                </c:pt>
                <c:pt idx="1298">
                  <c:v>750</c:v>
                </c:pt>
                <c:pt idx="1299">
                  <c:v>685</c:v>
                </c:pt>
                <c:pt idx="1300">
                  <c:v>700</c:v>
                </c:pt>
                <c:pt idx="1301">
                  <c:v>700</c:v>
                </c:pt>
                <c:pt idx="1302">
                  <c:v>660</c:v>
                </c:pt>
                <c:pt idx="1303">
                  <c:v>665</c:v>
                </c:pt>
                <c:pt idx="1304">
                  <c:v>645</c:v>
                </c:pt>
                <c:pt idx="1305">
                  <c:v>680</c:v>
                </c:pt>
                <c:pt idx="1306">
                  <c:v>695</c:v>
                </c:pt>
                <c:pt idx="1307">
                  <c:v>670</c:v>
                </c:pt>
                <c:pt idx="1308">
                  <c:v>800</c:v>
                </c:pt>
                <c:pt idx="1309">
                  <c:v>735</c:v>
                </c:pt>
                <c:pt idx="1310">
                  <c:v>685</c:v>
                </c:pt>
                <c:pt idx="1311">
                  <c:v>745</c:v>
                </c:pt>
                <c:pt idx="1312">
                  <c:v>665</c:v>
                </c:pt>
                <c:pt idx="1313">
                  <c:v>715</c:v>
                </c:pt>
                <c:pt idx="1314">
                  <c:v>800</c:v>
                </c:pt>
                <c:pt idx="1315">
                  <c:v>695</c:v>
                </c:pt>
                <c:pt idx="1316">
                  <c:v>690</c:v>
                </c:pt>
                <c:pt idx="1317">
                  <c:v>710</c:v>
                </c:pt>
                <c:pt idx="1318">
                  <c:v>765</c:v>
                </c:pt>
                <c:pt idx="1319">
                  <c:v>710</c:v>
                </c:pt>
                <c:pt idx="1320">
                  <c:v>670</c:v>
                </c:pt>
                <c:pt idx="1321">
                  <c:v>785</c:v>
                </c:pt>
                <c:pt idx="1322">
                  <c:v>695</c:v>
                </c:pt>
                <c:pt idx="1323">
                  <c:v>695</c:v>
                </c:pt>
                <c:pt idx="1324">
                  <c:v>705</c:v>
                </c:pt>
                <c:pt idx="1325">
                  <c:v>800</c:v>
                </c:pt>
                <c:pt idx="1326">
                  <c:v>730</c:v>
                </c:pt>
                <c:pt idx="1327">
                  <c:v>700</c:v>
                </c:pt>
                <c:pt idx="1328">
                  <c:v>730</c:v>
                </c:pt>
                <c:pt idx="1329">
                  <c:v>750</c:v>
                </c:pt>
                <c:pt idx="1330">
                  <c:v>705</c:v>
                </c:pt>
                <c:pt idx="1331">
                  <c:v>675</c:v>
                </c:pt>
                <c:pt idx="1332">
                  <c:v>710</c:v>
                </c:pt>
                <c:pt idx="1333">
                  <c:v>775</c:v>
                </c:pt>
                <c:pt idx="1334">
                  <c:v>730</c:v>
                </c:pt>
                <c:pt idx="1335">
                  <c:v>660</c:v>
                </c:pt>
                <c:pt idx="1336">
                  <c:v>720</c:v>
                </c:pt>
                <c:pt idx="1337">
                  <c:v>730</c:v>
                </c:pt>
                <c:pt idx="1338">
                  <c:v>730</c:v>
                </c:pt>
                <c:pt idx="1339">
                  <c:v>785</c:v>
                </c:pt>
                <c:pt idx="1340">
                  <c:v>695</c:v>
                </c:pt>
                <c:pt idx="1341">
                  <c:v>770</c:v>
                </c:pt>
                <c:pt idx="1342">
                  <c:v>705</c:v>
                </c:pt>
                <c:pt idx="1343">
                  <c:v>780</c:v>
                </c:pt>
                <c:pt idx="1344">
                  <c:v>670</c:v>
                </c:pt>
                <c:pt idx="1345">
                  <c:v>685</c:v>
                </c:pt>
                <c:pt idx="1346">
                  <c:v>755</c:v>
                </c:pt>
                <c:pt idx="1347">
                  <c:v>690</c:v>
                </c:pt>
                <c:pt idx="1348">
                  <c:v>760</c:v>
                </c:pt>
                <c:pt idx="1349">
                  <c:v>670</c:v>
                </c:pt>
                <c:pt idx="1350">
                  <c:v>700</c:v>
                </c:pt>
                <c:pt idx="1351">
                  <c:v>705</c:v>
                </c:pt>
                <c:pt idx="1352">
                  <c:v>660</c:v>
                </c:pt>
                <c:pt idx="1353">
                  <c:v>780</c:v>
                </c:pt>
                <c:pt idx="1354">
                  <c:v>665</c:v>
                </c:pt>
                <c:pt idx="1355">
                  <c:v>760</c:v>
                </c:pt>
                <c:pt idx="1356">
                  <c:v>695</c:v>
                </c:pt>
                <c:pt idx="1357">
                  <c:v>665</c:v>
                </c:pt>
                <c:pt idx="1358">
                  <c:v>660</c:v>
                </c:pt>
                <c:pt idx="1359">
                  <c:v>725</c:v>
                </c:pt>
                <c:pt idx="1360">
                  <c:v>675</c:v>
                </c:pt>
                <c:pt idx="1361">
                  <c:v>695</c:v>
                </c:pt>
                <c:pt idx="1362">
                  <c:v>755</c:v>
                </c:pt>
                <c:pt idx="1363">
                  <c:v>685</c:v>
                </c:pt>
                <c:pt idx="1364">
                  <c:v>685</c:v>
                </c:pt>
                <c:pt idx="1365">
                  <c:v>750</c:v>
                </c:pt>
                <c:pt idx="1366">
                  <c:v>705</c:v>
                </c:pt>
                <c:pt idx="1367">
                  <c:v>755</c:v>
                </c:pt>
                <c:pt idx="1368">
                  <c:v>740</c:v>
                </c:pt>
                <c:pt idx="1369">
                  <c:v>720</c:v>
                </c:pt>
                <c:pt idx="1370">
                  <c:v>750</c:v>
                </c:pt>
                <c:pt idx="1371">
                  <c:v>670</c:v>
                </c:pt>
                <c:pt idx="1372">
                  <c:v>700</c:v>
                </c:pt>
                <c:pt idx="1373">
                  <c:v>690</c:v>
                </c:pt>
                <c:pt idx="1374">
                  <c:v>720</c:v>
                </c:pt>
                <c:pt idx="1375">
                  <c:v>660</c:v>
                </c:pt>
                <c:pt idx="1376">
                  <c:v>680</c:v>
                </c:pt>
                <c:pt idx="1377">
                  <c:v>730</c:v>
                </c:pt>
                <c:pt idx="1378">
                  <c:v>720</c:v>
                </c:pt>
                <c:pt idx="1379">
                  <c:v>735</c:v>
                </c:pt>
                <c:pt idx="1380">
                  <c:v>680</c:v>
                </c:pt>
                <c:pt idx="1381">
                  <c:v>735</c:v>
                </c:pt>
                <c:pt idx="1382">
                  <c:v>785</c:v>
                </c:pt>
                <c:pt idx="1383">
                  <c:v>700</c:v>
                </c:pt>
                <c:pt idx="1384">
                  <c:v>645</c:v>
                </c:pt>
                <c:pt idx="1385">
                  <c:v>720</c:v>
                </c:pt>
                <c:pt idx="1386">
                  <c:v>680</c:v>
                </c:pt>
                <c:pt idx="1387">
                  <c:v>750</c:v>
                </c:pt>
                <c:pt idx="1388">
                  <c:v>675</c:v>
                </c:pt>
                <c:pt idx="1389">
                  <c:v>675</c:v>
                </c:pt>
                <c:pt idx="1390">
                  <c:v>725</c:v>
                </c:pt>
                <c:pt idx="1391">
                  <c:v>780</c:v>
                </c:pt>
                <c:pt idx="1392">
                  <c:v>735</c:v>
                </c:pt>
                <c:pt idx="1393">
                  <c:v>660</c:v>
                </c:pt>
                <c:pt idx="1394">
                  <c:v>720</c:v>
                </c:pt>
                <c:pt idx="1395">
                  <c:v>715</c:v>
                </c:pt>
                <c:pt idx="1396">
                  <c:v>735</c:v>
                </c:pt>
                <c:pt idx="1397">
                  <c:v>760</c:v>
                </c:pt>
                <c:pt idx="1398">
                  <c:v>725</c:v>
                </c:pt>
                <c:pt idx="1399">
                  <c:v>735</c:v>
                </c:pt>
                <c:pt idx="1400">
                  <c:v>685</c:v>
                </c:pt>
                <c:pt idx="1401">
                  <c:v>660</c:v>
                </c:pt>
                <c:pt idx="1402">
                  <c:v>720</c:v>
                </c:pt>
                <c:pt idx="1403">
                  <c:v>690</c:v>
                </c:pt>
                <c:pt idx="1404">
                  <c:v>675</c:v>
                </c:pt>
                <c:pt idx="1405">
                  <c:v>670</c:v>
                </c:pt>
                <c:pt idx="1406">
                  <c:v>785</c:v>
                </c:pt>
                <c:pt idx="1407">
                  <c:v>670</c:v>
                </c:pt>
                <c:pt idx="1408">
                  <c:v>715</c:v>
                </c:pt>
                <c:pt idx="1409">
                  <c:v>765</c:v>
                </c:pt>
                <c:pt idx="1410">
                  <c:v>730</c:v>
                </c:pt>
                <c:pt idx="1411">
                  <c:v>690</c:v>
                </c:pt>
                <c:pt idx="1412">
                  <c:v>660</c:v>
                </c:pt>
                <c:pt idx="1413">
                  <c:v>745</c:v>
                </c:pt>
                <c:pt idx="1414">
                  <c:v>765</c:v>
                </c:pt>
                <c:pt idx="1415">
                  <c:v>715</c:v>
                </c:pt>
                <c:pt idx="1416">
                  <c:v>765</c:v>
                </c:pt>
                <c:pt idx="1417">
                  <c:v>700</c:v>
                </c:pt>
                <c:pt idx="1418">
                  <c:v>725</c:v>
                </c:pt>
                <c:pt idx="1419">
                  <c:v>695</c:v>
                </c:pt>
                <c:pt idx="1420">
                  <c:v>785</c:v>
                </c:pt>
                <c:pt idx="1421">
                  <c:v>670</c:v>
                </c:pt>
                <c:pt idx="1422">
                  <c:v>790</c:v>
                </c:pt>
                <c:pt idx="1423">
                  <c:v>725</c:v>
                </c:pt>
                <c:pt idx="1424">
                  <c:v>795</c:v>
                </c:pt>
                <c:pt idx="1425">
                  <c:v>670</c:v>
                </c:pt>
                <c:pt idx="1426">
                  <c:v>730</c:v>
                </c:pt>
                <c:pt idx="1427">
                  <c:v>710</c:v>
                </c:pt>
                <c:pt idx="1428">
                  <c:v>660</c:v>
                </c:pt>
                <c:pt idx="1429">
                  <c:v>695</c:v>
                </c:pt>
                <c:pt idx="1430">
                  <c:v>720</c:v>
                </c:pt>
                <c:pt idx="1431">
                  <c:v>675</c:v>
                </c:pt>
                <c:pt idx="1432">
                  <c:v>705</c:v>
                </c:pt>
                <c:pt idx="1433">
                  <c:v>720</c:v>
                </c:pt>
                <c:pt idx="1434">
                  <c:v>760</c:v>
                </c:pt>
                <c:pt idx="1435">
                  <c:v>685</c:v>
                </c:pt>
                <c:pt idx="1436">
                  <c:v>665</c:v>
                </c:pt>
                <c:pt idx="1437">
                  <c:v>725</c:v>
                </c:pt>
                <c:pt idx="1438">
                  <c:v>660</c:v>
                </c:pt>
                <c:pt idx="1439">
                  <c:v>710</c:v>
                </c:pt>
                <c:pt idx="1440">
                  <c:v>660</c:v>
                </c:pt>
                <c:pt idx="1441">
                  <c:v>750</c:v>
                </c:pt>
                <c:pt idx="1442">
                  <c:v>670</c:v>
                </c:pt>
                <c:pt idx="1443">
                  <c:v>715</c:v>
                </c:pt>
                <c:pt idx="1444">
                  <c:v>720</c:v>
                </c:pt>
                <c:pt idx="1445">
                  <c:v>705</c:v>
                </c:pt>
                <c:pt idx="1446">
                  <c:v>800</c:v>
                </c:pt>
                <c:pt idx="1447">
                  <c:v>665</c:v>
                </c:pt>
                <c:pt idx="1448">
                  <c:v>750</c:v>
                </c:pt>
                <c:pt idx="1449">
                  <c:v>715</c:v>
                </c:pt>
                <c:pt idx="1450">
                  <c:v>705</c:v>
                </c:pt>
                <c:pt idx="1451">
                  <c:v>685</c:v>
                </c:pt>
                <c:pt idx="1452">
                  <c:v>670</c:v>
                </c:pt>
                <c:pt idx="1453">
                  <c:v>665</c:v>
                </c:pt>
                <c:pt idx="1454">
                  <c:v>735</c:v>
                </c:pt>
                <c:pt idx="1455">
                  <c:v>680</c:v>
                </c:pt>
                <c:pt idx="1456">
                  <c:v>680</c:v>
                </c:pt>
                <c:pt idx="1457">
                  <c:v>695</c:v>
                </c:pt>
                <c:pt idx="1458">
                  <c:v>665</c:v>
                </c:pt>
                <c:pt idx="1459">
                  <c:v>670</c:v>
                </c:pt>
                <c:pt idx="1460">
                  <c:v>675</c:v>
                </c:pt>
                <c:pt idx="1461">
                  <c:v>700</c:v>
                </c:pt>
                <c:pt idx="1462">
                  <c:v>680</c:v>
                </c:pt>
                <c:pt idx="1463">
                  <c:v>760</c:v>
                </c:pt>
                <c:pt idx="1464">
                  <c:v>685</c:v>
                </c:pt>
                <c:pt idx="1465">
                  <c:v>685</c:v>
                </c:pt>
                <c:pt idx="1466">
                  <c:v>675</c:v>
                </c:pt>
                <c:pt idx="1467">
                  <c:v>790</c:v>
                </c:pt>
                <c:pt idx="1468">
                  <c:v>675</c:v>
                </c:pt>
                <c:pt idx="1469">
                  <c:v>660</c:v>
                </c:pt>
                <c:pt idx="1470">
                  <c:v>660</c:v>
                </c:pt>
                <c:pt idx="1471">
                  <c:v>740</c:v>
                </c:pt>
                <c:pt idx="1472">
                  <c:v>745</c:v>
                </c:pt>
                <c:pt idx="1473">
                  <c:v>695</c:v>
                </c:pt>
                <c:pt idx="1474">
                  <c:v>665</c:v>
                </c:pt>
                <c:pt idx="1475">
                  <c:v>720</c:v>
                </c:pt>
                <c:pt idx="1476">
                  <c:v>690</c:v>
                </c:pt>
                <c:pt idx="1477">
                  <c:v>675</c:v>
                </c:pt>
                <c:pt idx="1478">
                  <c:v>745</c:v>
                </c:pt>
                <c:pt idx="1479">
                  <c:v>730</c:v>
                </c:pt>
                <c:pt idx="1480">
                  <c:v>680</c:v>
                </c:pt>
                <c:pt idx="1481">
                  <c:v>670</c:v>
                </c:pt>
                <c:pt idx="1482">
                  <c:v>720</c:v>
                </c:pt>
                <c:pt idx="1483">
                  <c:v>680</c:v>
                </c:pt>
                <c:pt idx="1484">
                  <c:v>680</c:v>
                </c:pt>
                <c:pt idx="1485">
                  <c:v>690</c:v>
                </c:pt>
                <c:pt idx="1486">
                  <c:v>695</c:v>
                </c:pt>
                <c:pt idx="1487">
                  <c:v>660</c:v>
                </c:pt>
                <c:pt idx="1488">
                  <c:v>700</c:v>
                </c:pt>
                <c:pt idx="1489">
                  <c:v>690</c:v>
                </c:pt>
                <c:pt idx="1490">
                  <c:v>665</c:v>
                </c:pt>
                <c:pt idx="1491">
                  <c:v>660</c:v>
                </c:pt>
                <c:pt idx="1492">
                  <c:v>730</c:v>
                </c:pt>
                <c:pt idx="1493">
                  <c:v>680</c:v>
                </c:pt>
                <c:pt idx="1494">
                  <c:v>670</c:v>
                </c:pt>
                <c:pt idx="1495">
                  <c:v>705</c:v>
                </c:pt>
                <c:pt idx="1496">
                  <c:v>760</c:v>
                </c:pt>
                <c:pt idx="1497">
                  <c:v>700</c:v>
                </c:pt>
                <c:pt idx="1498">
                  <c:v>675</c:v>
                </c:pt>
                <c:pt idx="1499">
                  <c:v>695</c:v>
                </c:pt>
                <c:pt idx="1500">
                  <c:v>695</c:v>
                </c:pt>
                <c:pt idx="1501">
                  <c:v>675</c:v>
                </c:pt>
                <c:pt idx="1502">
                  <c:v>680</c:v>
                </c:pt>
                <c:pt idx="1503">
                  <c:v>695</c:v>
                </c:pt>
                <c:pt idx="1504">
                  <c:v>665</c:v>
                </c:pt>
                <c:pt idx="1505">
                  <c:v>670</c:v>
                </c:pt>
                <c:pt idx="1506">
                  <c:v>705</c:v>
                </c:pt>
                <c:pt idx="1507">
                  <c:v>725</c:v>
                </c:pt>
                <c:pt idx="1508">
                  <c:v>755</c:v>
                </c:pt>
                <c:pt idx="1509">
                  <c:v>705</c:v>
                </c:pt>
                <c:pt idx="1510">
                  <c:v>695</c:v>
                </c:pt>
                <c:pt idx="1511">
                  <c:v>725</c:v>
                </c:pt>
                <c:pt idx="1512">
                  <c:v>700</c:v>
                </c:pt>
                <c:pt idx="1513">
                  <c:v>725</c:v>
                </c:pt>
                <c:pt idx="1514">
                  <c:v>780</c:v>
                </c:pt>
                <c:pt idx="1515">
                  <c:v>680</c:v>
                </c:pt>
                <c:pt idx="1516">
                  <c:v>680</c:v>
                </c:pt>
                <c:pt idx="1517">
                  <c:v>675</c:v>
                </c:pt>
                <c:pt idx="1518">
                  <c:v>710</c:v>
                </c:pt>
                <c:pt idx="1519">
                  <c:v>685</c:v>
                </c:pt>
                <c:pt idx="1520">
                  <c:v>775</c:v>
                </c:pt>
                <c:pt idx="1521">
                  <c:v>680</c:v>
                </c:pt>
                <c:pt idx="1522">
                  <c:v>705</c:v>
                </c:pt>
                <c:pt idx="1523">
                  <c:v>700</c:v>
                </c:pt>
                <c:pt idx="1524">
                  <c:v>705</c:v>
                </c:pt>
                <c:pt idx="1525">
                  <c:v>700</c:v>
                </c:pt>
                <c:pt idx="1526">
                  <c:v>670</c:v>
                </c:pt>
                <c:pt idx="1527">
                  <c:v>665</c:v>
                </c:pt>
                <c:pt idx="1528">
                  <c:v>735</c:v>
                </c:pt>
                <c:pt idx="1529">
                  <c:v>715</c:v>
                </c:pt>
                <c:pt idx="1530">
                  <c:v>725</c:v>
                </c:pt>
                <c:pt idx="1531">
                  <c:v>695</c:v>
                </c:pt>
                <c:pt idx="1532">
                  <c:v>730</c:v>
                </c:pt>
                <c:pt idx="1533">
                  <c:v>735</c:v>
                </c:pt>
                <c:pt idx="1534">
                  <c:v>680</c:v>
                </c:pt>
                <c:pt idx="1535">
                  <c:v>745</c:v>
                </c:pt>
                <c:pt idx="1536">
                  <c:v>750</c:v>
                </c:pt>
                <c:pt idx="1537">
                  <c:v>685</c:v>
                </c:pt>
                <c:pt idx="1538">
                  <c:v>680</c:v>
                </c:pt>
                <c:pt idx="1539">
                  <c:v>725</c:v>
                </c:pt>
                <c:pt idx="1540">
                  <c:v>670</c:v>
                </c:pt>
                <c:pt idx="1541">
                  <c:v>690</c:v>
                </c:pt>
                <c:pt idx="1542">
                  <c:v>700</c:v>
                </c:pt>
                <c:pt idx="1543">
                  <c:v>665</c:v>
                </c:pt>
                <c:pt idx="1544">
                  <c:v>690</c:v>
                </c:pt>
                <c:pt idx="1545">
                  <c:v>675</c:v>
                </c:pt>
                <c:pt idx="1546">
                  <c:v>705</c:v>
                </c:pt>
                <c:pt idx="1547">
                  <c:v>715</c:v>
                </c:pt>
                <c:pt idx="1548">
                  <c:v>715</c:v>
                </c:pt>
                <c:pt idx="1549">
                  <c:v>735</c:v>
                </c:pt>
                <c:pt idx="1550">
                  <c:v>745</c:v>
                </c:pt>
                <c:pt idx="1551">
                  <c:v>660</c:v>
                </c:pt>
                <c:pt idx="1552">
                  <c:v>665</c:v>
                </c:pt>
                <c:pt idx="1553">
                  <c:v>660</c:v>
                </c:pt>
                <c:pt idx="1554">
                  <c:v>715</c:v>
                </c:pt>
                <c:pt idx="1555">
                  <c:v>685</c:v>
                </c:pt>
                <c:pt idx="1556">
                  <c:v>730</c:v>
                </c:pt>
                <c:pt idx="1557">
                  <c:v>660</c:v>
                </c:pt>
                <c:pt idx="1558">
                  <c:v>770</c:v>
                </c:pt>
                <c:pt idx="1559">
                  <c:v>680</c:v>
                </c:pt>
                <c:pt idx="1560">
                  <c:v>695</c:v>
                </c:pt>
                <c:pt idx="1561">
                  <c:v>735</c:v>
                </c:pt>
                <c:pt idx="1562">
                  <c:v>690</c:v>
                </c:pt>
                <c:pt idx="1563">
                  <c:v>700</c:v>
                </c:pt>
                <c:pt idx="1564">
                  <c:v>715</c:v>
                </c:pt>
                <c:pt idx="1565">
                  <c:v>700</c:v>
                </c:pt>
                <c:pt idx="1566">
                  <c:v>700</c:v>
                </c:pt>
                <c:pt idx="1567">
                  <c:v>685</c:v>
                </c:pt>
                <c:pt idx="1568">
                  <c:v>705</c:v>
                </c:pt>
                <c:pt idx="1569">
                  <c:v>710</c:v>
                </c:pt>
                <c:pt idx="1570">
                  <c:v>765</c:v>
                </c:pt>
                <c:pt idx="1571">
                  <c:v>680</c:v>
                </c:pt>
                <c:pt idx="1572">
                  <c:v>685</c:v>
                </c:pt>
                <c:pt idx="1573">
                  <c:v>695</c:v>
                </c:pt>
                <c:pt idx="1574">
                  <c:v>710</c:v>
                </c:pt>
                <c:pt idx="1575">
                  <c:v>720</c:v>
                </c:pt>
                <c:pt idx="1576">
                  <c:v>685</c:v>
                </c:pt>
                <c:pt idx="1577">
                  <c:v>755</c:v>
                </c:pt>
                <c:pt idx="1578">
                  <c:v>670</c:v>
                </c:pt>
                <c:pt idx="1579">
                  <c:v>745</c:v>
                </c:pt>
                <c:pt idx="1580">
                  <c:v>670</c:v>
                </c:pt>
                <c:pt idx="1581">
                  <c:v>750</c:v>
                </c:pt>
                <c:pt idx="1582">
                  <c:v>660</c:v>
                </c:pt>
                <c:pt idx="1583">
                  <c:v>730</c:v>
                </c:pt>
                <c:pt idx="1584">
                  <c:v>705</c:v>
                </c:pt>
                <c:pt idx="1585">
                  <c:v>775</c:v>
                </c:pt>
                <c:pt idx="1586">
                  <c:v>725</c:v>
                </c:pt>
                <c:pt idx="1587">
                  <c:v>735</c:v>
                </c:pt>
                <c:pt idx="1588">
                  <c:v>795</c:v>
                </c:pt>
                <c:pt idx="1589">
                  <c:v>685</c:v>
                </c:pt>
                <c:pt idx="1590">
                  <c:v>705</c:v>
                </c:pt>
                <c:pt idx="1591">
                  <c:v>660</c:v>
                </c:pt>
                <c:pt idx="1592">
                  <c:v>740</c:v>
                </c:pt>
                <c:pt idx="1593">
                  <c:v>710</c:v>
                </c:pt>
                <c:pt idx="1594">
                  <c:v>685</c:v>
                </c:pt>
                <c:pt idx="1595">
                  <c:v>690</c:v>
                </c:pt>
                <c:pt idx="1596">
                  <c:v>675</c:v>
                </c:pt>
                <c:pt idx="1597">
                  <c:v>660</c:v>
                </c:pt>
                <c:pt idx="1598">
                  <c:v>730</c:v>
                </c:pt>
                <c:pt idx="1599">
                  <c:v>700</c:v>
                </c:pt>
                <c:pt idx="1600">
                  <c:v>720</c:v>
                </c:pt>
                <c:pt idx="1601">
                  <c:v>665</c:v>
                </c:pt>
                <c:pt idx="1602">
                  <c:v>690</c:v>
                </c:pt>
                <c:pt idx="1603">
                  <c:v>705</c:v>
                </c:pt>
                <c:pt idx="1604">
                  <c:v>750</c:v>
                </c:pt>
                <c:pt idx="1605">
                  <c:v>705</c:v>
                </c:pt>
                <c:pt idx="1606">
                  <c:v>720</c:v>
                </c:pt>
                <c:pt idx="1607">
                  <c:v>805</c:v>
                </c:pt>
                <c:pt idx="1608">
                  <c:v>685</c:v>
                </c:pt>
                <c:pt idx="1609">
                  <c:v>670</c:v>
                </c:pt>
                <c:pt idx="1610">
                  <c:v>740</c:v>
                </c:pt>
                <c:pt idx="1611">
                  <c:v>680</c:v>
                </c:pt>
                <c:pt idx="1612">
                  <c:v>725</c:v>
                </c:pt>
                <c:pt idx="1613">
                  <c:v>700</c:v>
                </c:pt>
                <c:pt idx="1614">
                  <c:v>665</c:v>
                </c:pt>
                <c:pt idx="1615">
                  <c:v>755</c:v>
                </c:pt>
                <c:pt idx="1616">
                  <c:v>665</c:v>
                </c:pt>
                <c:pt idx="1617">
                  <c:v>685</c:v>
                </c:pt>
                <c:pt idx="1618">
                  <c:v>750</c:v>
                </c:pt>
                <c:pt idx="1619">
                  <c:v>735</c:v>
                </c:pt>
                <c:pt idx="1620">
                  <c:v>740</c:v>
                </c:pt>
                <c:pt idx="1621">
                  <c:v>815</c:v>
                </c:pt>
                <c:pt idx="1622">
                  <c:v>695</c:v>
                </c:pt>
                <c:pt idx="1623">
                  <c:v>780</c:v>
                </c:pt>
                <c:pt idx="1624">
                  <c:v>695</c:v>
                </c:pt>
                <c:pt idx="1625">
                  <c:v>680</c:v>
                </c:pt>
                <c:pt idx="1626">
                  <c:v>670</c:v>
                </c:pt>
                <c:pt idx="1627">
                  <c:v>735</c:v>
                </c:pt>
                <c:pt idx="1628">
                  <c:v>765</c:v>
                </c:pt>
                <c:pt idx="1629">
                  <c:v>665</c:v>
                </c:pt>
                <c:pt idx="1630">
                  <c:v>690</c:v>
                </c:pt>
                <c:pt idx="1631">
                  <c:v>710</c:v>
                </c:pt>
                <c:pt idx="1632">
                  <c:v>640</c:v>
                </c:pt>
                <c:pt idx="1633">
                  <c:v>730</c:v>
                </c:pt>
                <c:pt idx="1634">
                  <c:v>740</c:v>
                </c:pt>
                <c:pt idx="1635">
                  <c:v>710</c:v>
                </c:pt>
                <c:pt idx="1636">
                  <c:v>725</c:v>
                </c:pt>
                <c:pt idx="1637">
                  <c:v>665</c:v>
                </c:pt>
                <c:pt idx="1638">
                  <c:v>725</c:v>
                </c:pt>
                <c:pt idx="1639">
                  <c:v>695</c:v>
                </c:pt>
                <c:pt idx="1640">
                  <c:v>695</c:v>
                </c:pt>
                <c:pt idx="1641">
                  <c:v>670</c:v>
                </c:pt>
                <c:pt idx="1642">
                  <c:v>760</c:v>
                </c:pt>
                <c:pt idx="1643">
                  <c:v>790</c:v>
                </c:pt>
                <c:pt idx="1644">
                  <c:v>680</c:v>
                </c:pt>
                <c:pt idx="1645">
                  <c:v>695</c:v>
                </c:pt>
                <c:pt idx="1646">
                  <c:v>730</c:v>
                </c:pt>
                <c:pt idx="1647">
                  <c:v>720</c:v>
                </c:pt>
                <c:pt idx="1648">
                  <c:v>665</c:v>
                </c:pt>
                <c:pt idx="1649">
                  <c:v>755</c:v>
                </c:pt>
                <c:pt idx="1650">
                  <c:v>660</c:v>
                </c:pt>
                <c:pt idx="1651">
                  <c:v>745</c:v>
                </c:pt>
                <c:pt idx="1652">
                  <c:v>660</c:v>
                </c:pt>
                <c:pt idx="1653">
                  <c:v>660</c:v>
                </c:pt>
                <c:pt idx="1654">
                  <c:v>760</c:v>
                </c:pt>
                <c:pt idx="1655">
                  <c:v>720</c:v>
                </c:pt>
                <c:pt idx="1656">
                  <c:v>665</c:v>
                </c:pt>
                <c:pt idx="1657">
                  <c:v>755</c:v>
                </c:pt>
                <c:pt idx="1658">
                  <c:v>810</c:v>
                </c:pt>
                <c:pt idx="1659">
                  <c:v>700</c:v>
                </c:pt>
                <c:pt idx="1660">
                  <c:v>765</c:v>
                </c:pt>
                <c:pt idx="1661">
                  <c:v>705</c:v>
                </c:pt>
                <c:pt idx="1662">
                  <c:v>690</c:v>
                </c:pt>
                <c:pt idx="1663">
                  <c:v>820</c:v>
                </c:pt>
                <c:pt idx="1664">
                  <c:v>675</c:v>
                </c:pt>
                <c:pt idx="1665">
                  <c:v>685</c:v>
                </c:pt>
                <c:pt idx="1666">
                  <c:v>685</c:v>
                </c:pt>
                <c:pt idx="1667">
                  <c:v>705</c:v>
                </c:pt>
                <c:pt idx="1668">
                  <c:v>670</c:v>
                </c:pt>
                <c:pt idx="1669">
                  <c:v>670</c:v>
                </c:pt>
                <c:pt idx="1670">
                  <c:v>700</c:v>
                </c:pt>
                <c:pt idx="1671">
                  <c:v>690</c:v>
                </c:pt>
                <c:pt idx="1672">
                  <c:v>675</c:v>
                </c:pt>
                <c:pt idx="1673">
                  <c:v>665</c:v>
                </c:pt>
                <c:pt idx="1674">
                  <c:v>680</c:v>
                </c:pt>
                <c:pt idx="1675">
                  <c:v>715</c:v>
                </c:pt>
                <c:pt idx="1676">
                  <c:v>710</c:v>
                </c:pt>
                <c:pt idx="1677">
                  <c:v>685</c:v>
                </c:pt>
                <c:pt idx="1678">
                  <c:v>705</c:v>
                </c:pt>
                <c:pt idx="1679">
                  <c:v>730</c:v>
                </c:pt>
                <c:pt idx="1680">
                  <c:v>730</c:v>
                </c:pt>
                <c:pt idx="1681">
                  <c:v>675</c:v>
                </c:pt>
                <c:pt idx="1682">
                  <c:v>665</c:v>
                </c:pt>
                <c:pt idx="1683">
                  <c:v>695</c:v>
                </c:pt>
                <c:pt idx="1684">
                  <c:v>700</c:v>
                </c:pt>
                <c:pt idx="1685">
                  <c:v>810</c:v>
                </c:pt>
                <c:pt idx="1686">
                  <c:v>640</c:v>
                </c:pt>
                <c:pt idx="1687">
                  <c:v>680</c:v>
                </c:pt>
                <c:pt idx="1688">
                  <c:v>775</c:v>
                </c:pt>
                <c:pt idx="1689">
                  <c:v>680</c:v>
                </c:pt>
                <c:pt idx="1690">
                  <c:v>680</c:v>
                </c:pt>
                <c:pt idx="1691">
                  <c:v>670</c:v>
                </c:pt>
                <c:pt idx="1692">
                  <c:v>675</c:v>
                </c:pt>
                <c:pt idx="1693">
                  <c:v>725</c:v>
                </c:pt>
                <c:pt idx="1694">
                  <c:v>660</c:v>
                </c:pt>
                <c:pt idx="1695">
                  <c:v>695</c:v>
                </c:pt>
                <c:pt idx="1696">
                  <c:v>670</c:v>
                </c:pt>
                <c:pt idx="1697">
                  <c:v>815</c:v>
                </c:pt>
                <c:pt idx="1698">
                  <c:v>730</c:v>
                </c:pt>
                <c:pt idx="1699">
                  <c:v>685</c:v>
                </c:pt>
                <c:pt idx="1700">
                  <c:v>705</c:v>
                </c:pt>
                <c:pt idx="1701">
                  <c:v>705</c:v>
                </c:pt>
                <c:pt idx="1702">
                  <c:v>715</c:v>
                </c:pt>
                <c:pt idx="1703">
                  <c:v>730</c:v>
                </c:pt>
                <c:pt idx="1704">
                  <c:v>695</c:v>
                </c:pt>
                <c:pt idx="1705">
                  <c:v>660</c:v>
                </c:pt>
                <c:pt idx="1706">
                  <c:v>710</c:v>
                </c:pt>
                <c:pt idx="1707">
                  <c:v>680</c:v>
                </c:pt>
                <c:pt idx="1708">
                  <c:v>705</c:v>
                </c:pt>
                <c:pt idx="1709">
                  <c:v>680</c:v>
                </c:pt>
                <c:pt idx="1710">
                  <c:v>775</c:v>
                </c:pt>
                <c:pt idx="1711">
                  <c:v>685</c:v>
                </c:pt>
                <c:pt idx="1712">
                  <c:v>755</c:v>
                </c:pt>
                <c:pt idx="1713">
                  <c:v>680</c:v>
                </c:pt>
                <c:pt idx="1714">
                  <c:v>680</c:v>
                </c:pt>
                <c:pt idx="1715">
                  <c:v>720</c:v>
                </c:pt>
                <c:pt idx="1716">
                  <c:v>745</c:v>
                </c:pt>
                <c:pt idx="1717">
                  <c:v>735</c:v>
                </c:pt>
                <c:pt idx="1718">
                  <c:v>685</c:v>
                </c:pt>
                <c:pt idx="1719">
                  <c:v>760</c:v>
                </c:pt>
                <c:pt idx="1720">
                  <c:v>685</c:v>
                </c:pt>
                <c:pt idx="1721">
                  <c:v>685</c:v>
                </c:pt>
                <c:pt idx="1722">
                  <c:v>725</c:v>
                </c:pt>
                <c:pt idx="1723">
                  <c:v>695</c:v>
                </c:pt>
                <c:pt idx="1724">
                  <c:v>695</c:v>
                </c:pt>
                <c:pt idx="1725">
                  <c:v>705</c:v>
                </c:pt>
                <c:pt idx="1726">
                  <c:v>775</c:v>
                </c:pt>
                <c:pt idx="1727">
                  <c:v>700</c:v>
                </c:pt>
                <c:pt idx="1728">
                  <c:v>690</c:v>
                </c:pt>
                <c:pt idx="1729">
                  <c:v>715</c:v>
                </c:pt>
                <c:pt idx="1730">
                  <c:v>665</c:v>
                </c:pt>
                <c:pt idx="1731">
                  <c:v>685</c:v>
                </c:pt>
                <c:pt idx="1732">
                  <c:v>690</c:v>
                </c:pt>
                <c:pt idx="1733">
                  <c:v>720</c:v>
                </c:pt>
                <c:pt idx="1734">
                  <c:v>740</c:v>
                </c:pt>
                <c:pt idx="1735">
                  <c:v>670</c:v>
                </c:pt>
                <c:pt idx="1736">
                  <c:v>685</c:v>
                </c:pt>
                <c:pt idx="1737">
                  <c:v>740</c:v>
                </c:pt>
                <c:pt idx="1738">
                  <c:v>700</c:v>
                </c:pt>
                <c:pt idx="1739">
                  <c:v>695</c:v>
                </c:pt>
                <c:pt idx="1740">
                  <c:v>675</c:v>
                </c:pt>
                <c:pt idx="1741">
                  <c:v>720</c:v>
                </c:pt>
                <c:pt idx="1742">
                  <c:v>660</c:v>
                </c:pt>
                <c:pt idx="1743">
                  <c:v>730</c:v>
                </c:pt>
                <c:pt idx="1744">
                  <c:v>665</c:v>
                </c:pt>
                <c:pt idx="1745">
                  <c:v>675</c:v>
                </c:pt>
                <c:pt idx="1746">
                  <c:v>700</c:v>
                </c:pt>
                <c:pt idx="1747">
                  <c:v>680</c:v>
                </c:pt>
                <c:pt idx="1748">
                  <c:v>730</c:v>
                </c:pt>
                <c:pt idx="1749">
                  <c:v>710</c:v>
                </c:pt>
                <c:pt idx="1750">
                  <c:v>690</c:v>
                </c:pt>
                <c:pt idx="1751">
                  <c:v>700</c:v>
                </c:pt>
                <c:pt idx="1752">
                  <c:v>750</c:v>
                </c:pt>
                <c:pt idx="1753">
                  <c:v>665</c:v>
                </c:pt>
                <c:pt idx="1754">
                  <c:v>660</c:v>
                </c:pt>
                <c:pt idx="1755">
                  <c:v>690</c:v>
                </c:pt>
                <c:pt idx="1756">
                  <c:v>670</c:v>
                </c:pt>
                <c:pt idx="1757">
                  <c:v>720</c:v>
                </c:pt>
                <c:pt idx="1758">
                  <c:v>695</c:v>
                </c:pt>
                <c:pt idx="1759">
                  <c:v>675</c:v>
                </c:pt>
                <c:pt idx="1760">
                  <c:v>715</c:v>
                </c:pt>
                <c:pt idx="1761">
                  <c:v>710</c:v>
                </c:pt>
                <c:pt idx="1762">
                  <c:v>660</c:v>
                </c:pt>
                <c:pt idx="1763">
                  <c:v>655</c:v>
                </c:pt>
                <c:pt idx="1764">
                  <c:v>700</c:v>
                </c:pt>
                <c:pt idx="1765">
                  <c:v>675</c:v>
                </c:pt>
                <c:pt idx="1766">
                  <c:v>755</c:v>
                </c:pt>
                <c:pt idx="1767">
                  <c:v>725</c:v>
                </c:pt>
                <c:pt idx="1768">
                  <c:v>670</c:v>
                </c:pt>
                <c:pt idx="1769">
                  <c:v>700</c:v>
                </c:pt>
                <c:pt idx="1770">
                  <c:v>770</c:v>
                </c:pt>
                <c:pt idx="1771">
                  <c:v>720</c:v>
                </c:pt>
                <c:pt idx="1772">
                  <c:v>750</c:v>
                </c:pt>
                <c:pt idx="1773">
                  <c:v>805</c:v>
                </c:pt>
                <c:pt idx="1774">
                  <c:v>680</c:v>
                </c:pt>
                <c:pt idx="1775">
                  <c:v>700</c:v>
                </c:pt>
                <c:pt idx="1776">
                  <c:v>710</c:v>
                </c:pt>
                <c:pt idx="1777">
                  <c:v>700</c:v>
                </c:pt>
                <c:pt idx="1778">
                  <c:v>695</c:v>
                </c:pt>
                <c:pt idx="1779">
                  <c:v>680</c:v>
                </c:pt>
                <c:pt idx="1780">
                  <c:v>745</c:v>
                </c:pt>
                <c:pt idx="1781">
                  <c:v>715</c:v>
                </c:pt>
                <c:pt idx="1782">
                  <c:v>710</c:v>
                </c:pt>
                <c:pt idx="1783">
                  <c:v>800</c:v>
                </c:pt>
                <c:pt idx="1784">
                  <c:v>685</c:v>
                </c:pt>
                <c:pt idx="1785">
                  <c:v>695</c:v>
                </c:pt>
                <c:pt idx="1786">
                  <c:v>675</c:v>
                </c:pt>
                <c:pt idx="1787">
                  <c:v>725</c:v>
                </c:pt>
                <c:pt idx="1788">
                  <c:v>660</c:v>
                </c:pt>
                <c:pt idx="1789">
                  <c:v>715</c:v>
                </c:pt>
                <c:pt idx="1790">
                  <c:v>680</c:v>
                </c:pt>
                <c:pt idx="1791">
                  <c:v>685</c:v>
                </c:pt>
                <c:pt idx="1792">
                  <c:v>685</c:v>
                </c:pt>
                <c:pt idx="1793">
                  <c:v>710</c:v>
                </c:pt>
                <c:pt idx="1794">
                  <c:v>660</c:v>
                </c:pt>
                <c:pt idx="1795">
                  <c:v>700</c:v>
                </c:pt>
                <c:pt idx="1796">
                  <c:v>715</c:v>
                </c:pt>
                <c:pt idx="1797">
                  <c:v>755</c:v>
                </c:pt>
                <c:pt idx="1798">
                  <c:v>705</c:v>
                </c:pt>
                <c:pt idx="1799">
                  <c:v>700</c:v>
                </c:pt>
                <c:pt idx="1800">
                  <c:v>695</c:v>
                </c:pt>
                <c:pt idx="1801">
                  <c:v>690</c:v>
                </c:pt>
                <c:pt idx="1802">
                  <c:v>725</c:v>
                </c:pt>
                <c:pt idx="1803">
                  <c:v>740</c:v>
                </c:pt>
                <c:pt idx="1804">
                  <c:v>665</c:v>
                </c:pt>
                <c:pt idx="1805">
                  <c:v>695</c:v>
                </c:pt>
                <c:pt idx="1806">
                  <c:v>750</c:v>
                </c:pt>
                <c:pt idx="1807">
                  <c:v>715</c:v>
                </c:pt>
                <c:pt idx="1808">
                  <c:v>720</c:v>
                </c:pt>
                <c:pt idx="1809">
                  <c:v>710</c:v>
                </c:pt>
                <c:pt idx="1810">
                  <c:v>715</c:v>
                </c:pt>
                <c:pt idx="1811">
                  <c:v>755</c:v>
                </c:pt>
                <c:pt idx="1812">
                  <c:v>740</c:v>
                </c:pt>
                <c:pt idx="1813">
                  <c:v>705</c:v>
                </c:pt>
                <c:pt idx="1814">
                  <c:v>780</c:v>
                </c:pt>
                <c:pt idx="1815">
                  <c:v>700</c:v>
                </c:pt>
                <c:pt idx="1816">
                  <c:v>705</c:v>
                </c:pt>
                <c:pt idx="1817">
                  <c:v>665</c:v>
                </c:pt>
                <c:pt idx="1818">
                  <c:v>755</c:v>
                </c:pt>
                <c:pt idx="1819">
                  <c:v>695</c:v>
                </c:pt>
                <c:pt idx="1820">
                  <c:v>675</c:v>
                </c:pt>
                <c:pt idx="1821">
                  <c:v>685</c:v>
                </c:pt>
                <c:pt idx="1822">
                  <c:v>680</c:v>
                </c:pt>
                <c:pt idx="1823">
                  <c:v>660</c:v>
                </c:pt>
                <c:pt idx="1824">
                  <c:v>670</c:v>
                </c:pt>
                <c:pt idx="1825">
                  <c:v>710</c:v>
                </c:pt>
                <c:pt idx="1826">
                  <c:v>705</c:v>
                </c:pt>
                <c:pt idx="1827">
                  <c:v>720</c:v>
                </c:pt>
                <c:pt idx="1828">
                  <c:v>725</c:v>
                </c:pt>
                <c:pt idx="1829">
                  <c:v>725</c:v>
                </c:pt>
                <c:pt idx="1830">
                  <c:v>700</c:v>
                </c:pt>
                <c:pt idx="1831">
                  <c:v>695</c:v>
                </c:pt>
                <c:pt idx="1832">
                  <c:v>700</c:v>
                </c:pt>
                <c:pt idx="1833">
                  <c:v>670</c:v>
                </c:pt>
                <c:pt idx="1834">
                  <c:v>700</c:v>
                </c:pt>
                <c:pt idx="1835">
                  <c:v>680</c:v>
                </c:pt>
                <c:pt idx="1836">
                  <c:v>725</c:v>
                </c:pt>
                <c:pt idx="1837">
                  <c:v>670</c:v>
                </c:pt>
                <c:pt idx="1838">
                  <c:v>680</c:v>
                </c:pt>
                <c:pt idx="1839">
                  <c:v>720</c:v>
                </c:pt>
                <c:pt idx="1840">
                  <c:v>700</c:v>
                </c:pt>
                <c:pt idx="1841">
                  <c:v>700</c:v>
                </c:pt>
                <c:pt idx="1842">
                  <c:v>690</c:v>
                </c:pt>
                <c:pt idx="1843">
                  <c:v>685</c:v>
                </c:pt>
                <c:pt idx="1844">
                  <c:v>690</c:v>
                </c:pt>
                <c:pt idx="1845">
                  <c:v>680</c:v>
                </c:pt>
                <c:pt idx="1846">
                  <c:v>670</c:v>
                </c:pt>
                <c:pt idx="1847">
                  <c:v>715</c:v>
                </c:pt>
                <c:pt idx="1848">
                  <c:v>745</c:v>
                </c:pt>
                <c:pt idx="1849">
                  <c:v>685</c:v>
                </c:pt>
                <c:pt idx="1850">
                  <c:v>680</c:v>
                </c:pt>
                <c:pt idx="1851">
                  <c:v>805</c:v>
                </c:pt>
                <c:pt idx="1852">
                  <c:v>810</c:v>
                </c:pt>
                <c:pt idx="1853">
                  <c:v>725</c:v>
                </c:pt>
                <c:pt idx="1854">
                  <c:v>670</c:v>
                </c:pt>
                <c:pt idx="1855">
                  <c:v>685</c:v>
                </c:pt>
                <c:pt idx="1856">
                  <c:v>740</c:v>
                </c:pt>
                <c:pt idx="1857">
                  <c:v>665</c:v>
                </c:pt>
                <c:pt idx="1858">
                  <c:v>805</c:v>
                </c:pt>
                <c:pt idx="1859">
                  <c:v>675</c:v>
                </c:pt>
                <c:pt idx="1860">
                  <c:v>680</c:v>
                </c:pt>
                <c:pt idx="1861">
                  <c:v>730</c:v>
                </c:pt>
                <c:pt idx="1862">
                  <c:v>680</c:v>
                </c:pt>
                <c:pt idx="1863">
                  <c:v>660</c:v>
                </c:pt>
                <c:pt idx="1864">
                  <c:v>680</c:v>
                </c:pt>
                <c:pt idx="1865">
                  <c:v>775</c:v>
                </c:pt>
                <c:pt idx="1866">
                  <c:v>790</c:v>
                </c:pt>
                <c:pt idx="1867">
                  <c:v>675</c:v>
                </c:pt>
                <c:pt idx="1868">
                  <c:v>740</c:v>
                </c:pt>
                <c:pt idx="1869">
                  <c:v>680</c:v>
                </c:pt>
                <c:pt idx="1870">
                  <c:v>715</c:v>
                </c:pt>
                <c:pt idx="1871">
                  <c:v>670</c:v>
                </c:pt>
                <c:pt idx="1872">
                  <c:v>760</c:v>
                </c:pt>
                <c:pt idx="1873">
                  <c:v>710</c:v>
                </c:pt>
                <c:pt idx="1874">
                  <c:v>705</c:v>
                </c:pt>
                <c:pt idx="1875">
                  <c:v>705</c:v>
                </c:pt>
                <c:pt idx="1876">
                  <c:v>670</c:v>
                </c:pt>
                <c:pt idx="1877">
                  <c:v>705</c:v>
                </c:pt>
                <c:pt idx="1878">
                  <c:v>695</c:v>
                </c:pt>
                <c:pt idx="1879">
                  <c:v>690</c:v>
                </c:pt>
                <c:pt idx="1880">
                  <c:v>750</c:v>
                </c:pt>
                <c:pt idx="1881">
                  <c:v>690</c:v>
                </c:pt>
                <c:pt idx="1882">
                  <c:v>725</c:v>
                </c:pt>
                <c:pt idx="1883">
                  <c:v>670</c:v>
                </c:pt>
                <c:pt idx="1884">
                  <c:v>680</c:v>
                </c:pt>
                <c:pt idx="1885">
                  <c:v>745</c:v>
                </c:pt>
                <c:pt idx="1886">
                  <c:v>730</c:v>
                </c:pt>
                <c:pt idx="1887">
                  <c:v>670</c:v>
                </c:pt>
                <c:pt idx="1888">
                  <c:v>705</c:v>
                </c:pt>
                <c:pt idx="1889">
                  <c:v>725</c:v>
                </c:pt>
                <c:pt idx="1890">
                  <c:v>755</c:v>
                </c:pt>
                <c:pt idx="1891">
                  <c:v>780</c:v>
                </c:pt>
                <c:pt idx="1892">
                  <c:v>730</c:v>
                </c:pt>
                <c:pt idx="1893">
                  <c:v>705</c:v>
                </c:pt>
                <c:pt idx="1894">
                  <c:v>665</c:v>
                </c:pt>
                <c:pt idx="1895">
                  <c:v>670</c:v>
                </c:pt>
                <c:pt idx="1896">
                  <c:v>735</c:v>
                </c:pt>
                <c:pt idx="1897">
                  <c:v>740</c:v>
                </c:pt>
                <c:pt idx="1898">
                  <c:v>690</c:v>
                </c:pt>
                <c:pt idx="1899">
                  <c:v>685</c:v>
                </c:pt>
                <c:pt idx="1900">
                  <c:v>705</c:v>
                </c:pt>
                <c:pt idx="1901">
                  <c:v>715</c:v>
                </c:pt>
                <c:pt idx="1902">
                  <c:v>760</c:v>
                </c:pt>
                <c:pt idx="1903">
                  <c:v>675</c:v>
                </c:pt>
                <c:pt idx="1904">
                  <c:v>715</c:v>
                </c:pt>
                <c:pt idx="1905">
                  <c:v>690</c:v>
                </c:pt>
                <c:pt idx="1906">
                  <c:v>695</c:v>
                </c:pt>
                <c:pt idx="1907">
                  <c:v>745</c:v>
                </c:pt>
                <c:pt idx="1908">
                  <c:v>745</c:v>
                </c:pt>
                <c:pt idx="1909">
                  <c:v>715</c:v>
                </c:pt>
                <c:pt idx="1910">
                  <c:v>660</c:v>
                </c:pt>
                <c:pt idx="1911">
                  <c:v>785</c:v>
                </c:pt>
                <c:pt idx="1912">
                  <c:v>700</c:v>
                </c:pt>
                <c:pt idx="1913">
                  <c:v>680</c:v>
                </c:pt>
                <c:pt idx="1914">
                  <c:v>695</c:v>
                </c:pt>
                <c:pt idx="1915">
                  <c:v>690</c:v>
                </c:pt>
                <c:pt idx="1916">
                  <c:v>720</c:v>
                </c:pt>
                <c:pt idx="1917">
                  <c:v>705</c:v>
                </c:pt>
                <c:pt idx="1918">
                  <c:v>700</c:v>
                </c:pt>
                <c:pt idx="1919">
                  <c:v>665</c:v>
                </c:pt>
                <c:pt idx="1920">
                  <c:v>695</c:v>
                </c:pt>
                <c:pt idx="1921">
                  <c:v>685</c:v>
                </c:pt>
                <c:pt idx="1922">
                  <c:v>710</c:v>
                </c:pt>
                <c:pt idx="1923">
                  <c:v>660</c:v>
                </c:pt>
                <c:pt idx="1924">
                  <c:v>665</c:v>
                </c:pt>
                <c:pt idx="1925">
                  <c:v>780</c:v>
                </c:pt>
                <c:pt idx="1926">
                  <c:v>715</c:v>
                </c:pt>
                <c:pt idx="1927">
                  <c:v>705</c:v>
                </c:pt>
                <c:pt idx="1928">
                  <c:v>675</c:v>
                </c:pt>
                <c:pt idx="1929">
                  <c:v>700</c:v>
                </c:pt>
                <c:pt idx="1930">
                  <c:v>720</c:v>
                </c:pt>
                <c:pt idx="1931">
                  <c:v>680</c:v>
                </c:pt>
                <c:pt idx="1932">
                  <c:v>680</c:v>
                </c:pt>
                <c:pt idx="1933">
                  <c:v>700</c:v>
                </c:pt>
                <c:pt idx="1934">
                  <c:v>695</c:v>
                </c:pt>
                <c:pt idx="1935">
                  <c:v>760</c:v>
                </c:pt>
                <c:pt idx="1936">
                  <c:v>675</c:v>
                </c:pt>
                <c:pt idx="1937">
                  <c:v>720</c:v>
                </c:pt>
                <c:pt idx="1938">
                  <c:v>735</c:v>
                </c:pt>
                <c:pt idx="1939">
                  <c:v>685</c:v>
                </c:pt>
                <c:pt idx="1940">
                  <c:v>775</c:v>
                </c:pt>
                <c:pt idx="1941">
                  <c:v>675</c:v>
                </c:pt>
                <c:pt idx="1942">
                  <c:v>750</c:v>
                </c:pt>
                <c:pt idx="1943">
                  <c:v>695</c:v>
                </c:pt>
                <c:pt idx="1944">
                  <c:v>755</c:v>
                </c:pt>
                <c:pt idx="1945">
                  <c:v>660</c:v>
                </c:pt>
                <c:pt idx="1946">
                  <c:v>710</c:v>
                </c:pt>
                <c:pt idx="1947">
                  <c:v>700</c:v>
                </c:pt>
                <c:pt idx="1948">
                  <c:v>735</c:v>
                </c:pt>
                <c:pt idx="1949">
                  <c:v>670</c:v>
                </c:pt>
                <c:pt idx="1950">
                  <c:v>815</c:v>
                </c:pt>
                <c:pt idx="1951">
                  <c:v>730</c:v>
                </c:pt>
                <c:pt idx="1952">
                  <c:v>715</c:v>
                </c:pt>
                <c:pt idx="1953">
                  <c:v>700</c:v>
                </c:pt>
                <c:pt idx="1954">
                  <c:v>690</c:v>
                </c:pt>
                <c:pt idx="1955">
                  <c:v>715</c:v>
                </c:pt>
                <c:pt idx="1956">
                  <c:v>685</c:v>
                </c:pt>
                <c:pt idx="1957">
                  <c:v>720</c:v>
                </c:pt>
                <c:pt idx="1958">
                  <c:v>795</c:v>
                </c:pt>
                <c:pt idx="1959">
                  <c:v>705</c:v>
                </c:pt>
                <c:pt idx="1960">
                  <c:v>665</c:v>
                </c:pt>
                <c:pt idx="1961">
                  <c:v>665</c:v>
                </c:pt>
                <c:pt idx="1962">
                  <c:v>665</c:v>
                </c:pt>
                <c:pt idx="1963">
                  <c:v>710</c:v>
                </c:pt>
                <c:pt idx="1964">
                  <c:v>690</c:v>
                </c:pt>
                <c:pt idx="1965">
                  <c:v>675</c:v>
                </c:pt>
                <c:pt idx="1966">
                  <c:v>725</c:v>
                </c:pt>
                <c:pt idx="1967">
                  <c:v>690</c:v>
                </c:pt>
                <c:pt idx="1968">
                  <c:v>695</c:v>
                </c:pt>
                <c:pt idx="1969">
                  <c:v>720</c:v>
                </c:pt>
                <c:pt idx="1970">
                  <c:v>690</c:v>
                </c:pt>
                <c:pt idx="1971">
                  <c:v>715</c:v>
                </c:pt>
                <c:pt idx="1972">
                  <c:v>705</c:v>
                </c:pt>
                <c:pt idx="1973">
                  <c:v>750</c:v>
                </c:pt>
                <c:pt idx="1974">
                  <c:v>665</c:v>
                </c:pt>
                <c:pt idx="1975">
                  <c:v>710</c:v>
                </c:pt>
                <c:pt idx="1976">
                  <c:v>745</c:v>
                </c:pt>
                <c:pt idx="1977">
                  <c:v>685</c:v>
                </c:pt>
                <c:pt idx="1978">
                  <c:v>675</c:v>
                </c:pt>
                <c:pt idx="1979">
                  <c:v>660</c:v>
                </c:pt>
                <c:pt idx="1980">
                  <c:v>655</c:v>
                </c:pt>
                <c:pt idx="1981">
                  <c:v>755</c:v>
                </c:pt>
                <c:pt idx="1982">
                  <c:v>710</c:v>
                </c:pt>
                <c:pt idx="1983">
                  <c:v>710</c:v>
                </c:pt>
                <c:pt idx="1984">
                  <c:v>745</c:v>
                </c:pt>
                <c:pt idx="1985">
                  <c:v>755</c:v>
                </c:pt>
                <c:pt idx="1986">
                  <c:v>680</c:v>
                </c:pt>
                <c:pt idx="1987">
                  <c:v>680</c:v>
                </c:pt>
                <c:pt idx="1988">
                  <c:v>670</c:v>
                </c:pt>
                <c:pt idx="1989">
                  <c:v>780</c:v>
                </c:pt>
                <c:pt idx="1990">
                  <c:v>715</c:v>
                </c:pt>
                <c:pt idx="1991">
                  <c:v>705</c:v>
                </c:pt>
                <c:pt idx="1992">
                  <c:v>710</c:v>
                </c:pt>
                <c:pt idx="1993">
                  <c:v>710</c:v>
                </c:pt>
                <c:pt idx="1994">
                  <c:v>710</c:v>
                </c:pt>
                <c:pt idx="1995">
                  <c:v>710</c:v>
                </c:pt>
                <c:pt idx="1996">
                  <c:v>750</c:v>
                </c:pt>
                <c:pt idx="1997">
                  <c:v>680</c:v>
                </c:pt>
                <c:pt idx="1998">
                  <c:v>705</c:v>
                </c:pt>
                <c:pt idx="1999">
                  <c:v>675</c:v>
                </c:pt>
                <c:pt idx="2000">
                  <c:v>740</c:v>
                </c:pt>
                <c:pt idx="2001">
                  <c:v>700</c:v>
                </c:pt>
                <c:pt idx="2002">
                  <c:v>680</c:v>
                </c:pt>
                <c:pt idx="2003">
                  <c:v>660</c:v>
                </c:pt>
                <c:pt idx="2004">
                  <c:v>705</c:v>
                </c:pt>
                <c:pt idx="2005">
                  <c:v>670</c:v>
                </c:pt>
                <c:pt idx="2006">
                  <c:v>680</c:v>
                </c:pt>
                <c:pt idx="2007">
                  <c:v>690</c:v>
                </c:pt>
                <c:pt idx="2008">
                  <c:v>710</c:v>
                </c:pt>
                <c:pt idx="2009">
                  <c:v>665</c:v>
                </c:pt>
                <c:pt idx="2010">
                  <c:v>710</c:v>
                </c:pt>
                <c:pt idx="2011">
                  <c:v>680</c:v>
                </c:pt>
                <c:pt idx="2012">
                  <c:v>715</c:v>
                </c:pt>
                <c:pt idx="2013">
                  <c:v>695</c:v>
                </c:pt>
                <c:pt idx="2014">
                  <c:v>670</c:v>
                </c:pt>
                <c:pt idx="2015">
                  <c:v>665</c:v>
                </c:pt>
                <c:pt idx="2016">
                  <c:v>690</c:v>
                </c:pt>
                <c:pt idx="2017">
                  <c:v>750</c:v>
                </c:pt>
                <c:pt idx="2018">
                  <c:v>695</c:v>
                </c:pt>
                <c:pt idx="2019">
                  <c:v>705</c:v>
                </c:pt>
                <c:pt idx="2020">
                  <c:v>675</c:v>
                </c:pt>
                <c:pt idx="2021">
                  <c:v>675</c:v>
                </c:pt>
                <c:pt idx="2022">
                  <c:v>740</c:v>
                </c:pt>
                <c:pt idx="2023">
                  <c:v>675</c:v>
                </c:pt>
                <c:pt idx="2024">
                  <c:v>695</c:v>
                </c:pt>
                <c:pt idx="2025">
                  <c:v>690</c:v>
                </c:pt>
                <c:pt idx="2026">
                  <c:v>720</c:v>
                </c:pt>
                <c:pt idx="2027">
                  <c:v>665</c:v>
                </c:pt>
                <c:pt idx="2028">
                  <c:v>805</c:v>
                </c:pt>
                <c:pt idx="2029">
                  <c:v>790</c:v>
                </c:pt>
                <c:pt idx="2030">
                  <c:v>690</c:v>
                </c:pt>
                <c:pt idx="2031">
                  <c:v>715</c:v>
                </c:pt>
                <c:pt idx="2032">
                  <c:v>680</c:v>
                </c:pt>
                <c:pt idx="2033">
                  <c:v>660</c:v>
                </c:pt>
                <c:pt idx="2034">
                  <c:v>770</c:v>
                </c:pt>
                <c:pt idx="2035">
                  <c:v>735</c:v>
                </c:pt>
                <c:pt idx="2036">
                  <c:v>685</c:v>
                </c:pt>
                <c:pt idx="2037">
                  <c:v>735</c:v>
                </c:pt>
                <c:pt idx="2038">
                  <c:v>665</c:v>
                </c:pt>
                <c:pt idx="2039">
                  <c:v>675</c:v>
                </c:pt>
                <c:pt idx="2040">
                  <c:v>735</c:v>
                </c:pt>
                <c:pt idx="2041">
                  <c:v>720</c:v>
                </c:pt>
                <c:pt idx="2042">
                  <c:v>780</c:v>
                </c:pt>
                <c:pt idx="2043">
                  <c:v>735</c:v>
                </c:pt>
                <c:pt idx="2044">
                  <c:v>690</c:v>
                </c:pt>
                <c:pt idx="2045">
                  <c:v>665</c:v>
                </c:pt>
                <c:pt idx="2046">
                  <c:v>675</c:v>
                </c:pt>
                <c:pt idx="2047">
                  <c:v>755</c:v>
                </c:pt>
                <c:pt idx="2048">
                  <c:v>670</c:v>
                </c:pt>
                <c:pt idx="2049">
                  <c:v>670</c:v>
                </c:pt>
                <c:pt idx="2050">
                  <c:v>750</c:v>
                </c:pt>
                <c:pt idx="2051">
                  <c:v>745</c:v>
                </c:pt>
                <c:pt idx="2052">
                  <c:v>715</c:v>
                </c:pt>
                <c:pt idx="2053">
                  <c:v>690</c:v>
                </c:pt>
                <c:pt idx="2054">
                  <c:v>795</c:v>
                </c:pt>
                <c:pt idx="2055">
                  <c:v>665</c:v>
                </c:pt>
                <c:pt idx="2056">
                  <c:v>675</c:v>
                </c:pt>
                <c:pt idx="2057">
                  <c:v>670</c:v>
                </c:pt>
                <c:pt idx="2058">
                  <c:v>745</c:v>
                </c:pt>
                <c:pt idx="2059">
                  <c:v>805</c:v>
                </c:pt>
                <c:pt idx="2060">
                  <c:v>735</c:v>
                </c:pt>
                <c:pt idx="2061">
                  <c:v>720</c:v>
                </c:pt>
                <c:pt idx="2062">
                  <c:v>770</c:v>
                </c:pt>
                <c:pt idx="2063">
                  <c:v>670</c:v>
                </c:pt>
                <c:pt idx="2064">
                  <c:v>750</c:v>
                </c:pt>
                <c:pt idx="2065">
                  <c:v>695</c:v>
                </c:pt>
                <c:pt idx="2066">
                  <c:v>725</c:v>
                </c:pt>
                <c:pt idx="2067">
                  <c:v>680</c:v>
                </c:pt>
                <c:pt idx="2068">
                  <c:v>730</c:v>
                </c:pt>
                <c:pt idx="2069">
                  <c:v>680</c:v>
                </c:pt>
                <c:pt idx="2070">
                  <c:v>775</c:v>
                </c:pt>
                <c:pt idx="2071">
                  <c:v>665</c:v>
                </c:pt>
                <c:pt idx="2072">
                  <c:v>675</c:v>
                </c:pt>
                <c:pt idx="2073">
                  <c:v>795</c:v>
                </c:pt>
                <c:pt idx="2074">
                  <c:v>680</c:v>
                </c:pt>
                <c:pt idx="2075">
                  <c:v>665</c:v>
                </c:pt>
                <c:pt idx="2076">
                  <c:v>740</c:v>
                </c:pt>
                <c:pt idx="2077">
                  <c:v>785</c:v>
                </c:pt>
                <c:pt idx="2078">
                  <c:v>665</c:v>
                </c:pt>
                <c:pt idx="2079">
                  <c:v>800</c:v>
                </c:pt>
                <c:pt idx="2080">
                  <c:v>755</c:v>
                </c:pt>
                <c:pt idx="2081">
                  <c:v>665</c:v>
                </c:pt>
                <c:pt idx="2082">
                  <c:v>675</c:v>
                </c:pt>
                <c:pt idx="2083">
                  <c:v>670</c:v>
                </c:pt>
                <c:pt idx="2084">
                  <c:v>665</c:v>
                </c:pt>
                <c:pt idx="2085">
                  <c:v>685</c:v>
                </c:pt>
                <c:pt idx="2086">
                  <c:v>745</c:v>
                </c:pt>
                <c:pt idx="2087">
                  <c:v>695</c:v>
                </c:pt>
                <c:pt idx="2088">
                  <c:v>680</c:v>
                </c:pt>
                <c:pt idx="2089">
                  <c:v>685</c:v>
                </c:pt>
                <c:pt idx="2090">
                  <c:v>670</c:v>
                </c:pt>
                <c:pt idx="2091">
                  <c:v>675</c:v>
                </c:pt>
                <c:pt idx="2092">
                  <c:v>675</c:v>
                </c:pt>
                <c:pt idx="2093">
                  <c:v>660</c:v>
                </c:pt>
                <c:pt idx="2094">
                  <c:v>670</c:v>
                </c:pt>
                <c:pt idx="2095">
                  <c:v>665</c:v>
                </c:pt>
                <c:pt idx="2096">
                  <c:v>765</c:v>
                </c:pt>
                <c:pt idx="2097">
                  <c:v>660</c:v>
                </c:pt>
                <c:pt idx="2098">
                  <c:v>705</c:v>
                </c:pt>
                <c:pt idx="2099">
                  <c:v>685</c:v>
                </c:pt>
                <c:pt idx="2100">
                  <c:v>690</c:v>
                </c:pt>
                <c:pt idx="2101">
                  <c:v>775</c:v>
                </c:pt>
                <c:pt idx="2102">
                  <c:v>670</c:v>
                </c:pt>
                <c:pt idx="2103">
                  <c:v>705</c:v>
                </c:pt>
                <c:pt idx="2104">
                  <c:v>680</c:v>
                </c:pt>
                <c:pt idx="2105">
                  <c:v>685</c:v>
                </c:pt>
                <c:pt idx="2106">
                  <c:v>680</c:v>
                </c:pt>
                <c:pt idx="2107">
                  <c:v>705</c:v>
                </c:pt>
                <c:pt idx="2108">
                  <c:v>725</c:v>
                </c:pt>
                <c:pt idx="2109">
                  <c:v>695</c:v>
                </c:pt>
                <c:pt idx="2110">
                  <c:v>690</c:v>
                </c:pt>
                <c:pt idx="2111">
                  <c:v>710</c:v>
                </c:pt>
                <c:pt idx="2112">
                  <c:v>720</c:v>
                </c:pt>
                <c:pt idx="2113">
                  <c:v>665</c:v>
                </c:pt>
                <c:pt idx="2114">
                  <c:v>660</c:v>
                </c:pt>
                <c:pt idx="2115">
                  <c:v>700</c:v>
                </c:pt>
                <c:pt idx="2116">
                  <c:v>670</c:v>
                </c:pt>
                <c:pt idx="2117">
                  <c:v>715</c:v>
                </c:pt>
                <c:pt idx="2118">
                  <c:v>700</c:v>
                </c:pt>
                <c:pt idx="2119">
                  <c:v>665</c:v>
                </c:pt>
                <c:pt idx="2120">
                  <c:v>695</c:v>
                </c:pt>
                <c:pt idx="2121">
                  <c:v>680</c:v>
                </c:pt>
                <c:pt idx="2122">
                  <c:v>815</c:v>
                </c:pt>
                <c:pt idx="2123">
                  <c:v>755</c:v>
                </c:pt>
                <c:pt idx="2124">
                  <c:v>700</c:v>
                </c:pt>
                <c:pt idx="2125">
                  <c:v>715</c:v>
                </c:pt>
                <c:pt idx="2126">
                  <c:v>675</c:v>
                </c:pt>
                <c:pt idx="2127">
                  <c:v>685</c:v>
                </c:pt>
                <c:pt idx="2128">
                  <c:v>680</c:v>
                </c:pt>
                <c:pt idx="2129">
                  <c:v>690</c:v>
                </c:pt>
                <c:pt idx="2130">
                  <c:v>660</c:v>
                </c:pt>
                <c:pt idx="2131">
                  <c:v>750</c:v>
                </c:pt>
                <c:pt idx="2132">
                  <c:v>795</c:v>
                </c:pt>
                <c:pt idx="2133">
                  <c:v>685</c:v>
                </c:pt>
                <c:pt idx="2134">
                  <c:v>795</c:v>
                </c:pt>
                <c:pt idx="2135">
                  <c:v>665</c:v>
                </c:pt>
                <c:pt idx="2136">
                  <c:v>730</c:v>
                </c:pt>
                <c:pt idx="2137">
                  <c:v>740</c:v>
                </c:pt>
                <c:pt idx="2138">
                  <c:v>675</c:v>
                </c:pt>
                <c:pt idx="2139">
                  <c:v>720</c:v>
                </c:pt>
                <c:pt idx="2140">
                  <c:v>710</c:v>
                </c:pt>
                <c:pt idx="2141">
                  <c:v>705</c:v>
                </c:pt>
                <c:pt idx="2142">
                  <c:v>700</c:v>
                </c:pt>
                <c:pt idx="2143">
                  <c:v>690</c:v>
                </c:pt>
                <c:pt idx="2144">
                  <c:v>705</c:v>
                </c:pt>
                <c:pt idx="2145">
                  <c:v>690</c:v>
                </c:pt>
                <c:pt idx="2146">
                  <c:v>660</c:v>
                </c:pt>
                <c:pt idx="2147">
                  <c:v>695</c:v>
                </c:pt>
                <c:pt idx="2148">
                  <c:v>675</c:v>
                </c:pt>
                <c:pt idx="2149">
                  <c:v>695</c:v>
                </c:pt>
                <c:pt idx="2150">
                  <c:v>660</c:v>
                </c:pt>
                <c:pt idx="2151">
                  <c:v>690</c:v>
                </c:pt>
                <c:pt idx="2152">
                  <c:v>660</c:v>
                </c:pt>
                <c:pt idx="2153">
                  <c:v>740</c:v>
                </c:pt>
                <c:pt idx="2154">
                  <c:v>720</c:v>
                </c:pt>
                <c:pt idx="2155">
                  <c:v>670</c:v>
                </c:pt>
                <c:pt idx="2156">
                  <c:v>700</c:v>
                </c:pt>
                <c:pt idx="2157">
                  <c:v>735</c:v>
                </c:pt>
                <c:pt idx="2158">
                  <c:v>695</c:v>
                </c:pt>
                <c:pt idx="2159">
                  <c:v>705</c:v>
                </c:pt>
                <c:pt idx="2160">
                  <c:v>665</c:v>
                </c:pt>
                <c:pt idx="2161">
                  <c:v>685</c:v>
                </c:pt>
                <c:pt idx="2162">
                  <c:v>640</c:v>
                </c:pt>
                <c:pt idx="2163">
                  <c:v>700</c:v>
                </c:pt>
                <c:pt idx="2164">
                  <c:v>765</c:v>
                </c:pt>
                <c:pt idx="2165">
                  <c:v>745</c:v>
                </c:pt>
                <c:pt idx="2166">
                  <c:v>660</c:v>
                </c:pt>
                <c:pt idx="2167">
                  <c:v>690</c:v>
                </c:pt>
                <c:pt idx="2168">
                  <c:v>720</c:v>
                </c:pt>
                <c:pt idx="2169">
                  <c:v>705</c:v>
                </c:pt>
                <c:pt idx="2170">
                  <c:v>730</c:v>
                </c:pt>
                <c:pt idx="2171">
                  <c:v>675</c:v>
                </c:pt>
                <c:pt idx="2172">
                  <c:v>675</c:v>
                </c:pt>
                <c:pt idx="2173">
                  <c:v>785</c:v>
                </c:pt>
                <c:pt idx="2174">
                  <c:v>755</c:v>
                </c:pt>
                <c:pt idx="2175">
                  <c:v>685</c:v>
                </c:pt>
                <c:pt idx="2176">
                  <c:v>740</c:v>
                </c:pt>
                <c:pt idx="2177">
                  <c:v>715</c:v>
                </c:pt>
                <c:pt idx="2178">
                  <c:v>795</c:v>
                </c:pt>
                <c:pt idx="2179">
                  <c:v>675</c:v>
                </c:pt>
                <c:pt idx="2180">
                  <c:v>740</c:v>
                </c:pt>
                <c:pt idx="2181">
                  <c:v>760</c:v>
                </c:pt>
                <c:pt idx="2182">
                  <c:v>725</c:v>
                </c:pt>
                <c:pt idx="2183">
                  <c:v>750</c:v>
                </c:pt>
                <c:pt idx="2184">
                  <c:v>800</c:v>
                </c:pt>
                <c:pt idx="2185">
                  <c:v>760</c:v>
                </c:pt>
                <c:pt idx="2186">
                  <c:v>695</c:v>
                </c:pt>
                <c:pt idx="2187">
                  <c:v>700</c:v>
                </c:pt>
                <c:pt idx="2188">
                  <c:v>685</c:v>
                </c:pt>
                <c:pt idx="2189">
                  <c:v>695</c:v>
                </c:pt>
                <c:pt idx="2190">
                  <c:v>675</c:v>
                </c:pt>
                <c:pt idx="2191">
                  <c:v>785</c:v>
                </c:pt>
                <c:pt idx="2192">
                  <c:v>660</c:v>
                </c:pt>
                <c:pt idx="2193">
                  <c:v>675</c:v>
                </c:pt>
                <c:pt idx="2194">
                  <c:v>660</c:v>
                </c:pt>
                <c:pt idx="2195">
                  <c:v>765</c:v>
                </c:pt>
                <c:pt idx="2196">
                  <c:v>680</c:v>
                </c:pt>
                <c:pt idx="2197">
                  <c:v>705</c:v>
                </c:pt>
                <c:pt idx="2198">
                  <c:v>670</c:v>
                </c:pt>
                <c:pt idx="2199">
                  <c:v>670</c:v>
                </c:pt>
                <c:pt idx="2200">
                  <c:v>705</c:v>
                </c:pt>
                <c:pt idx="2201">
                  <c:v>675</c:v>
                </c:pt>
                <c:pt idx="2202">
                  <c:v>725</c:v>
                </c:pt>
                <c:pt idx="2203">
                  <c:v>730</c:v>
                </c:pt>
                <c:pt idx="2204">
                  <c:v>670</c:v>
                </c:pt>
                <c:pt idx="2205">
                  <c:v>720</c:v>
                </c:pt>
                <c:pt idx="2206">
                  <c:v>675</c:v>
                </c:pt>
                <c:pt idx="2207">
                  <c:v>725</c:v>
                </c:pt>
                <c:pt idx="2208">
                  <c:v>705</c:v>
                </c:pt>
                <c:pt idx="2209">
                  <c:v>660</c:v>
                </c:pt>
                <c:pt idx="2210">
                  <c:v>695</c:v>
                </c:pt>
                <c:pt idx="2211">
                  <c:v>765</c:v>
                </c:pt>
                <c:pt idx="2212">
                  <c:v>680</c:v>
                </c:pt>
                <c:pt idx="2213">
                  <c:v>685</c:v>
                </c:pt>
                <c:pt idx="2214">
                  <c:v>765</c:v>
                </c:pt>
                <c:pt idx="2215">
                  <c:v>710</c:v>
                </c:pt>
                <c:pt idx="2216">
                  <c:v>695</c:v>
                </c:pt>
                <c:pt idx="2217">
                  <c:v>695</c:v>
                </c:pt>
                <c:pt idx="2218">
                  <c:v>670</c:v>
                </c:pt>
                <c:pt idx="2219">
                  <c:v>745</c:v>
                </c:pt>
                <c:pt idx="2220">
                  <c:v>705</c:v>
                </c:pt>
                <c:pt idx="2221">
                  <c:v>735</c:v>
                </c:pt>
                <c:pt idx="2222">
                  <c:v>755</c:v>
                </c:pt>
                <c:pt idx="2223">
                  <c:v>690</c:v>
                </c:pt>
                <c:pt idx="2224">
                  <c:v>660</c:v>
                </c:pt>
                <c:pt idx="2225">
                  <c:v>780</c:v>
                </c:pt>
                <c:pt idx="2226">
                  <c:v>735</c:v>
                </c:pt>
                <c:pt idx="2227">
                  <c:v>680</c:v>
                </c:pt>
                <c:pt idx="2228">
                  <c:v>700</c:v>
                </c:pt>
                <c:pt idx="2229">
                  <c:v>665</c:v>
                </c:pt>
                <c:pt idx="2230">
                  <c:v>705</c:v>
                </c:pt>
                <c:pt idx="2231">
                  <c:v>675</c:v>
                </c:pt>
                <c:pt idx="2232">
                  <c:v>685</c:v>
                </c:pt>
                <c:pt idx="2233">
                  <c:v>695</c:v>
                </c:pt>
                <c:pt idx="2234">
                  <c:v>660</c:v>
                </c:pt>
                <c:pt idx="2235">
                  <c:v>660</c:v>
                </c:pt>
                <c:pt idx="2236">
                  <c:v>690</c:v>
                </c:pt>
                <c:pt idx="2237">
                  <c:v>695</c:v>
                </c:pt>
                <c:pt idx="2238">
                  <c:v>680</c:v>
                </c:pt>
                <c:pt idx="2239">
                  <c:v>660</c:v>
                </c:pt>
                <c:pt idx="2240">
                  <c:v>795</c:v>
                </c:pt>
                <c:pt idx="2241">
                  <c:v>720</c:v>
                </c:pt>
                <c:pt idx="2242">
                  <c:v>750</c:v>
                </c:pt>
                <c:pt idx="2243">
                  <c:v>730</c:v>
                </c:pt>
                <c:pt idx="2244">
                  <c:v>700</c:v>
                </c:pt>
                <c:pt idx="2245">
                  <c:v>695</c:v>
                </c:pt>
                <c:pt idx="2246">
                  <c:v>665</c:v>
                </c:pt>
                <c:pt idx="2247">
                  <c:v>690</c:v>
                </c:pt>
                <c:pt idx="2248">
                  <c:v>675</c:v>
                </c:pt>
                <c:pt idx="2249">
                  <c:v>685</c:v>
                </c:pt>
                <c:pt idx="2250">
                  <c:v>690</c:v>
                </c:pt>
                <c:pt idx="2251">
                  <c:v>665</c:v>
                </c:pt>
                <c:pt idx="2252">
                  <c:v>735</c:v>
                </c:pt>
                <c:pt idx="2253">
                  <c:v>670</c:v>
                </c:pt>
                <c:pt idx="2254">
                  <c:v>720</c:v>
                </c:pt>
                <c:pt idx="2255">
                  <c:v>670</c:v>
                </c:pt>
                <c:pt idx="2256">
                  <c:v>710</c:v>
                </c:pt>
                <c:pt idx="2257">
                  <c:v>710</c:v>
                </c:pt>
                <c:pt idx="2258">
                  <c:v>680</c:v>
                </c:pt>
                <c:pt idx="2259">
                  <c:v>675</c:v>
                </c:pt>
                <c:pt idx="2260">
                  <c:v>675</c:v>
                </c:pt>
                <c:pt idx="2261">
                  <c:v>675</c:v>
                </c:pt>
                <c:pt idx="2262">
                  <c:v>680</c:v>
                </c:pt>
                <c:pt idx="2263">
                  <c:v>760</c:v>
                </c:pt>
                <c:pt idx="2264">
                  <c:v>730</c:v>
                </c:pt>
                <c:pt idx="2265">
                  <c:v>735</c:v>
                </c:pt>
                <c:pt idx="2266">
                  <c:v>745</c:v>
                </c:pt>
                <c:pt idx="2267">
                  <c:v>775</c:v>
                </c:pt>
                <c:pt idx="2268">
                  <c:v>750</c:v>
                </c:pt>
                <c:pt idx="2269">
                  <c:v>670</c:v>
                </c:pt>
                <c:pt idx="2270">
                  <c:v>695</c:v>
                </c:pt>
                <c:pt idx="2271">
                  <c:v>685</c:v>
                </c:pt>
                <c:pt idx="2272">
                  <c:v>670</c:v>
                </c:pt>
                <c:pt idx="2273">
                  <c:v>760</c:v>
                </c:pt>
                <c:pt idx="2274">
                  <c:v>700</c:v>
                </c:pt>
                <c:pt idx="2275">
                  <c:v>735</c:v>
                </c:pt>
                <c:pt idx="2276">
                  <c:v>705</c:v>
                </c:pt>
                <c:pt idx="2277">
                  <c:v>725</c:v>
                </c:pt>
                <c:pt idx="2278">
                  <c:v>735</c:v>
                </c:pt>
                <c:pt idx="2279">
                  <c:v>680</c:v>
                </c:pt>
                <c:pt idx="2280">
                  <c:v>675</c:v>
                </c:pt>
                <c:pt idx="2281">
                  <c:v>695</c:v>
                </c:pt>
                <c:pt idx="2282">
                  <c:v>740</c:v>
                </c:pt>
                <c:pt idx="2283">
                  <c:v>670</c:v>
                </c:pt>
                <c:pt idx="2284">
                  <c:v>695</c:v>
                </c:pt>
                <c:pt idx="2285">
                  <c:v>695</c:v>
                </c:pt>
                <c:pt idx="2286">
                  <c:v>685</c:v>
                </c:pt>
                <c:pt idx="2287">
                  <c:v>700</c:v>
                </c:pt>
                <c:pt idx="2288">
                  <c:v>690</c:v>
                </c:pt>
                <c:pt idx="2289">
                  <c:v>675</c:v>
                </c:pt>
                <c:pt idx="2290">
                  <c:v>675</c:v>
                </c:pt>
                <c:pt idx="2291">
                  <c:v>665</c:v>
                </c:pt>
                <c:pt idx="2292">
                  <c:v>680</c:v>
                </c:pt>
                <c:pt idx="2293">
                  <c:v>660</c:v>
                </c:pt>
                <c:pt idx="2294">
                  <c:v>670</c:v>
                </c:pt>
                <c:pt idx="2295">
                  <c:v>660</c:v>
                </c:pt>
                <c:pt idx="2296">
                  <c:v>660</c:v>
                </c:pt>
                <c:pt idx="2297">
                  <c:v>720</c:v>
                </c:pt>
                <c:pt idx="2298">
                  <c:v>705</c:v>
                </c:pt>
                <c:pt idx="2299">
                  <c:v>670</c:v>
                </c:pt>
                <c:pt idx="2300">
                  <c:v>720</c:v>
                </c:pt>
                <c:pt idx="2301">
                  <c:v>690</c:v>
                </c:pt>
                <c:pt idx="2302">
                  <c:v>665</c:v>
                </c:pt>
                <c:pt idx="2303">
                  <c:v>665</c:v>
                </c:pt>
                <c:pt idx="2304">
                  <c:v>680</c:v>
                </c:pt>
                <c:pt idx="2305">
                  <c:v>795</c:v>
                </c:pt>
                <c:pt idx="2306">
                  <c:v>725</c:v>
                </c:pt>
                <c:pt idx="2307">
                  <c:v>695</c:v>
                </c:pt>
                <c:pt idx="2308">
                  <c:v>765</c:v>
                </c:pt>
                <c:pt idx="2309">
                  <c:v>670</c:v>
                </c:pt>
                <c:pt idx="2310">
                  <c:v>740</c:v>
                </c:pt>
                <c:pt idx="2311">
                  <c:v>695</c:v>
                </c:pt>
                <c:pt idx="2312">
                  <c:v>705</c:v>
                </c:pt>
                <c:pt idx="2313">
                  <c:v>690</c:v>
                </c:pt>
                <c:pt idx="2314">
                  <c:v>715</c:v>
                </c:pt>
                <c:pt idx="2315">
                  <c:v>695</c:v>
                </c:pt>
                <c:pt idx="2316">
                  <c:v>675</c:v>
                </c:pt>
                <c:pt idx="2317">
                  <c:v>770</c:v>
                </c:pt>
                <c:pt idx="2318">
                  <c:v>715</c:v>
                </c:pt>
                <c:pt idx="2319">
                  <c:v>745</c:v>
                </c:pt>
                <c:pt idx="2320">
                  <c:v>670</c:v>
                </c:pt>
                <c:pt idx="2321">
                  <c:v>670</c:v>
                </c:pt>
                <c:pt idx="2322">
                  <c:v>670</c:v>
                </c:pt>
                <c:pt idx="2323">
                  <c:v>695</c:v>
                </c:pt>
                <c:pt idx="2324">
                  <c:v>720</c:v>
                </c:pt>
                <c:pt idx="2325">
                  <c:v>710</c:v>
                </c:pt>
                <c:pt idx="2326">
                  <c:v>660</c:v>
                </c:pt>
                <c:pt idx="2327">
                  <c:v>750</c:v>
                </c:pt>
                <c:pt idx="2328">
                  <c:v>785</c:v>
                </c:pt>
                <c:pt idx="2329">
                  <c:v>695</c:v>
                </c:pt>
                <c:pt idx="2330">
                  <c:v>720</c:v>
                </c:pt>
                <c:pt idx="2331">
                  <c:v>695</c:v>
                </c:pt>
                <c:pt idx="2332">
                  <c:v>730</c:v>
                </c:pt>
                <c:pt idx="2333">
                  <c:v>720</c:v>
                </c:pt>
                <c:pt idx="2334">
                  <c:v>665</c:v>
                </c:pt>
                <c:pt idx="2335">
                  <c:v>660</c:v>
                </c:pt>
                <c:pt idx="2336">
                  <c:v>725</c:v>
                </c:pt>
                <c:pt idx="2337">
                  <c:v>680</c:v>
                </c:pt>
                <c:pt idx="2338">
                  <c:v>745</c:v>
                </c:pt>
                <c:pt idx="2339">
                  <c:v>680</c:v>
                </c:pt>
                <c:pt idx="2340">
                  <c:v>700</c:v>
                </c:pt>
                <c:pt idx="2341">
                  <c:v>810</c:v>
                </c:pt>
                <c:pt idx="2342">
                  <c:v>680</c:v>
                </c:pt>
                <c:pt idx="2343">
                  <c:v>780</c:v>
                </c:pt>
                <c:pt idx="2344">
                  <c:v>675</c:v>
                </c:pt>
                <c:pt idx="2345">
                  <c:v>665</c:v>
                </c:pt>
                <c:pt idx="2346">
                  <c:v>690</c:v>
                </c:pt>
                <c:pt idx="2347">
                  <c:v>750</c:v>
                </c:pt>
                <c:pt idx="2348">
                  <c:v>780</c:v>
                </c:pt>
                <c:pt idx="2349">
                  <c:v>690</c:v>
                </c:pt>
                <c:pt idx="2350">
                  <c:v>690</c:v>
                </c:pt>
                <c:pt idx="2351">
                  <c:v>725</c:v>
                </c:pt>
                <c:pt idx="2352">
                  <c:v>705</c:v>
                </c:pt>
                <c:pt idx="2353">
                  <c:v>690</c:v>
                </c:pt>
                <c:pt idx="2354">
                  <c:v>660</c:v>
                </c:pt>
                <c:pt idx="2355">
                  <c:v>690</c:v>
                </c:pt>
                <c:pt idx="2356">
                  <c:v>700</c:v>
                </c:pt>
                <c:pt idx="2357">
                  <c:v>705</c:v>
                </c:pt>
                <c:pt idx="2358">
                  <c:v>805</c:v>
                </c:pt>
                <c:pt idx="2359">
                  <c:v>680</c:v>
                </c:pt>
                <c:pt idx="2360">
                  <c:v>725</c:v>
                </c:pt>
                <c:pt idx="2361">
                  <c:v>805</c:v>
                </c:pt>
                <c:pt idx="2362">
                  <c:v>730</c:v>
                </c:pt>
                <c:pt idx="2363">
                  <c:v>695</c:v>
                </c:pt>
                <c:pt idx="2364">
                  <c:v>665</c:v>
                </c:pt>
                <c:pt idx="2365">
                  <c:v>785</c:v>
                </c:pt>
                <c:pt idx="2366">
                  <c:v>695</c:v>
                </c:pt>
                <c:pt idx="2367">
                  <c:v>670</c:v>
                </c:pt>
                <c:pt idx="2368">
                  <c:v>725</c:v>
                </c:pt>
                <c:pt idx="2369">
                  <c:v>735</c:v>
                </c:pt>
                <c:pt idx="2370">
                  <c:v>715</c:v>
                </c:pt>
                <c:pt idx="2371">
                  <c:v>660</c:v>
                </c:pt>
                <c:pt idx="2372">
                  <c:v>680</c:v>
                </c:pt>
                <c:pt idx="2373">
                  <c:v>710</c:v>
                </c:pt>
                <c:pt idx="2374">
                  <c:v>765</c:v>
                </c:pt>
                <c:pt idx="2375">
                  <c:v>725</c:v>
                </c:pt>
                <c:pt idx="2376">
                  <c:v>705</c:v>
                </c:pt>
                <c:pt idx="2377">
                  <c:v>725</c:v>
                </c:pt>
                <c:pt idx="2378">
                  <c:v>670</c:v>
                </c:pt>
                <c:pt idx="2379">
                  <c:v>710</c:v>
                </c:pt>
                <c:pt idx="2380">
                  <c:v>710</c:v>
                </c:pt>
                <c:pt idx="2381">
                  <c:v>710</c:v>
                </c:pt>
                <c:pt idx="2382">
                  <c:v>680</c:v>
                </c:pt>
                <c:pt idx="2383">
                  <c:v>665</c:v>
                </c:pt>
                <c:pt idx="2384">
                  <c:v>740</c:v>
                </c:pt>
                <c:pt idx="2385">
                  <c:v>755</c:v>
                </c:pt>
                <c:pt idx="2386">
                  <c:v>710</c:v>
                </c:pt>
                <c:pt idx="2387">
                  <c:v>695</c:v>
                </c:pt>
                <c:pt idx="2388">
                  <c:v>775</c:v>
                </c:pt>
                <c:pt idx="2389">
                  <c:v>705</c:v>
                </c:pt>
                <c:pt idx="2390">
                  <c:v>695</c:v>
                </c:pt>
                <c:pt idx="2391">
                  <c:v>675</c:v>
                </c:pt>
                <c:pt idx="2392">
                  <c:v>695</c:v>
                </c:pt>
                <c:pt idx="2393">
                  <c:v>675</c:v>
                </c:pt>
                <c:pt idx="2394">
                  <c:v>660</c:v>
                </c:pt>
                <c:pt idx="2395">
                  <c:v>800</c:v>
                </c:pt>
                <c:pt idx="2396">
                  <c:v>750</c:v>
                </c:pt>
                <c:pt idx="2397">
                  <c:v>680</c:v>
                </c:pt>
                <c:pt idx="2398">
                  <c:v>815</c:v>
                </c:pt>
                <c:pt idx="2399">
                  <c:v>745</c:v>
                </c:pt>
                <c:pt idx="2400">
                  <c:v>705</c:v>
                </c:pt>
                <c:pt idx="2401">
                  <c:v>690</c:v>
                </c:pt>
                <c:pt idx="2402">
                  <c:v>660</c:v>
                </c:pt>
                <c:pt idx="2403">
                  <c:v>690</c:v>
                </c:pt>
                <c:pt idx="2404">
                  <c:v>705</c:v>
                </c:pt>
                <c:pt idx="2405">
                  <c:v>725</c:v>
                </c:pt>
                <c:pt idx="2406">
                  <c:v>675</c:v>
                </c:pt>
                <c:pt idx="2407">
                  <c:v>710</c:v>
                </c:pt>
                <c:pt idx="2408">
                  <c:v>675</c:v>
                </c:pt>
                <c:pt idx="2409">
                  <c:v>775</c:v>
                </c:pt>
                <c:pt idx="2410">
                  <c:v>790</c:v>
                </c:pt>
                <c:pt idx="2411">
                  <c:v>710</c:v>
                </c:pt>
                <c:pt idx="2412">
                  <c:v>740</c:v>
                </c:pt>
                <c:pt idx="2413">
                  <c:v>735</c:v>
                </c:pt>
                <c:pt idx="2414">
                  <c:v>660</c:v>
                </c:pt>
                <c:pt idx="2415">
                  <c:v>660</c:v>
                </c:pt>
                <c:pt idx="2416">
                  <c:v>730</c:v>
                </c:pt>
                <c:pt idx="2417">
                  <c:v>660</c:v>
                </c:pt>
                <c:pt idx="2418">
                  <c:v>680</c:v>
                </c:pt>
                <c:pt idx="2419">
                  <c:v>670</c:v>
                </c:pt>
                <c:pt idx="2420">
                  <c:v>695</c:v>
                </c:pt>
                <c:pt idx="2421">
                  <c:v>760</c:v>
                </c:pt>
                <c:pt idx="2422">
                  <c:v>665</c:v>
                </c:pt>
                <c:pt idx="2423">
                  <c:v>720</c:v>
                </c:pt>
                <c:pt idx="2424">
                  <c:v>670</c:v>
                </c:pt>
                <c:pt idx="2425">
                  <c:v>665</c:v>
                </c:pt>
                <c:pt idx="2426">
                  <c:v>660</c:v>
                </c:pt>
                <c:pt idx="2427">
                  <c:v>690</c:v>
                </c:pt>
                <c:pt idx="2428">
                  <c:v>745</c:v>
                </c:pt>
                <c:pt idx="2429">
                  <c:v>670</c:v>
                </c:pt>
                <c:pt idx="2430">
                  <c:v>660</c:v>
                </c:pt>
                <c:pt idx="2431">
                  <c:v>675</c:v>
                </c:pt>
                <c:pt idx="2432">
                  <c:v>700</c:v>
                </c:pt>
                <c:pt idx="2433">
                  <c:v>695</c:v>
                </c:pt>
                <c:pt idx="2434">
                  <c:v>700</c:v>
                </c:pt>
                <c:pt idx="2435">
                  <c:v>675</c:v>
                </c:pt>
                <c:pt idx="2436">
                  <c:v>710</c:v>
                </c:pt>
                <c:pt idx="2437">
                  <c:v>750</c:v>
                </c:pt>
                <c:pt idx="2438">
                  <c:v>685</c:v>
                </c:pt>
                <c:pt idx="2439">
                  <c:v>665</c:v>
                </c:pt>
                <c:pt idx="2440">
                  <c:v>690</c:v>
                </c:pt>
                <c:pt idx="2441">
                  <c:v>705</c:v>
                </c:pt>
                <c:pt idx="2442">
                  <c:v>675</c:v>
                </c:pt>
                <c:pt idx="2443">
                  <c:v>660</c:v>
                </c:pt>
                <c:pt idx="2444">
                  <c:v>750</c:v>
                </c:pt>
                <c:pt idx="2445">
                  <c:v>725</c:v>
                </c:pt>
                <c:pt idx="2446">
                  <c:v>740</c:v>
                </c:pt>
                <c:pt idx="2447">
                  <c:v>715</c:v>
                </c:pt>
                <c:pt idx="2448">
                  <c:v>680</c:v>
                </c:pt>
                <c:pt idx="2449">
                  <c:v>665</c:v>
                </c:pt>
                <c:pt idx="2450">
                  <c:v>710</c:v>
                </c:pt>
                <c:pt idx="2451">
                  <c:v>665</c:v>
                </c:pt>
                <c:pt idx="2452">
                  <c:v>765</c:v>
                </c:pt>
                <c:pt idx="2453">
                  <c:v>780</c:v>
                </c:pt>
                <c:pt idx="2454">
                  <c:v>680</c:v>
                </c:pt>
                <c:pt idx="2455">
                  <c:v>690</c:v>
                </c:pt>
                <c:pt idx="2456">
                  <c:v>710</c:v>
                </c:pt>
                <c:pt idx="2457">
                  <c:v>705</c:v>
                </c:pt>
                <c:pt idx="2458">
                  <c:v>685</c:v>
                </c:pt>
                <c:pt idx="2459">
                  <c:v>720</c:v>
                </c:pt>
                <c:pt idx="2460">
                  <c:v>710</c:v>
                </c:pt>
                <c:pt idx="2461">
                  <c:v>720</c:v>
                </c:pt>
                <c:pt idx="2462">
                  <c:v>690</c:v>
                </c:pt>
                <c:pt idx="2463">
                  <c:v>735</c:v>
                </c:pt>
                <c:pt idx="2464">
                  <c:v>685</c:v>
                </c:pt>
                <c:pt idx="2465">
                  <c:v>755</c:v>
                </c:pt>
                <c:pt idx="2466">
                  <c:v>670</c:v>
                </c:pt>
                <c:pt idx="2467">
                  <c:v>730</c:v>
                </c:pt>
                <c:pt idx="2468">
                  <c:v>715</c:v>
                </c:pt>
                <c:pt idx="2469">
                  <c:v>755</c:v>
                </c:pt>
                <c:pt idx="2470">
                  <c:v>665</c:v>
                </c:pt>
                <c:pt idx="2471">
                  <c:v>770</c:v>
                </c:pt>
                <c:pt idx="2472">
                  <c:v>685</c:v>
                </c:pt>
                <c:pt idx="2473">
                  <c:v>650</c:v>
                </c:pt>
                <c:pt idx="2474">
                  <c:v>660</c:v>
                </c:pt>
                <c:pt idx="2475">
                  <c:v>675</c:v>
                </c:pt>
                <c:pt idx="2476">
                  <c:v>675</c:v>
                </c:pt>
                <c:pt idx="2477">
                  <c:v>730</c:v>
                </c:pt>
                <c:pt idx="2478">
                  <c:v>725</c:v>
                </c:pt>
                <c:pt idx="2479">
                  <c:v>680</c:v>
                </c:pt>
                <c:pt idx="2480">
                  <c:v>760</c:v>
                </c:pt>
                <c:pt idx="2481">
                  <c:v>810</c:v>
                </c:pt>
                <c:pt idx="2482">
                  <c:v>720</c:v>
                </c:pt>
                <c:pt idx="2483">
                  <c:v>675</c:v>
                </c:pt>
                <c:pt idx="2484">
                  <c:v>690</c:v>
                </c:pt>
                <c:pt idx="2485">
                  <c:v>765</c:v>
                </c:pt>
                <c:pt idx="2486">
                  <c:v>665</c:v>
                </c:pt>
                <c:pt idx="2487">
                  <c:v>660</c:v>
                </c:pt>
                <c:pt idx="2488">
                  <c:v>685</c:v>
                </c:pt>
                <c:pt idx="2489">
                  <c:v>670</c:v>
                </c:pt>
                <c:pt idx="2490">
                  <c:v>710</c:v>
                </c:pt>
                <c:pt idx="2491">
                  <c:v>720</c:v>
                </c:pt>
                <c:pt idx="2492">
                  <c:v>710</c:v>
                </c:pt>
                <c:pt idx="2493">
                  <c:v>675</c:v>
                </c:pt>
                <c:pt idx="2494">
                  <c:v>685</c:v>
                </c:pt>
                <c:pt idx="2495">
                  <c:v>705</c:v>
                </c:pt>
                <c:pt idx="2496">
                  <c:v>740</c:v>
                </c:pt>
                <c:pt idx="2497">
                  <c:v>680</c:v>
                </c:pt>
                <c:pt idx="2498">
                  <c:v>675</c:v>
                </c:pt>
                <c:pt idx="2499">
                  <c:v>670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2832"/>
        <c:axId val="77153408"/>
      </c:scatterChart>
      <c:valAx>
        <c:axId val="77152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Correlation: -0.709111285454979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7153408"/>
        <c:crosses val="autoZero"/>
        <c:crossBetween val="midCat"/>
      </c:valAx>
      <c:valAx>
        <c:axId val="77153408"/>
        <c:scaling>
          <c:orientation val="minMax"/>
          <c:min val="6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 Range Beginning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5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2.3873992314500891E-2"/>
          <c:w val="0.99270974911919796"/>
          <c:h val="9.615373342924157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2</xdr:row>
      <xdr:rowOff>42862</xdr:rowOff>
    </xdr:from>
    <xdr:to>
      <xdr:col>32</xdr:col>
      <xdr:colOff>190500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119061</xdr:rowOff>
    </xdr:from>
    <xdr:to>
      <xdr:col>12</xdr:col>
      <xdr:colOff>352424</xdr:colOff>
      <xdr:row>25</xdr:row>
      <xdr:rowOff>104774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123825</xdr:rowOff>
    </xdr:from>
    <xdr:to>
      <xdr:col>26</xdr:col>
      <xdr:colOff>9525</xdr:colOff>
      <xdr:row>25</xdr:row>
      <xdr:rowOff>109538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0</xdr:row>
      <xdr:rowOff>90487</xdr:rowOff>
    </xdr:from>
    <xdr:to>
      <xdr:col>9</xdr:col>
      <xdr:colOff>47624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BI-Dev" refreshedDate="41320.673362615744" createdVersion="4" refreshedVersion="4" minRefreshableVersion="3" recordCount="2500">
  <cacheSource type="worksheet">
    <worksheetSource ref="B1:T2501" sheet="loansMod"/>
  </cacheSource>
  <cacheFields count="19">
    <cacheField name="Loan.Id" numFmtId="0">
      <sharedItems containsSemiMixedTypes="0" containsString="0" containsNumber="1" containsInteger="1" minValue="10" maxValue="104202"/>
    </cacheField>
    <cacheField name="Amount.Requested" numFmtId="0">
      <sharedItems containsSemiMixedTypes="0" containsString="0" containsNumber="1" containsInteger="1" minValue="1000" maxValue="35000"/>
    </cacheField>
    <cacheField name="Amount.Funded.By.Investors" numFmtId="0">
      <sharedItems containsSemiMixedTypes="0" containsString="0" containsNumber="1" minValue="-0.01" maxValue="35000"/>
    </cacheField>
    <cacheField name="Interest.Rate" numFmtId="10">
      <sharedItems containsSemiMixedTypes="0" containsString="0" containsNumber="1" minValue="5.4199999999999998E-2" maxValue="0.24890000000000001"/>
    </cacheField>
    <cacheField name="Loan.Length" numFmtId="0">
      <sharedItems/>
    </cacheField>
    <cacheField name="Loan.Purpose" numFmtId="0">
      <sharedItems count="14">
        <s v="debt_consolidation"/>
        <s v="credit_card"/>
        <s v="other"/>
        <s v="moving"/>
        <s v="car"/>
        <s v="vacation"/>
        <s v="home_improvement"/>
        <s v="house"/>
        <s v="major_purchase"/>
        <s v="educational"/>
        <s v="medical"/>
        <s v="wedding"/>
        <s v="small_business"/>
        <s v="renewable_energy"/>
      </sharedItems>
    </cacheField>
    <cacheField name="Debt.To.Income.Ratio" numFmtId="0">
      <sharedItems containsSemiMixedTypes="0" containsString="0" containsNumber="1" minValue="0" maxValue="0.34910000000000002"/>
    </cacheField>
    <cacheField name="State" numFmtId="0">
      <sharedItems/>
    </cacheField>
    <cacheField name="Home.Ownership" numFmtId="0">
      <sharedItems/>
    </cacheField>
    <cacheField name="Monthly.Income" numFmtId="0">
      <sharedItems containsMixedTypes="1" containsNumber="1" minValue="588.5" maxValue="102750" count="633">
        <n v="6541.67"/>
        <n v="4583.33"/>
        <n v="11500"/>
        <n v="3833.33"/>
        <n v="3195"/>
        <n v="4891.67"/>
        <n v="2916.67"/>
        <n v="13863.42"/>
        <n v="3150"/>
        <n v="5000"/>
        <n v="3575"/>
        <n v="4250"/>
        <n v="14166.67"/>
        <n v="9166.67"/>
        <n v="11250"/>
        <n v="5416.67"/>
        <n v="9000"/>
        <n v="4333.33"/>
        <n v="2733.33"/>
        <n v="3750"/>
        <n v="6666.67"/>
        <n v="6250"/>
        <n v="4100"/>
        <n v="6833.33"/>
        <n v="4500"/>
        <n v="2964.17"/>
        <n v="4167"/>
        <n v="3958.33"/>
        <n v="5833.33"/>
        <n v="10583.33"/>
        <n v="10416.67"/>
        <n v="5250"/>
        <n v="3666.67"/>
        <n v="5583.33"/>
        <n v="5666.67"/>
        <n v="3448.33"/>
        <n v="2500"/>
        <n v="4416.67"/>
        <n v="12000"/>
        <n v="3700"/>
        <n v="5166.67"/>
        <n v="5577"/>
        <n v="3083.33"/>
        <n v="4600"/>
        <n v="7952"/>
        <n v="9250"/>
        <n v="4166.67"/>
        <n v="3000"/>
        <n v="7500"/>
        <n v="1100"/>
        <n v="2625"/>
        <n v="2708.33"/>
        <n v="8000"/>
        <n v="3250"/>
        <n v="5500"/>
        <n v="3650"/>
        <n v="2666.67"/>
        <n v="2427"/>
        <n v="5883.33"/>
        <n v="6399"/>
        <n v="6000"/>
        <n v="3041.67"/>
        <n v="4800"/>
        <n v="3333.33"/>
        <n v="2000"/>
        <n v="10000"/>
        <n v="12500"/>
        <n v="4666.67"/>
        <n v="4000"/>
        <n v="7083.33"/>
        <n v="3500"/>
        <n v="14583.33"/>
        <n v="8233.33"/>
        <n v="18333.330000000002"/>
        <n v="9583.33"/>
        <n v="4234"/>
        <n v="12916.67"/>
        <n v="5132"/>
        <n v="4916.67"/>
        <n v="2900"/>
        <n v="9333.33"/>
        <n v="4683.33"/>
        <n v="7916.67"/>
        <n v="4190"/>
        <n v="3150.25"/>
        <n v="2833.33"/>
        <n v="8400"/>
        <n v="7666.67"/>
        <n v="3916.67"/>
        <n v="3892.75"/>
        <n v="5031.67"/>
        <n v="2083.33"/>
        <n v="2166.67"/>
        <n v="5258.5"/>
        <n v="2748"/>
        <n v="2750"/>
        <n v="8333.33"/>
        <n v="8416.67"/>
        <n v="6100"/>
        <n v="5733.58"/>
        <n v="11666.67"/>
        <n v="5708.33"/>
        <n v="4186"/>
        <n v="7583.33"/>
        <n v="15416.67"/>
        <n v="4750"/>
        <n v="4541.67"/>
        <n v="4625"/>
        <n v="6583.33"/>
        <n v="2254"/>
        <n v="25000"/>
        <n v="6083.33"/>
        <n v="1333.33"/>
        <n v="6750"/>
        <n v="1750"/>
        <n v="1500"/>
        <n v="2530"/>
        <n v="3941.58"/>
        <n v="1779.17"/>
        <n v="8833.33"/>
        <n v="5750"/>
        <n v="10167"/>
        <n v="4200"/>
        <n v="8237.5"/>
        <n v="2400"/>
        <n v="2880"/>
        <n v="5083.33"/>
        <n v="5291.67"/>
        <n v="7695.08"/>
        <n v="8083.33"/>
        <n v="8315.67"/>
        <n v="65000"/>
        <n v="4341.67"/>
        <n v="4025.67"/>
        <n v="4480"/>
        <n v="2917"/>
        <n v="6625"/>
        <n v="3416.67"/>
        <n v="5002.33"/>
        <n v="3100"/>
        <n v="1800"/>
        <n v="7125"/>
        <n v="3333"/>
        <n v="16083.33"/>
        <n v="2738.67"/>
        <n v="12083.33"/>
        <n v="3166.67"/>
        <n v="3726.67"/>
        <n v="1916.67"/>
        <n v="7750"/>
        <n v="3583.33"/>
        <n v="7965"/>
        <n v="3033.33"/>
        <n v="4350"/>
        <n v="8583"/>
        <n v="6400"/>
        <n v="2944"/>
        <n v="6091.83"/>
        <n v="3113.83"/>
        <n v="7466.83"/>
        <n v="2298.75"/>
        <n v="6125"/>
        <n v="2080"/>
        <n v="12833.33"/>
        <n v="3275"/>
        <n v="6800"/>
        <n v="15583.33"/>
        <n v="3168"/>
        <n v="3678.08"/>
        <n v="6041.67"/>
        <s v="NA"/>
        <n v="5734.08"/>
        <n v="5208.33"/>
        <n v="3584.62"/>
        <n v="884.9"/>
        <n v="3010"/>
        <n v="7400"/>
        <n v="3583"/>
        <n v="4364.58"/>
        <n v="2302"/>
        <n v="6416.67"/>
        <n v="3200"/>
        <n v="8750"/>
        <n v="2940.25"/>
        <n v="1000"/>
        <n v="2519.17"/>
        <n v="9666.67"/>
        <n v="6612"/>
        <n v="2870.42"/>
        <n v="1833.33"/>
        <n v="5458.33"/>
        <n v="6312"/>
        <n v="1403.33"/>
        <n v="7233.33"/>
        <n v="2333.33"/>
        <n v="2512"/>
        <n v="11208.33"/>
        <n v="16416.669999999998"/>
        <n v="3541.67"/>
        <n v="4833.33"/>
        <n v="20833.330000000002"/>
        <n v="5113"/>
        <n v="5924.5"/>
        <n v="3417"/>
        <n v="3820.27"/>
        <n v="6333.33"/>
        <n v="7250"/>
        <n v="7501"/>
        <n v="4700"/>
        <n v="7667"/>
        <n v="2870.33"/>
        <n v="2290"/>
        <n v="1958.33"/>
        <n v="2555.16"/>
        <n v="3162.25"/>
        <n v="4841.67"/>
        <n v="3807.64"/>
        <n v="2583.33"/>
        <n v="10268.25"/>
        <n v="4791.67"/>
        <n v="7166.67"/>
        <n v="2629"/>
        <n v="6733.33"/>
        <n v="7702"/>
        <n v="6500"/>
        <n v="10625"/>
        <n v="2791.67"/>
        <n v="5050"/>
        <n v="1658"/>
        <n v="8666.67"/>
        <n v="1667"/>
        <n v="1471"/>
        <n v="3125"/>
        <n v="1083.33"/>
        <n v="2108.33"/>
        <n v="9220"/>
        <n v="2250"/>
        <n v="4833"/>
        <n v="8910.42"/>
        <n v="3264"/>
        <n v="10417"/>
        <n v="3937.08"/>
        <n v="7000"/>
        <n v="7055"/>
        <n v="9083.33"/>
        <n v="5319.17"/>
        <n v="16666.669999999998"/>
        <n v="1560"/>
        <n v="9160"/>
        <n v="8161.33"/>
        <n v="9208"/>
        <n v="6354"/>
        <n v="4497"/>
        <n v="5445"/>
        <n v="1600"/>
        <n v="7800"/>
        <n v="5427.42"/>
        <n v="13333.33"/>
        <n v="7758.33"/>
        <n v="5988.67"/>
        <n v="4810.08"/>
        <n v="6166.67"/>
        <n v="7333.33"/>
        <n v="8583.33"/>
        <n v="7968.75"/>
        <n v="1666.67"/>
        <n v="3355.05"/>
        <n v="4104.67"/>
        <n v="1541.67"/>
        <n v="9519.75"/>
        <n v="4170"/>
        <n v="10833.33"/>
        <n v="1558.42"/>
        <n v="2766.67"/>
        <n v="2700"/>
        <n v="3108.33"/>
        <n v="22916.67"/>
        <n v="4116.67"/>
        <n v="2416.67"/>
        <n v="3958"/>
        <n v="3400"/>
        <n v="3730"/>
        <n v="4458.33"/>
        <n v="1125"/>
        <n v="7083"/>
        <n v="6620"/>
        <n v="7833.33"/>
        <n v="3616"/>
        <n v="4766.67"/>
        <n v="4407"/>
        <n v="2752.92"/>
        <n v="9833.33"/>
        <n v="5686.67"/>
        <n v="4900"/>
        <n v="6048"/>
        <n v="7301.58"/>
        <n v="13416.67"/>
        <n v="2300"/>
        <n v="8533.33"/>
        <n v="13750"/>
        <n v="4850"/>
        <n v="866.67"/>
        <n v="6928.13"/>
        <n v="3083"/>
        <n v="3791.67"/>
        <n v="1558.33"/>
        <n v="3006.44"/>
        <n v="2817.5"/>
        <n v="13100"/>
        <n v="13166.67"/>
        <n v="10250"/>
        <n v="18750"/>
        <n v="1200"/>
        <n v="13666.67"/>
        <n v="6916.67"/>
        <n v="5100"/>
        <n v="5417"/>
        <n v="8500"/>
        <n v="5316.67"/>
        <n v="2860"/>
        <n v="1930.75"/>
        <n v="4583"/>
        <n v="8917"/>
        <n v="2541.67"/>
        <n v="6700"/>
        <n v="1700"/>
        <n v="2946.67"/>
        <n v="3800"/>
        <n v="7266.67"/>
        <n v="666.67"/>
        <n v="3600"/>
        <n v="2600"/>
        <n v="19583"/>
        <n v="4738.67"/>
        <n v="6294.25"/>
        <n v="5300"/>
        <n v="20000"/>
        <n v="5129"/>
        <n v="10333.33"/>
        <n v="8054.5"/>
        <n v="6833"/>
        <n v="4958.33"/>
        <n v="15000"/>
        <n v="3208.33"/>
        <n v="5916.67"/>
        <n v="3746.58"/>
        <n v="3458"/>
        <n v="4300"/>
        <n v="5292"/>
        <n v="13125"/>
        <n v="3466.67"/>
        <n v="5683"/>
        <n v="4285.5"/>
        <n v="5850"/>
        <n v="4083.33"/>
        <n v="2495.83"/>
        <n v="8606.56"/>
        <n v="8791.67"/>
        <n v="3145.83"/>
        <n v="5333.33"/>
        <n v="14000"/>
        <n v="5746"/>
        <n v="3350"/>
        <n v="5077.58"/>
        <n v="6333"/>
        <n v="8300"/>
        <n v="5925"/>
        <n v="2430"/>
        <n v="2100"/>
        <n v="3816.67"/>
        <n v="3108"/>
        <n v="7247"/>
        <n v="3640"/>
        <n v="7110.42"/>
        <n v="6300"/>
        <n v="5651.33"/>
        <n v="3912"/>
        <n v="8125"/>
        <n v="2375"/>
        <n v="3625"/>
        <n v="11000"/>
        <n v="4944.92"/>
        <n v="5200"/>
        <n v="10400"/>
        <n v="2609"/>
        <n v="3352"/>
        <n v="6308.75"/>
        <n v="7258.33"/>
        <n v="4166.25"/>
        <n v="5150"/>
        <n v="3644.83"/>
        <n v="4789.33"/>
        <n v="3376"/>
        <n v="13999.17"/>
        <n v="5791.67"/>
        <n v="4548.83"/>
        <n v="4853.33"/>
        <n v="5520"/>
        <n v="1416.67"/>
        <n v="7416.67"/>
        <n v="7331.25"/>
        <n v="4400"/>
        <n v="7300"/>
        <n v="7917"/>
        <n v="5025"/>
        <n v="7238.92"/>
        <n v="10500"/>
        <n v="6875"/>
        <n v="5562.92"/>
        <n v="3167"/>
        <n v="3300"/>
        <n v="11166.67"/>
        <n v="3358.33"/>
        <n v="13933.33"/>
        <n v="2800"/>
        <n v="2253"/>
        <n v="5636.75"/>
        <n v="21666.67"/>
        <n v="11667"/>
        <n v="5222"/>
        <n v="2462.75"/>
        <n v="5623.33"/>
        <n v="5133.33"/>
        <n v="10916"/>
        <n v="7583"/>
        <n v="5761"/>
        <n v="9866"/>
        <n v="27083.33"/>
        <n v="1820"/>
        <n v="6476"/>
        <n v="10533.33"/>
        <n v="3320.83"/>
        <n v="3833"/>
        <n v="4229.17"/>
        <n v="4448"/>
        <n v="5580"/>
        <n v="3084"/>
        <n v="3521"/>
        <n v="4375"/>
        <n v="7458.33"/>
        <n v="4708.33"/>
        <n v="2508.33"/>
        <n v="3617.21"/>
        <n v="13583.33"/>
        <n v="3941"/>
        <n v="6307.42"/>
        <n v="2176.67"/>
        <n v="5624"/>
        <n v="6667"/>
        <n v="9417"/>
        <n v="11833.33"/>
        <n v="8744.26"/>
        <n v="6691.67"/>
        <n v="3540"/>
        <n v="4980"/>
        <n v="4158"/>
        <n v="10192"/>
        <n v="9051.83"/>
        <n v="3291.67"/>
        <n v="2824"/>
        <n v="7415.83"/>
        <n v="7983.33"/>
        <n v="6517"/>
        <n v="5147.17"/>
        <n v="6737.5"/>
        <n v="3476.8"/>
        <n v="1482.92"/>
        <n v="4208.33"/>
        <n v="4183.33"/>
        <n v="4133.33"/>
        <n v="18483"/>
        <n v="11583.33"/>
        <n v="6650"/>
        <n v="10813.17"/>
        <n v="588.5"/>
        <n v="5130.42"/>
        <n v="7167.92"/>
        <n v="3206.67"/>
        <n v="5555.08"/>
        <n v="10700"/>
        <n v="17500"/>
        <n v="12208.33"/>
        <n v="2183.33"/>
        <n v="5382"/>
        <n v="7388.42"/>
        <n v="6290"/>
        <n v="7236.67"/>
        <n v="7291.67"/>
        <n v="4325"/>
        <n v="4721"/>
        <n v="9125"/>
        <n v="2641.67"/>
        <n v="2740.5"/>
        <n v="2458.33"/>
        <n v="4008.33"/>
        <n v="9288.33"/>
        <n v="6996.17"/>
        <n v="2883.33"/>
        <n v="4154.17"/>
        <n v="102750"/>
        <n v="12750"/>
        <n v="2773.33"/>
        <n v="10166.67"/>
        <n v="3664.25"/>
        <n v="8937.5"/>
        <n v="5800"/>
        <n v="3119.92"/>
        <n v="5075"/>
        <n v="4248.33"/>
        <n v="3778.67"/>
        <n v="2208.33"/>
        <n v="4425.17"/>
        <n v="19166.669999999998"/>
        <n v="3090.5"/>
        <n v="1280"/>
        <n v="5125"/>
        <n v="3458.33"/>
        <n v="2518.67"/>
        <n v="1300"/>
        <n v="1733.33"/>
        <n v="4628"/>
        <n v="3302"/>
        <n v="5000.67"/>
        <n v="13333"/>
        <n v="5632.33"/>
        <n v="2518.75"/>
        <n v="2858.33"/>
        <n v="10104.17"/>
        <n v="3348"/>
        <n v="3936"/>
        <n v="3691.67"/>
        <n v="39583.33"/>
        <n v="7116.25"/>
        <n v="1940"/>
        <n v="5184.75"/>
        <n v="1250"/>
        <n v="10666.67"/>
        <n v="4389.92"/>
        <n v="13625"/>
        <n v="20416.669999999998"/>
        <n v="14333.33"/>
        <n v="11333.33"/>
        <n v="7375"/>
        <n v="3033"/>
        <n v="6280"/>
        <n v="16133.33"/>
        <n v="6074.17"/>
        <n v="1375"/>
        <n v="3513.33"/>
        <n v="2866.5"/>
        <n v="3176"/>
        <n v="3895"/>
        <n v="3225.23"/>
        <n v="9367"/>
        <n v="1312.08"/>
        <n v="4665.83"/>
        <n v="5600"/>
        <n v="2658.83"/>
        <n v="2796.8"/>
        <n v="2783.33"/>
        <n v="4820"/>
        <n v="4806"/>
        <n v="7725"/>
        <n v="2583"/>
        <n v="5340.25"/>
        <n v="2160"/>
        <n v="833.33"/>
        <n v="5243.75"/>
        <n v="12333.33"/>
        <n v="2571.42"/>
        <n v="1675"/>
        <n v="3629.58"/>
        <n v="9150"/>
        <n v="2958.33"/>
        <n v="10353.33"/>
        <n v="2516.67"/>
        <n v="13389.15"/>
        <n v="5479"/>
        <n v="6867.92"/>
        <n v="6266.67"/>
        <n v="1650"/>
        <n v="8541.67"/>
        <n v="4417"/>
        <n v="1945"/>
        <n v="6932.92"/>
        <n v="2667"/>
        <n v="6458.33"/>
        <n v="2291.67"/>
        <n v="2633.33"/>
        <n v="3980.33"/>
        <n v="5541.67"/>
        <n v="8733.33"/>
        <n v="3459"/>
        <n v="4125"/>
        <n v="2240"/>
        <n v="10408"/>
        <n v="6089.44"/>
        <n v="6706.41"/>
        <n v="1084"/>
        <n v="4246.67"/>
        <n v="2479.17"/>
        <n v="5116.67"/>
        <n v="2964.67"/>
        <n v="7158.33"/>
        <n v="5078.75"/>
        <n v="13000"/>
        <n v="6883.33"/>
        <n v="5373.33"/>
        <n v="17917"/>
        <n v="4575.08"/>
        <n v="6550"/>
        <n v="6200"/>
        <n v="5836.67"/>
        <n v="10737.5"/>
        <n v="8166.67"/>
        <n v="5653.67"/>
        <n v="4985"/>
        <n v="4473.33"/>
        <n v="3850"/>
        <n v="3338"/>
        <n v="5833"/>
        <n v="9750"/>
        <n v="4073"/>
        <n v="5641.67"/>
        <n v="5900"/>
        <n v="5577.26"/>
        <n v="19583.330000000002"/>
        <n v="3544.67"/>
        <n v="7075.5"/>
        <n v="2464.37"/>
        <n v="3983.33"/>
        <n v="8903.25"/>
        <n v="3875"/>
      </sharedItems>
    </cacheField>
    <cacheField name="FICO.Range" numFmtId="0">
      <sharedItems count="38">
        <s v="735-739"/>
        <s v="715-719"/>
        <s v="690-694"/>
        <s v="695-699"/>
        <s v="670-674"/>
        <s v="720-724"/>
        <s v="705-709"/>
        <s v="685-689"/>
        <s v="665-669"/>
        <s v="725-729"/>
        <s v="730-734"/>
        <s v="740-744"/>
        <s v="760-764"/>
        <s v="675-679"/>
        <s v="765-769"/>
        <s v="780-784"/>
        <s v="830-834"/>
        <s v="660-664"/>
        <s v="710-714"/>
        <s v="785-789"/>
        <s v="750-754"/>
        <s v="700-704"/>
        <s v="680-684"/>
        <s v="755-759"/>
        <s v="790-794"/>
        <s v="810-814"/>
        <s v="775-779"/>
        <s v="815-819"/>
        <s v="745-749"/>
        <s v="805-809"/>
        <s v="800-804"/>
        <s v="655-659"/>
        <s v="770-774"/>
        <s v="795-799"/>
        <s v="640-644"/>
        <s v="645-649"/>
        <s v="820-824"/>
        <s v="650-654"/>
      </sharedItems>
    </cacheField>
    <cacheField name="Open.CREDIT.Lines" numFmtId="0">
      <sharedItems containsMixedTypes="1" containsNumber="1" containsInteger="1" minValue="2" maxValue="38"/>
    </cacheField>
    <cacheField name="Revolving.CREDIT.Balance" numFmtId="0">
      <sharedItems containsMixedTypes="1" containsNumber="1" containsInteger="1" minValue="0" maxValue="270800"/>
    </cacheField>
    <cacheField name="Inquiries.in.the.Last.6.Months" numFmtId="0">
      <sharedItems containsMixedTypes="1" containsNumber="1" containsInteger="1" minValue="0" maxValue="9" count="11">
        <n v="2"/>
        <n v="1"/>
        <n v="0"/>
        <n v="3"/>
        <n v="5"/>
        <n v="9"/>
        <n v="4"/>
        <n v="6"/>
        <n v="7"/>
        <s v="NA"/>
        <n v="8"/>
      </sharedItems>
    </cacheField>
    <cacheField name="Employment.Length" numFmtId="0">
      <sharedItems/>
    </cacheField>
    <cacheField name="IntRatePrim" numFmtId="0">
      <sharedItems containsSemiMixedTypes="0" containsString="0" containsNumber="1" minValue="0.06" maxValue="24"/>
    </cacheField>
    <cacheField name="DebtToIncPrim" numFmtId="0">
      <sharedItems containsSemiMixedTypes="0" containsString="0" containsNumber="1" minValue="0" maxValue="34"/>
    </cacheField>
    <cacheField name="EmpYrs" numFmtId="0">
      <sharedItems containsMixedTypes="1" containsNumber="1" containsInteger="1" minValue="0" maxValue="11"/>
    </cacheField>
    <cacheField name="LoanPurpDebt" numFmtId="0">
      <sharedItems count="14">
        <s v="debt_consolidation"/>
        <s v="credit_card"/>
        <s v="other"/>
        <s v="moving"/>
        <s v="car"/>
        <s v="vacation"/>
        <s v="home_improvement"/>
        <s v="house"/>
        <s v="major_purchase"/>
        <s v="educational"/>
        <s v="medical"/>
        <s v="wedding"/>
        <s v="small_business"/>
        <s v="renewable_ener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n v="81174"/>
    <n v="20000"/>
    <n v="20000"/>
    <n v="8.8999999999999996E-2"/>
    <s v="36 months"/>
    <x v="0"/>
    <n v="0.14899999999999999"/>
    <s v="SC"/>
    <s v="MORTGAGE"/>
    <x v="0"/>
    <x v="0"/>
    <n v="14"/>
    <n v="14272"/>
    <x v="0"/>
    <s v="&lt; 1 year"/>
    <n v="8"/>
    <n v="14"/>
    <n v="0"/>
    <x v="0"/>
  </r>
  <r>
    <n v="99592"/>
    <n v="19200"/>
    <n v="19200"/>
    <n v="0.1212"/>
    <s v="36 months"/>
    <x v="0"/>
    <n v="0.28360000000000002"/>
    <s v="TX"/>
    <s v="MORTGAGE"/>
    <x v="1"/>
    <x v="1"/>
    <n v="12"/>
    <n v="11140"/>
    <x v="1"/>
    <s v="2 years"/>
    <n v="12"/>
    <n v="28"/>
    <n v="2"/>
    <x v="0"/>
  </r>
  <r>
    <n v="80059"/>
    <n v="35000"/>
    <n v="35000"/>
    <n v="0.2198"/>
    <s v="60 months"/>
    <x v="0"/>
    <n v="0.23810000000000001"/>
    <s v="CA"/>
    <s v="MORTGAGE"/>
    <x v="2"/>
    <x v="2"/>
    <n v="14"/>
    <n v="21977"/>
    <x v="1"/>
    <s v="2 years"/>
    <n v="21"/>
    <n v="23"/>
    <n v="2"/>
    <x v="0"/>
  </r>
  <r>
    <n v="15825"/>
    <n v="10000"/>
    <n v="9975"/>
    <n v="9.9900000000000003E-2"/>
    <s v="36 months"/>
    <x v="0"/>
    <n v="0.14299999999999999"/>
    <s v="KS"/>
    <s v="MORTGAGE"/>
    <x v="3"/>
    <x v="3"/>
    <n v="10"/>
    <n v="9346"/>
    <x v="2"/>
    <s v="5 years"/>
    <n v="9"/>
    <n v="14"/>
    <n v="5"/>
    <x v="0"/>
  </r>
  <r>
    <n v="33182"/>
    <n v="12000"/>
    <n v="12000"/>
    <n v="0.1171"/>
    <s v="36 months"/>
    <x v="1"/>
    <n v="0.18779999999999999"/>
    <s v="NJ"/>
    <s v="RENT"/>
    <x v="4"/>
    <x v="3"/>
    <n v="11"/>
    <n v="14469"/>
    <x v="2"/>
    <s v="9 years"/>
    <n v="11"/>
    <n v="18"/>
    <n v="9"/>
    <x v="1"/>
  </r>
  <r>
    <n v="62403"/>
    <n v="6000"/>
    <n v="6000"/>
    <n v="0.15310000000000001"/>
    <s v="36 months"/>
    <x v="2"/>
    <n v="0.20050000000000001"/>
    <s v="CT"/>
    <s v="OWN"/>
    <x v="5"/>
    <x v="4"/>
    <n v="17"/>
    <n v="10391"/>
    <x v="0"/>
    <s v="3 years"/>
    <n v="15"/>
    <n v="20"/>
    <n v="3"/>
    <x v="2"/>
  </r>
  <r>
    <n v="48808"/>
    <n v="10000"/>
    <n v="10000"/>
    <n v="7.9000000000000001E-2"/>
    <s v="36 months"/>
    <x v="0"/>
    <n v="0.26090000000000002"/>
    <s v="MA"/>
    <s v="RENT"/>
    <x v="6"/>
    <x v="5"/>
    <n v="10"/>
    <n v="15957"/>
    <x v="2"/>
    <s v="10+ years"/>
    <n v="7"/>
    <n v="26"/>
    <n v="11"/>
    <x v="0"/>
  </r>
  <r>
    <n v="22090"/>
    <n v="33500"/>
    <n v="33450"/>
    <n v="0.1714"/>
    <s v="60 months"/>
    <x v="1"/>
    <n v="0.14699999999999999"/>
    <s v="LA"/>
    <s v="MORTGAGE"/>
    <x v="7"/>
    <x v="6"/>
    <n v="12"/>
    <n v="27874"/>
    <x v="2"/>
    <s v="10+ years"/>
    <n v="17"/>
    <n v="14"/>
    <n v="11"/>
    <x v="1"/>
  </r>
  <r>
    <n v="76404"/>
    <n v="14675"/>
    <n v="14675"/>
    <n v="0.14330000000000001"/>
    <s v="36 months"/>
    <x v="1"/>
    <n v="0.26919999999999999"/>
    <s v="CA"/>
    <s v="RENT"/>
    <x v="8"/>
    <x v="7"/>
    <n v="9"/>
    <n v="7246"/>
    <x v="1"/>
    <s v="8 years"/>
    <n v="14"/>
    <n v="26"/>
    <n v="8"/>
    <x v="1"/>
  </r>
  <r>
    <n v="15867"/>
    <n v="7000"/>
    <n v="7000"/>
    <n v="6.9099999999999995E-2"/>
    <s v="36 months"/>
    <x v="1"/>
    <n v="7.0999999999999994E-2"/>
    <s v="CA"/>
    <s v="RENT"/>
    <x v="9"/>
    <x v="1"/>
    <n v="8"/>
    <n v="7612"/>
    <x v="2"/>
    <s v="3 years"/>
    <n v="6"/>
    <n v="7"/>
    <n v="3"/>
    <x v="1"/>
  </r>
  <r>
    <n v="94971"/>
    <n v="2000"/>
    <n v="2000"/>
    <n v="0.19719999999999999"/>
    <s v="36 months"/>
    <x v="3"/>
    <n v="0.10290000000000001"/>
    <s v="FL"/>
    <s v="RENT"/>
    <x v="10"/>
    <x v="4"/>
    <n v="10"/>
    <n v="12036"/>
    <x v="2"/>
    <s v="6 years"/>
    <n v="19"/>
    <n v="10"/>
    <n v="6"/>
    <x v="3"/>
  </r>
  <r>
    <n v="36911"/>
    <n v="10625"/>
    <n v="10625"/>
    <n v="0.14269999999999999"/>
    <s v="36 months"/>
    <x v="0"/>
    <n v="0.12540000000000001"/>
    <s v="CA"/>
    <s v="MORTGAGE"/>
    <x v="11"/>
    <x v="8"/>
    <n v="14"/>
    <n v="10767"/>
    <x v="2"/>
    <s v="&lt; 1 year"/>
    <n v="14"/>
    <n v="12"/>
    <n v="0"/>
    <x v="0"/>
  </r>
  <r>
    <n v="41200"/>
    <n v="28000"/>
    <n v="27975"/>
    <n v="0.2167"/>
    <s v="60 months"/>
    <x v="0"/>
    <n v="0.13070000000000001"/>
    <s v="CT"/>
    <s v="MORTGAGE"/>
    <x v="12"/>
    <x v="4"/>
    <n v="12"/>
    <n v="10311"/>
    <x v="2"/>
    <s v="1 year"/>
    <n v="21"/>
    <n v="13"/>
    <n v="1"/>
    <x v="0"/>
  </r>
  <r>
    <n v="83869"/>
    <n v="35000"/>
    <n v="34950"/>
    <n v="8.8999999999999996E-2"/>
    <s v="36 months"/>
    <x v="0"/>
    <n v="0.2046"/>
    <s v="CT"/>
    <s v="RENT"/>
    <x v="13"/>
    <x v="0"/>
    <n v="19"/>
    <n v="21536"/>
    <x v="2"/>
    <s v="1 year"/>
    <n v="8"/>
    <n v="20"/>
    <n v="1"/>
    <x v="0"/>
  </r>
  <r>
    <n v="53853"/>
    <n v="9600"/>
    <n v="9600"/>
    <n v="7.6200000000000004E-2"/>
    <s v="36 months"/>
    <x v="0"/>
    <n v="3.4500000000000003E-2"/>
    <s v="DC"/>
    <s v="RENT"/>
    <x v="14"/>
    <x v="9"/>
    <n v="13"/>
    <n v="4606"/>
    <x v="2"/>
    <s v="&lt; 1 year"/>
    <n v="7"/>
    <n v="3"/>
    <n v="0"/>
    <x v="0"/>
  </r>
  <r>
    <n v="21399"/>
    <n v="25000"/>
    <n v="24975"/>
    <n v="0.1565"/>
    <s v="60 months"/>
    <x v="0"/>
    <n v="0.21990000000000001"/>
    <s v="CA"/>
    <s v="RENT"/>
    <x v="15"/>
    <x v="10"/>
    <n v="6"/>
    <n v="13929"/>
    <x v="2"/>
    <s v="9 years"/>
    <n v="15"/>
    <n v="21"/>
    <n v="9"/>
    <x v="0"/>
  </r>
  <r>
    <n v="62127"/>
    <n v="10000"/>
    <n v="10000"/>
    <n v="0.1212"/>
    <s v="36 months"/>
    <x v="0"/>
    <n v="0.1772"/>
    <s v="CA"/>
    <s v="RENT"/>
    <x v="16"/>
    <x v="3"/>
    <n v="18"/>
    <n v="20317"/>
    <x v="2"/>
    <s v="7 years"/>
    <n v="12"/>
    <n v="17"/>
    <n v="7"/>
    <x v="0"/>
  </r>
  <r>
    <n v="23446"/>
    <n v="14000"/>
    <n v="13900.25"/>
    <n v="0.1037"/>
    <s v="60 months"/>
    <x v="0"/>
    <n v="0.1195"/>
    <s v="OH"/>
    <s v="RENT"/>
    <x v="17"/>
    <x v="11"/>
    <n v="6"/>
    <n v="7419"/>
    <x v="2"/>
    <s v="9 years"/>
    <n v="10"/>
    <n v="11"/>
    <n v="9"/>
    <x v="0"/>
  </r>
  <r>
    <n v="44987"/>
    <n v="10000"/>
    <n v="10000"/>
    <n v="9.7600000000000006E-2"/>
    <s v="36 months"/>
    <x v="1"/>
    <n v="7.1300000000000002E-2"/>
    <s v="FL"/>
    <s v="RENT"/>
    <x v="18"/>
    <x v="10"/>
    <n v="7"/>
    <n v="6112"/>
    <x v="0"/>
    <s v="3 years"/>
    <n v="9"/>
    <n v="7"/>
    <n v="3"/>
    <x v="1"/>
  </r>
  <r>
    <n v="17977"/>
    <n v="5200"/>
    <n v="5175"/>
    <n v="9.9900000000000003E-2"/>
    <s v="60 months"/>
    <x v="0"/>
    <n v="0.10290000000000001"/>
    <s v="AL"/>
    <s v="MORTGAGE"/>
    <x v="19"/>
    <x v="12"/>
    <n v="10"/>
    <n v="16094"/>
    <x v="2"/>
    <s v="&lt; 1 year"/>
    <n v="9"/>
    <n v="10"/>
    <n v="0"/>
    <x v="0"/>
  </r>
  <r>
    <n v="86099"/>
    <n v="22000"/>
    <n v="21975"/>
    <n v="0.2198"/>
    <s v="36 months"/>
    <x v="0"/>
    <n v="0.1119"/>
    <s v="TX"/>
    <s v="MORTGAGE"/>
    <x v="20"/>
    <x v="8"/>
    <n v="9"/>
    <n v="23124"/>
    <x v="2"/>
    <s v="10+ years"/>
    <n v="21"/>
    <n v="11"/>
    <n v="11"/>
    <x v="0"/>
  </r>
  <r>
    <n v="99483"/>
    <n v="30000"/>
    <n v="30000"/>
    <n v="0.1905"/>
    <s v="60 months"/>
    <x v="1"/>
    <n v="0.21249999999999999"/>
    <s v="FL"/>
    <s v="MORTGAGE"/>
    <x v="21"/>
    <x v="3"/>
    <n v="12"/>
    <n v="34927"/>
    <x v="2"/>
    <s v="6 years"/>
    <n v="19"/>
    <n v="21"/>
    <n v="6"/>
    <x v="1"/>
  </r>
  <r>
    <n v="28798"/>
    <n v="6500"/>
    <n v="6500"/>
    <n v="0.1799"/>
    <s v="60 months"/>
    <x v="4"/>
    <n v="0.1963"/>
    <s v="FL"/>
    <s v="RENT"/>
    <x v="22"/>
    <x v="8"/>
    <n v="11"/>
    <n v="11697"/>
    <x v="1"/>
    <s v="2 years"/>
    <n v="17"/>
    <n v="19"/>
    <n v="2"/>
    <x v="4"/>
  </r>
  <r>
    <n v="24168"/>
    <n v="17400"/>
    <n v="17400"/>
    <n v="0.11990000000000001"/>
    <s v="36 months"/>
    <x v="1"/>
    <n v="0.12470000000000001"/>
    <s v="AZ"/>
    <s v="RENT"/>
    <x v="23"/>
    <x v="3"/>
    <n v="7"/>
    <n v="26587"/>
    <x v="2"/>
    <s v="7 years"/>
    <n v="11"/>
    <n v="12"/>
    <n v="7"/>
    <x v="1"/>
  </r>
  <r>
    <n v="10356"/>
    <n v="4000"/>
    <n v="4000"/>
    <n v="0.16819999999999999"/>
    <s v="60 months"/>
    <x v="5"/>
    <n v="0.1371"/>
    <s v="GA"/>
    <s v="MORTGAGE"/>
    <x v="24"/>
    <x v="4"/>
    <n v="5"/>
    <n v="20804"/>
    <x v="2"/>
    <s v="3 years"/>
    <n v="16"/>
    <n v="13"/>
    <n v="3"/>
    <x v="5"/>
  </r>
  <r>
    <n v="46027"/>
    <n v="7200"/>
    <n v="7200"/>
    <n v="7.9000000000000001E-2"/>
    <s v="36 months"/>
    <x v="0"/>
    <n v="0.2482"/>
    <s v="TX"/>
    <s v="RENT"/>
    <x v="15"/>
    <x v="6"/>
    <n v="8"/>
    <n v="12017"/>
    <x v="2"/>
    <s v="7 years"/>
    <n v="7"/>
    <n v="24"/>
    <n v="7"/>
    <x v="0"/>
  </r>
  <r>
    <n v="2238"/>
    <n v="8000"/>
    <n v="8000"/>
    <n v="0.14419999999999999"/>
    <s v="36 months"/>
    <x v="0"/>
    <n v="0.24629999999999999"/>
    <s v="MA"/>
    <s v="RENT"/>
    <x v="25"/>
    <x v="13"/>
    <n v="9"/>
    <n v="8928"/>
    <x v="0"/>
    <s v="6 years"/>
    <n v="14"/>
    <n v="24"/>
    <n v="6"/>
    <x v="0"/>
  </r>
  <r>
    <n v="65278"/>
    <n v="8000"/>
    <n v="8000"/>
    <n v="0.15310000000000001"/>
    <s v="36 months"/>
    <x v="0"/>
    <n v="0.15459999999999999"/>
    <s v="CA"/>
    <s v="MORTGAGE"/>
    <x v="6"/>
    <x v="13"/>
    <n v="13"/>
    <n v="7152"/>
    <x v="1"/>
    <s v="5 years"/>
    <n v="15"/>
    <n v="15"/>
    <n v="5"/>
    <x v="0"/>
  </r>
  <r>
    <n v="4227"/>
    <n v="3000"/>
    <n v="3000"/>
    <n v="8.5900000000000004E-2"/>
    <s v="36 months"/>
    <x v="2"/>
    <n v="3.7199999999999997E-2"/>
    <s v="MA"/>
    <s v="MORTGAGE"/>
    <x v="26"/>
    <x v="14"/>
    <n v="4"/>
    <n v="7074"/>
    <x v="2"/>
    <s v="5 years"/>
    <n v="8"/>
    <n v="3"/>
    <n v="5"/>
    <x v="2"/>
  </r>
  <r>
    <n v="50182"/>
    <n v="14500"/>
    <n v="14500"/>
    <n v="7.9000000000000001E-2"/>
    <s v="36 months"/>
    <x v="0"/>
    <n v="4.8500000000000001E-2"/>
    <s v="GA"/>
    <s v="MORTGAGE"/>
    <x v="27"/>
    <x v="12"/>
    <n v="4"/>
    <n v="9598"/>
    <x v="2"/>
    <s v="4 years"/>
    <n v="7"/>
    <n v="4"/>
    <n v="4"/>
    <x v="0"/>
  </r>
  <r>
    <n v="87023"/>
    <n v="23850"/>
    <n v="23850"/>
    <n v="0.21"/>
    <s v="60 months"/>
    <x v="0"/>
    <n v="0.28810000000000002"/>
    <s v="LA"/>
    <s v="MORTGAGE"/>
    <x v="28"/>
    <x v="7"/>
    <n v="19"/>
    <n v="25968"/>
    <x v="3"/>
    <s v="9 years"/>
    <n v="0.21"/>
    <n v="28"/>
    <n v="9"/>
    <x v="0"/>
  </r>
  <r>
    <n v="46120"/>
    <n v="14000"/>
    <n v="14000"/>
    <n v="0.1212"/>
    <s v="36 months"/>
    <x v="0"/>
    <n v="0.14929999999999999"/>
    <s v="CA"/>
    <s v="MORTGAGE"/>
    <x v="29"/>
    <x v="7"/>
    <n v="9"/>
    <n v="35457"/>
    <x v="2"/>
    <s v="2 years"/>
    <n v="12"/>
    <n v="14"/>
    <n v="2"/>
    <x v="0"/>
  </r>
  <r>
    <n v="30756"/>
    <n v="35000"/>
    <n v="34975"/>
    <n v="0.16489999999999999"/>
    <s v="60 months"/>
    <x v="0"/>
    <n v="7.4499999999999997E-2"/>
    <s v="GA"/>
    <s v="MORTGAGE"/>
    <x v="30"/>
    <x v="5"/>
    <n v="7"/>
    <n v="31414"/>
    <x v="2"/>
    <s v="8 years"/>
    <n v="16"/>
    <n v="7"/>
    <n v="8"/>
    <x v="0"/>
  </r>
  <r>
    <n v="94582"/>
    <n v="16000"/>
    <n v="16000"/>
    <n v="0.158"/>
    <s v="60 months"/>
    <x v="4"/>
    <n v="0.11940000000000001"/>
    <s v="WV"/>
    <s v="RENT"/>
    <x v="31"/>
    <x v="7"/>
    <n v="14"/>
    <n v="154"/>
    <x v="1"/>
    <s v="3 years"/>
    <n v="15"/>
    <n v="11"/>
    <n v="3"/>
    <x v="4"/>
  </r>
  <r>
    <n v="457"/>
    <n v="17350"/>
    <n v="7019.25"/>
    <n v="0.13550000000000001"/>
    <s v="36 months"/>
    <x v="0"/>
    <n v="0.1852"/>
    <s v="NH"/>
    <s v="OWN"/>
    <x v="32"/>
    <x v="13"/>
    <n v="8"/>
    <n v="18966"/>
    <x v="0"/>
    <s v="6 years"/>
    <n v="13"/>
    <n v="18"/>
    <n v="6"/>
    <x v="0"/>
  </r>
  <r>
    <n v="96536"/>
    <n v="8000"/>
    <n v="7975"/>
    <n v="7.9000000000000001E-2"/>
    <s v="36 months"/>
    <x v="4"/>
    <n v="0.29620000000000002"/>
    <s v="AL"/>
    <s v="MORTGAGE"/>
    <x v="33"/>
    <x v="15"/>
    <n v="9"/>
    <n v="6065"/>
    <x v="1"/>
    <s v="10+ years"/>
    <n v="7"/>
    <n v="29"/>
    <n v="11"/>
    <x v="4"/>
  </r>
  <r>
    <n v="39591"/>
    <n v="7200"/>
    <n v="7200"/>
    <n v="7.9000000000000001E-2"/>
    <s v="36 months"/>
    <x v="0"/>
    <n v="7.9799999999999996E-2"/>
    <s v="GA"/>
    <s v="RENT"/>
    <x v="34"/>
    <x v="5"/>
    <n v="5"/>
    <n v="8783"/>
    <x v="2"/>
    <s v="3 years"/>
    <n v="7"/>
    <n v="7"/>
    <n v="3"/>
    <x v="0"/>
  </r>
  <r>
    <n v="78862"/>
    <n v="20125"/>
    <n v="20125"/>
    <n v="7.6200000000000004E-2"/>
    <s v="36 months"/>
    <x v="6"/>
    <n v="4.2900000000000001E-2"/>
    <s v="VA"/>
    <s v="MORTGAGE"/>
    <x v="19"/>
    <x v="16"/>
    <n v="13"/>
    <n v="73952"/>
    <x v="2"/>
    <s v="1 year"/>
    <n v="7"/>
    <n v="4"/>
    <n v="1"/>
    <x v="6"/>
  </r>
  <r>
    <n v="54619"/>
    <n v="12000"/>
    <n v="11875"/>
    <n v="8.8999999999999996E-2"/>
    <s v="36 months"/>
    <x v="0"/>
    <n v="0.1206"/>
    <s v="NY"/>
    <s v="RENT"/>
    <x v="9"/>
    <x v="1"/>
    <n v="11"/>
    <n v="14717"/>
    <x v="2"/>
    <s v="4 years"/>
    <n v="8"/>
    <n v="12"/>
    <n v="4"/>
    <x v="0"/>
  </r>
  <r>
    <n v="101798"/>
    <n v="2400"/>
    <n v="1850"/>
    <n v="0.1249"/>
    <s v="36 months"/>
    <x v="6"/>
    <n v="0.2056"/>
    <s v="MD"/>
    <s v="MORTGAGE"/>
    <x v="35"/>
    <x v="17"/>
    <n v="10"/>
    <n v="18749"/>
    <x v="4"/>
    <s v="&lt; 1 year"/>
    <n v="12"/>
    <n v="20"/>
    <n v="0"/>
    <x v="6"/>
  </r>
  <r>
    <n v="98029"/>
    <n v="3200"/>
    <n v="3200"/>
    <n v="0.17269999999999999"/>
    <s v="36 months"/>
    <x v="6"/>
    <n v="8.3599999999999994E-2"/>
    <s v="HI"/>
    <s v="MORTGAGE"/>
    <x v="36"/>
    <x v="4"/>
    <n v="7"/>
    <n v="6619"/>
    <x v="1"/>
    <s v="3 years"/>
    <n v="17"/>
    <n v="8"/>
    <n v="3"/>
    <x v="6"/>
  </r>
  <r>
    <n v="95579"/>
    <n v="12725"/>
    <n v="12725"/>
    <n v="0.1114"/>
    <s v="36 months"/>
    <x v="0"/>
    <n v="0.2215"/>
    <s v="TX"/>
    <s v="RENT"/>
    <x v="37"/>
    <x v="5"/>
    <n v="23"/>
    <n v="4079"/>
    <x v="2"/>
    <s v="3 years"/>
    <n v="11"/>
    <n v="22"/>
    <n v="3"/>
    <x v="0"/>
  </r>
  <r>
    <n v="4868"/>
    <n v="5500"/>
    <n v="5500"/>
    <n v="0.1913"/>
    <s v="36 months"/>
    <x v="1"/>
    <n v="3.5799999999999998E-2"/>
    <s v="DC"/>
    <s v="RENT"/>
    <x v="38"/>
    <x v="17"/>
    <n v="2"/>
    <n v="0"/>
    <x v="1"/>
    <s v="8 years"/>
    <n v="19"/>
    <n v="3"/>
    <n v="8"/>
    <x v="1"/>
  </r>
  <r>
    <n v="26822"/>
    <n v="15650"/>
    <n v="15650"/>
    <n v="0.21740000000000001"/>
    <s v="36 months"/>
    <x v="7"/>
    <n v="0.1386"/>
    <s v="MD"/>
    <s v="RENT"/>
    <x v="39"/>
    <x v="17"/>
    <n v="5"/>
    <n v="10605"/>
    <x v="1"/>
    <s v="4 years"/>
    <n v="21"/>
    <n v="13"/>
    <n v="4"/>
    <x v="7"/>
  </r>
  <r>
    <n v="98445"/>
    <n v="9000"/>
    <n v="9000"/>
    <n v="0.17269999999999999"/>
    <s v="36 months"/>
    <x v="1"/>
    <n v="0.25219999999999998"/>
    <s v="CA"/>
    <s v="RENT"/>
    <x v="40"/>
    <x v="13"/>
    <n v="14"/>
    <n v="5852"/>
    <x v="1"/>
    <s v="10+ years"/>
    <n v="17"/>
    <n v="25"/>
    <n v="11"/>
    <x v="1"/>
  </r>
  <r>
    <n v="14958"/>
    <n v="5000"/>
    <n v="5000"/>
    <n v="0.1186"/>
    <s v="36 months"/>
    <x v="8"/>
    <n v="0.04"/>
    <s v="TX"/>
    <s v="RENT"/>
    <x v="41"/>
    <x v="1"/>
    <n v="3"/>
    <n v="1069"/>
    <x v="2"/>
    <s v="1 year"/>
    <n v="11"/>
    <n v="0.04"/>
    <n v="1"/>
    <x v="8"/>
  </r>
  <r>
    <n v="14754"/>
    <n v="3000"/>
    <n v="3000"/>
    <n v="0.1038"/>
    <s v="36 months"/>
    <x v="0"/>
    <n v="0.15210000000000001"/>
    <s v="PA"/>
    <s v="RENT"/>
    <x v="42"/>
    <x v="18"/>
    <n v="11"/>
    <n v="3098"/>
    <x v="2"/>
    <s v="2 years"/>
    <n v="10"/>
    <n v="15"/>
    <n v="2"/>
    <x v="0"/>
  </r>
  <r>
    <n v="34501"/>
    <n v="20000"/>
    <n v="19975"/>
    <n v="0.23910000000000001"/>
    <s v="60 months"/>
    <x v="0"/>
    <n v="9.4700000000000006E-2"/>
    <s v="CA"/>
    <s v="MORTGAGE"/>
    <x v="14"/>
    <x v="4"/>
    <n v="5"/>
    <n v="11168"/>
    <x v="2"/>
    <s v="&lt; 1 year"/>
    <n v="23"/>
    <n v="9"/>
    <n v="0"/>
    <x v="0"/>
  </r>
  <r>
    <n v="26888"/>
    <n v="5450"/>
    <n v="5450"/>
    <n v="7.4899999999999994E-2"/>
    <s v="60 months"/>
    <x v="2"/>
    <n v="2.4799999999999999E-2"/>
    <s v="WA"/>
    <s v="MORTGAGE"/>
    <x v="43"/>
    <x v="19"/>
    <n v="14"/>
    <n v="4326"/>
    <x v="2"/>
    <s v="10+ years"/>
    <n v="7"/>
    <n v="2"/>
    <n v="11"/>
    <x v="2"/>
  </r>
  <r>
    <n v="81759"/>
    <n v="14000"/>
    <n v="14000"/>
    <n v="0.1212"/>
    <s v="36 months"/>
    <x v="0"/>
    <n v="0.1138"/>
    <s v="NY"/>
    <s v="MORTGAGE"/>
    <x v="24"/>
    <x v="6"/>
    <n v="22"/>
    <n v="18583"/>
    <x v="2"/>
    <s v="5 years"/>
    <n v="12"/>
    <n v="11"/>
    <n v="5"/>
    <x v="0"/>
  </r>
  <r>
    <n v="10825"/>
    <n v="8800"/>
    <n v="8799.0400000000009"/>
    <n v="0.1038"/>
    <s v="60 months"/>
    <x v="1"/>
    <n v="0.21590000000000001"/>
    <s v="IL"/>
    <s v="RENT"/>
    <x v="19"/>
    <x v="20"/>
    <n v="11"/>
    <n v="18694"/>
    <x v="1"/>
    <s v="2 years"/>
    <n v="10"/>
    <n v="21"/>
    <n v="2"/>
    <x v="1"/>
  </r>
  <r>
    <n v="16667"/>
    <n v="3000"/>
    <n v="3000"/>
    <n v="0.1744"/>
    <s v="36 months"/>
    <x v="2"/>
    <n v="0.15790000000000001"/>
    <s v="MD"/>
    <s v="RENT"/>
    <x v="44"/>
    <x v="17"/>
    <n v="4"/>
    <n v="12578"/>
    <x v="2"/>
    <s v="8 years"/>
    <n v="17"/>
    <n v="15"/>
    <n v="8"/>
    <x v="2"/>
  </r>
  <r>
    <n v="92046"/>
    <n v="32000"/>
    <n v="32000"/>
    <n v="0.17269999999999999"/>
    <s v="60 months"/>
    <x v="0"/>
    <n v="0.15609999999999999"/>
    <s v="IL"/>
    <s v="RENT"/>
    <x v="45"/>
    <x v="21"/>
    <n v="15"/>
    <n v="32566"/>
    <x v="1"/>
    <s v="2 years"/>
    <n v="17"/>
    <n v="15"/>
    <n v="2"/>
    <x v="0"/>
  </r>
  <r>
    <n v="88279"/>
    <n v="22250"/>
    <n v="22250"/>
    <n v="0.21490000000000001"/>
    <s v="60 months"/>
    <x v="0"/>
    <n v="0.28870000000000001"/>
    <s v="HI"/>
    <s v="RENT"/>
    <x v="46"/>
    <x v="8"/>
    <n v="15"/>
    <n v="14107"/>
    <x v="2"/>
    <s v="9 years"/>
    <n v="21"/>
    <n v="28"/>
    <n v="9"/>
    <x v="0"/>
  </r>
  <r>
    <n v="17218"/>
    <n v="7325"/>
    <n v="7300"/>
    <n v="0.17799999999999999"/>
    <s v="60 months"/>
    <x v="0"/>
    <n v="0.20369999999999999"/>
    <s v="NY"/>
    <s v="OWN"/>
    <x v="47"/>
    <x v="22"/>
    <n v="6"/>
    <n v="13583"/>
    <x v="2"/>
    <s v="5 years"/>
    <n v="17"/>
    <n v="20"/>
    <n v="5"/>
    <x v="0"/>
  </r>
  <r>
    <n v="82406"/>
    <n v="16450"/>
    <n v="16450"/>
    <n v="0.1114"/>
    <s v="36 months"/>
    <x v="0"/>
    <n v="7.5700000000000003E-2"/>
    <s v="NC"/>
    <s v="RENT"/>
    <x v="48"/>
    <x v="9"/>
    <n v="5"/>
    <n v="2928"/>
    <x v="2"/>
    <s v="1 year"/>
    <n v="11"/>
    <n v="7"/>
    <n v="1"/>
    <x v="0"/>
  </r>
  <r>
    <n v="17143"/>
    <n v="2500"/>
    <n v="2500"/>
    <n v="0.1298"/>
    <s v="36 months"/>
    <x v="0"/>
    <n v="0.16450000000000001"/>
    <s v="WI"/>
    <s v="RENT"/>
    <x v="49"/>
    <x v="4"/>
    <n v="6"/>
    <n v="5019"/>
    <x v="1"/>
    <s v="4 years"/>
    <n v="12"/>
    <n v="16"/>
    <n v="4"/>
    <x v="0"/>
  </r>
  <r>
    <n v="27486"/>
    <n v="6000"/>
    <n v="6000"/>
    <n v="9.9900000000000003E-2"/>
    <s v="36 months"/>
    <x v="2"/>
    <n v="7.4999999999999997E-2"/>
    <s v="FL"/>
    <s v="MORTGAGE"/>
    <x v="50"/>
    <x v="1"/>
    <n v="4"/>
    <n v="5167"/>
    <x v="2"/>
    <s v="10+ years"/>
    <n v="9"/>
    <n v="7"/>
    <n v="11"/>
    <x v="2"/>
  </r>
  <r>
    <n v="96613"/>
    <n v="27575"/>
    <n v="27575"/>
    <n v="0.14330000000000001"/>
    <s v="36 months"/>
    <x v="0"/>
    <n v="0.1963"/>
    <s v="CA"/>
    <s v="MORTGAGE"/>
    <x v="40"/>
    <x v="2"/>
    <n v="6"/>
    <n v="8720"/>
    <x v="2"/>
    <s v="10+ years"/>
    <n v="14"/>
    <n v="19"/>
    <n v="11"/>
    <x v="0"/>
  </r>
  <r>
    <n v="6263"/>
    <n v="1000"/>
    <n v="1000"/>
    <n v="8.5900000000000004E-2"/>
    <s v="36 months"/>
    <x v="9"/>
    <n v="0.1069"/>
    <s v="NY"/>
    <s v="OWN"/>
    <x v="1"/>
    <x v="23"/>
    <n v="22"/>
    <n v="17069"/>
    <x v="1"/>
    <s v="&lt; 1 year"/>
    <n v="8"/>
    <n v="10"/>
    <n v="0"/>
    <x v="9"/>
  </r>
  <r>
    <n v="29283"/>
    <n v="12000"/>
    <n v="12000"/>
    <n v="0.1149"/>
    <s v="36 months"/>
    <x v="0"/>
    <n v="0.1285"/>
    <s v="IL"/>
    <s v="RENT"/>
    <x v="51"/>
    <x v="6"/>
    <n v="8"/>
    <n v="12150"/>
    <x v="1"/>
    <s v="&lt; 1 year"/>
    <n v="11"/>
    <n v="12"/>
    <n v="0"/>
    <x v="0"/>
  </r>
  <r>
    <n v="99766"/>
    <n v="30000"/>
    <n v="30000"/>
    <n v="0.1016"/>
    <s v="36 months"/>
    <x v="0"/>
    <n v="0.22209999999999999"/>
    <s v="SD"/>
    <s v="MORTGAGE"/>
    <x v="52"/>
    <x v="1"/>
    <n v="14"/>
    <n v="33218"/>
    <x v="2"/>
    <s v="10+ years"/>
    <n v="10"/>
    <n v="22"/>
    <n v="11"/>
    <x v="0"/>
  </r>
  <r>
    <n v="85893"/>
    <n v="13500"/>
    <n v="13500"/>
    <n v="0.14330000000000001"/>
    <s v="36 months"/>
    <x v="0"/>
    <n v="0.317"/>
    <s v="WV"/>
    <s v="RENT"/>
    <x v="46"/>
    <x v="22"/>
    <n v="11"/>
    <n v="31168"/>
    <x v="2"/>
    <s v="1 year"/>
    <n v="14"/>
    <n v="31"/>
    <n v="1"/>
    <x v="0"/>
  </r>
  <r>
    <n v="98972"/>
    <n v="9000"/>
    <n v="9000"/>
    <n v="0.158"/>
    <s v="36 months"/>
    <x v="0"/>
    <n v="0.22650000000000001"/>
    <s v="OH"/>
    <s v="MORTGAGE"/>
    <x v="53"/>
    <x v="8"/>
    <n v="9"/>
    <n v="16480"/>
    <x v="2"/>
    <s v="3 years"/>
    <n v="15"/>
    <n v="22"/>
    <n v="3"/>
    <x v="0"/>
  </r>
  <r>
    <n v="44054"/>
    <n v="15000"/>
    <n v="15000"/>
    <n v="9.9099999999999994E-2"/>
    <s v="36 months"/>
    <x v="0"/>
    <n v="9.1600000000000001E-2"/>
    <s v="AK"/>
    <s v="MORTGAGE"/>
    <x v="11"/>
    <x v="10"/>
    <n v="11"/>
    <n v="11615"/>
    <x v="1"/>
    <s v="10+ years"/>
    <n v="9"/>
    <n v="9"/>
    <n v="11"/>
    <x v="0"/>
  </r>
  <r>
    <n v="51948"/>
    <n v="5300"/>
    <n v="5300"/>
    <n v="7.9000000000000001E-2"/>
    <s v="36 months"/>
    <x v="10"/>
    <n v="0.12820000000000001"/>
    <s v="CA"/>
    <s v="RENT"/>
    <x v="54"/>
    <x v="9"/>
    <n v="8"/>
    <n v="9996"/>
    <x v="0"/>
    <s v="1 year"/>
    <n v="7"/>
    <n v="12"/>
    <n v="1"/>
    <x v="10"/>
  </r>
  <r>
    <n v="48676"/>
    <n v="7000"/>
    <n v="7000"/>
    <n v="0.13109999999999999"/>
    <s v="36 months"/>
    <x v="0"/>
    <n v="0.1676"/>
    <s v="NJ"/>
    <s v="RENT"/>
    <x v="55"/>
    <x v="7"/>
    <n v="12"/>
    <n v="6444"/>
    <x v="1"/>
    <s v="5 years"/>
    <n v="13"/>
    <n v="16"/>
    <n v="5"/>
    <x v="0"/>
  </r>
  <r>
    <n v="82294"/>
    <n v="20000"/>
    <n v="19975"/>
    <n v="0.16289999999999999"/>
    <s v="36 months"/>
    <x v="0"/>
    <n v="0.11849999999999999"/>
    <s v="CA"/>
    <s v="RENT"/>
    <x v="13"/>
    <x v="7"/>
    <n v="10"/>
    <n v="12421"/>
    <x v="3"/>
    <s v="&lt; 1 year"/>
    <n v="16"/>
    <n v="11"/>
    <n v="0"/>
    <x v="0"/>
  </r>
  <r>
    <n v="20328"/>
    <n v="15000"/>
    <n v="14993.57"/>
    <n v="0.1825"/>
    <s v="60 months"/>
    <x v="0"/>
    <n v="0.13650000000000001"/>
    <s v="CA"/>
    <s v="RENT"/>
    <x v="6"/>
    <x v="6"/>
    <n v="4"/>
    <n v="12786"/>
    <x v="2"/>
    <s v="&lt; 1 year"/>
    <n v="18"/>
    <n v="13"/>
    <n v="0"/>
    <x v="0"/>
  </r>
  <r>
    <n v="71489"/>
    <n v="8000"/>
    <n v="8000"/>
    <n v="0.1409"/>
    <s v="36 months"/>
    <x v="6"/>
    <n v="0.1206"/>
    <s v="HI"/>
    <s v="RENT"/>
    <x v="9"/>
    <x v="3"/>
    <n v="10"/>
    <n v="15360"/>
    <x v="1"/>
    <s v="6 years"/>
    <n v="14"/>
    <n v="12"/>
    <n v="6"/>
    <x v="6"/>
  </r>
  <r>
    <n v="43203"/>
    <n v="24000"/>
    <n v="23947.48"/>
    <n v="0.1903"/>
    <s v="60 months"/>
    <x v="0"/>
    <n v="3.6299999999999999E-2"/>
    <s v="CA"/>
    <s v="RENT"/>
    <x v="48"/>
    <x v="3"/>
    <n v="6"/>
    <n v="8568"/>
    <x v="1"/>
    <s v="10+ years"/>
    <n v="19"/>
    <n v="3"/>
    <n v="11"/>
    <x v="0"/>
  </r>
  <r>
    <n v="48319"/>
    <n v="7500"/>
    <n v="7500"/>
    <n v="8.8999999999999996E-2"/>
    <s v="36 months"/>
    <x v="0"/>
    <n v="0.1002"/>
    <s v="DE"/>
    <s v="RENT"/>
    <x v="54"/>
    <x v="1"/>
    <n v="9"/>
    <n v="2382"/>
    <x v="2"/>
    <s v="6 years"/>
    <n v="8"/>
    <n v="10"/>
    <n v="6"/>
    <x v="0"/>
  </r>
  <r>
    <n v="5367"/>
    <n v="17000"/>
    <n v="16875"/>
    <n v="0.1183"/>
    <s v="36 months"/>
    <x v="0"/>
    <n v="0.127"/>
    <s v="GA"/>
    <s v="RENT"/>
    <x v="1"/>
    <x v="0"/>
    <n v="5"/>
    <n v="3644"/>
    <x v="1"/>
    <s v="6 years"/>
    <n v="11"/>
    <n v="12"/>
    <n v="6"/>
    <x v="0"/>
  </r>
  <r>
    <n v="83768"/>
    <n v="12000"/>
    <n v="12000"/>
    <n v="0.17269999999999999"/>
    <s v="36 months"/>
    <x v="1"/>
    <n v="0.14860000000000001"/>
    <s v="NJ"/>
    <s v="OWN"/>
    <x v="1"/>
    <x v="8"/>
    <n v="12"/>
    <n v="9145"/>
    <x v="1"/>
    <s v="10+ years"/>
    <n v="17"/>
    <n v="14"/>
    <n v="11"/>
    <x v="1"/>
  </r>
  <r>
    <n v="88084"/>
    <n v="6000"/>
    <n v="6000"/>
    <n v="0.15310000000000001"/>
    <s v="36 months"/>
    <x v="2"/>
    <n v="0.15909999999999999"/>
    <s v="MN"/>
    <s v="RENT"/>
    <x v="3"/>
    <x v="4"/>
    <n v="11"/>
    <n v="5760"/>
    <x v="1"/>
    <s v="10+ years"/>
    <n v="15"/>
    <n v="15"/>
    <n v="11"/>
    <x v="2"/>
  </r>
  <r>
    <n v="101540"/>
    <n v="6725"/>
    <n v="825"/>
    <n v="0.13120000000000001"/>
    <s v="36 months"/>
    <x v="0"/>
    <n v="0.13159999999999999"/>
    <s v="MO"/>
    <s v="MORTGAGE"/>
    <x v="9"/>
    <x v="4"/>
    <n v="10"/>
    <n v="5513"/>
    <x v="5"/>
    <s v="10+ years"/>
    <n v="13"/>
    <n v="13"/>
    <n v="11"/>
    <x v="0"/>
  </r>
  <r>
    <n v="9664"/>
    <n v="4500"/>
    <n v="4500"/>
    <n v="6.7599999999999993E-2"/>
    <s v="36 months"/>
    <x v="0"/>
    <n v="0.1474"/>
    <s v="WV"/>
    <s v="MORTGAGE"/>
    <x v="56"/>
    <x v="24"/>
    <n v="7"/>
    <n v="2705"/>
    <x v="2"/>
    <s v="7 years"/>
    <n v="6"/>
    <n v="14"/>
    <n v="7"/>
    <x v="0"/>
  </r>
  <r>
    <n v="1494"/>
    <n v="1600"/>
    <n v="1600"/>
    <n v="0.10829999999999999"/>
    <s v="36 months"/>
    <x v="2"/>
    <n v="5.3600000000000002E-2"/>
    <s v="RI"/>
    <s v="RENT"/>
    <x v="57"/>
    <x v="21"/>
    <n v="5"/>
    <n v="7020"/>
    <x v="2"/>
    <s v="3 years"/>
    <n v="10"/>
    <n v="5"/>
    <n v="3"/>
    <x v="2"/>
  </r>
  <r>
    <n v="61703"/>
    <n v="10000"/>
    <n v="10000"/>
    <n v="0.1777"/>
    <s v="36 months"/>
    <x v="11"/>
    <n v="0.30399999999999999"/>
    <s v="NY"/>
    <s v="OWN"/>
    <x v="36"/>
    <x v="8"/>
    <n v="5"/>
    <n v="8379"/>
    <x v="2"/>
    <s v="8 years"/>
    <n v="17"/>
    <n v="30"/>
    <n v="8"/>
    <x v="11"/>
  </r>
  <r>
    <n v="61576"/>
    <n v="18550"/>
    <n v="18525"/>
    <n v="7.9000000000000001E-2"/>
    <s v="36 months"/>
    <x v="0"/>
    <n v="0.16930000000000001"/>
    <s v="GA"/>
    <s v="MORTGAGE"/>
    <x v="15"/>
    <x v="9"/>
    <n v="10"/>
    <n v="28877"/>
    <x v="2"/>
    <s v="3 years"/>
    <n v="7"/>
    <n v="16"/>
    <n v="3"/>
    <x v="0"/>
  </r>
  <r>
    <n v="21993"/>
    <n v="7450"/>
    <n v="7450"/>
    <n v="0.13059999999999999"/>
    <s v="36 months"/>
    <x v="0"/>
    <n v="3.3000000000000002E-2"/>
    <s v="WA"/>
    <s v="MORTGAGE"/>
    <x v="58"/>
    <x v="18"/>
    <n v="2"/>
    <n v="6416"/>
    <x v="1"/>
    <s v="10+ years"/>
    <n v="13"/>
    <n v="3"/>
    <n v="11"/>
    <x v="0"/>
  </r>
  <r>
    <n v="58359"/>
    <n v="3225"/>
    <n v="3225"/>
    <n v="7.6200000000000004E-2"/>
    <s v="36 months"/>
    <x v="0"/>
    <n v="0.1779"/>
    <s v="CA"/>
    <s v="MORTGAGE"/>
    <x v="28"/>
    <x v="12"/>
    <n v="5"/>
    <n v="70323"/>
    <x v="1"/>
    <s v="10+ years"/>
    <n v="7"/>
    <n v="17"/>
    <n v="11"/>
    <x v="0"/>
  </r>
  <r>
    <n v="67335"/>
    <n v="23675"/>
    <n v="23675"/>
    <n v="0.1777"/>
    <s v="36 months"/>
    <x v="1"/>
    <n v="0.2994"/>
    <s v="PA"/>
    <s v="OWN"/>
    <x v="59"/>
    <x v="22"/>
    <n v="21"/>
    <n v="21920"/>
    <x v="2"/>
    <s v="10+ years"/>
    <n v="17"/>
    <n v="29"/>
    <n v="11"/>
    <x v="1"/>
  </r>
  <r>
    <n v="57080"/>
    <n v="12000"/>
    <n v="12000"/>
    <n v="0.1212"/>
    <s v="36 months"/>
    <x v="0"/>
    <n v="0.1862"/>
    <s v="VA"/>
    <s v="RENT"/>
    <x v="28"/>
    <x v="2"/>
    <n v="16"/>
    <n v="18838"/>
    <x v="2"/>
    <s v="10+ years"/>
    <n v="12"/>
    <n v="18"/>
    <n v="11"/>
    <x v="0"/>
  </r>
  <r>
    <n v="30035"/>
    <n v="25000"/>
    <n v="25000"/>
    <n v="0.16489999999999999"/>
    <s v="36 months"/>
    <x v="0"/>
    <n v="0.18179999999999999"/>
    <s v="MA"/>
    <s v="RENT"/>
    <x v="60"/>
    <x v="3"/>
    <n v="9"/>
    <n v="10630"/>
    <x v="0"/>
    <s v="7 years"/>
    <n v="16"/>
    <n v="18"/>
    <n v="7"/>
    <x v="0"/>
  </r>
  <r>
    <n v="103948"/>
    <n v="16000"/>
    <n v="15850"/>
    <n v="0.11119999999999999"/>
    <s v="36 months"/>
    <x v="1"/>
    <n v="0.17860000000000001"/>
    <s v="CA"/>
    <s v="MORTGAGE"/>
    <x v="20"/>
    <x v="9"/>
    <n v="7"/>
    <n v="18659"/>
    <x v="6"/>
    <s v="5 years"/>
    <n v="11"/>
    <n v="17"/>
    <n v="5"/>
    <x v="1"/>
  </r>
  <r>
    <n v="96659"/>
    <n v="4200"/>
    <n v="4175"/>
    <n v="8.8999999999999996E-2"/>
    <s v="36 months"/>
    <x v="4"/>
    <n v="0.1016"/>
    <s v="NC"/>
    <s v="MORTGAGE"/>
    <x v="61"/>
    <x v="25"/>
    <n v="4"/>
    <n v="1548"/>
    <x v="2"/>
    <s v="10+ years"/>
    <n v="8"/>
    <n v="10"/>
    <n v="11"/>
    <x v="4"/>
  </r>
  <r>
    <n v="67158"/>
    <n v="10000"/>
    <n v="10000"/>
    <n v="0.1409"/>
    <s v="36 months"/>
    <x v="0"/>
    <n v="0.2145"/>
    <s v="CO"/>
    <s v="RENT"/>
    <x v="1"/>
    <x v="13"/>
    <n v="11"/>
    <n v="8548"/>
    <x v="2"/>
    <s v="6 years"/>
    <n v="14"/>
    <n v="21"/>
    <n v="6"/>
    <x v="0"/>
  </r>
  <r>
    <n v="33777"/>
    <n v="6000"/>
    <n v="6000"/>
    <n v="7.51E-2"/>
    <s v="36 months"/>
    <x v="6"/>
    <n v="2.52E-2"/>
    <s v="NJ"/>
    <s v="MORTGAGE"/>
    <x v="62"/>
    <x v="20"/>
    <n v="4"/>
    <n v="1442"/>
    <x v="2"/>
    <s v="10+ years"/>
    <n v="7"/>
    <n v="2"/>
    <n v="11"/>
    <x v="6"/>
  </r>
  <r>
    <n v="59724"/>
    <n v="6000"/>
    <n v="6000"/>
    <n v="0.13109999999999999"/>
    <s v="36 months"/>
    <x v="0"/>
    <n v="0.15329999999999999"/>
    <s v="KS"/>
    <s v="RENT"/>
    <x v="63"/>
    <x v="7"/>
    <n v="7"/>
    <n v="12503"/>
    <x v="0"/>
    <s v="2 years"/>
    <n v="13"/>
    <n v="15"/>
    <n v="2"/>
    <x v="0"/>
  </r>
  <r>
    <n v="95096"/>
    <n v="7925"/>
    <n v="7925"/>
    <n v="0.16289999999999999"/>
    <s v="36 months"/>
    <x v="0"/>
    <n v="0.21249999999999999"/>
    <s v="GA"/>
    <s v="RENT"/>
    <x v="64"/>
    <x v="8"/>
    <n v="6"/>
    <n v="7840"/>
    <x v="2"/>
    <s v="6 years"/>
    <n v="16"/>
    <n v="21"/>
    <n v="6"/>
    <x v="0"/>
  </r>
  <r>
    <n v="67629"/>
    <n v="16000"/>
    <n v="15925"/>
    <n v="7.6200000000000004E-2"/>
    <s v="36 months"/>
    <x v="0"/>
    <n v="6.4799999999999996E-2"/>
    <s v="IL"/>
    <s v="MORTGAGE"/>
    <x v="60"/>
    <x v="14"/>
    <n v="8"/>
    <n v="19539"/>
    <x v="2"/>
    <s v="n/a"/>
    <n v="7"/>
    <n v="6"/>
    <s v="n/a"/>
    <x v="0"/>
  </r>
  <r>
    <n v="51929"/>
    <n v="9525"/>
    <n v="9500"/>
    <n v="0.15809999999999999"/>
    <s v="36 months"/>
    <x v="12"/>
    <n v="0.1135"/>
    <s v="CA"/>
    <s v="RENT"/>
    <x v="56"/>
    <x v="4"/>
    <n v="15"/>
    <n v="5610"/>
    <x v="1"/>
    <s v="n/a"/>
    <n v="15"/>
    <n v="11"/>
    <s v="n/a"/>
    <x v="12"/>
  </r>
  <r>
    <n v="13216"/>
    <n v="6000"/>
    <n v="6000"/>
    <n v="0.14349999999999999"/>
    <s v="36 months"/>
    <x v="0"/>
    <n v="0.14080000000000001"/>
    <s v="IL"/>
    <s v="MORTGAGE"/>
    <x v="36"/>
    <x v="13"/>
    <n v="9"/>
    <n v="3621"/>
    <x v="3"/>
    <s v="&lt; 1 year"/>
    <n v="14"/>
    <n v="14"/>
    <n v="0"/>
    <x v="0"/>
  </r>
  <r>
    <n v="103405"/>
    <n v="10000"/>
    <n v="9975"/>
    <n v="0.14960000000000001"/>
    <s v="36 months"/>
    <x v="0"/>
    <n v="0.115"/>
    <s v="FL"/>
    <s v="MORTGAGE"/>
    <x v="31"/>
    <x v="13"/>
    <n v="4"/>
    <n v="3035"/>
    <x v="4"/>
    <s v="2 years"/>
    <n v="14"/>
    <n v="11"/>
    <n v="2"/>
    <x v="0"/>
  </r>
  <r>
    <n v="53271"/>
    <n v="7000"/>
    <n v="7000"/>
    <n v="6.6199999999999995E-2"/>
    <s v="36 months"/>
    <x v="8"/>
    <n v="8.0299999999999996E-2"/>
    <s v="NM"/>
    <s v="MORTGAGE"/>
    <x v="65"/>
    <x v="20"/>
    <n v="9"/>
    <n v="6761"/>
    <x v="1"/>
    <s v="6 years"/>
    <n v="6"/>
    <n v="8"/>
    <n v="6"/>
    <x v="8"/>
  </r>
  <r>
    <n v="25380"/>
    <n v="4500"/>
    <n v="4500"/>
    <n v="5.9900000000000002E-2"/>
    <s v="36 months"/>
    <x v="0"/>
    <n v="0.18479999999999999"/>
    <s v="CA"/>
    <s v="MORTGAGE"/>
    <x v="65"/>
    <x v="14"/>
    <n v="18"/>
    <n v="17863"/>
    <x v="3"/>
    <s v="6 years"/>
    <n v="5"/>
    <n v="18"/>
    <n v="6"/>
    <x v="0"/>
  </r>
  <r>
    <n v="6987"/>
    <n v="12000"/>
    <n v="12000"/>
    <n v="0.1114"/>
    <s v="36 months"/>
    <x v="0"/>
    <n v="2.3699999999999999E-2"/>
    <s v="MD"/>
    <s v="MORTGAGE"/>
    <x v="66"/>
    <x v="0"/>
    <n v="13"/>
    <n v="10944"/>
    <x v="2"/>
    <s v="5 years"/>
    <n v="11"/>
    <n v="2"/>
    <n v="5"/>
    <x v="0"/>
  </r>
  <r>
    <n v="96413"/>
    <n v="10375"/>
    <n v="10375"/>
    <n v="0.19719999999999999"/>
    <s v="36 months"/>
    <x v="0"/>
    <n v="4.99E-2"/>
    <s v="CT"/>
    <s v="RENT"/>
    <x v="46"/>
    <x v="8"/>
    <n v="9"/>
    <n v="6122"/>
    <x v="1"/>
    <s v="5 years"/>
    <n v="19"/>
    <n v="4"/>
    <n v="5"/>
    <x v="0"/>
  </r>
  <r>
    <n v="88273"/>
    <n v="4800"/>
    <n v="4800"/>
    <n v="0.1875"/>
    <s v="36 months"/>
    <x v="2"/>
    <n v="0.1089"/>
    <s v="NM"/>
    <s v="MORTGAGE"/>
    <x v="28"/>
    <x v="4"/>
    <n v="8"/>
    <n v="17943"/>
    <x v="2"/>
    <s v="10+ years"/>
    <n v="18"/>
    <n v="10"/>
    <n v="11"/>
    <x v="2"/>
  </r>
  <r>
    <n v="48519"/>
    <n v="6400"/>
    <n v="6400"/>
    <n v="0.13109999999999999"/>
    <s v="36 months"/>
    <x v="1"/>
    <n v="0.11459999999999999"/>
    <s v="LA"/>
    <s v="MORTGAGE"/>
    <x v="67"/>
    <x v="21"/>
    <n v="7"/>
    <n v="8942"/>
    <x v="1"/>
    <s v="10+ years"/>
    <n v="13"/>
    <n v="11"/>
    <n v="11"/>
    <x v="1"/>
  </r>
  <r>
    <n v="69456"/>
    <n v="5000"/>
    <n v="5000"/>
    <n v="7.9000000000000001E-2"/>
    <s v="36 months"/>
    <x v="0"/>
    <n v="0.17219999999999999"/>
    <s v="CA"/>
    <s v="OWN"/>
    <x v="68"/>
    <x v="6"/>
    <n v="10"/>
    <n v="6023"/>
    <x v="2"/>
    <s v="10+ years"/>
    <n v="7"/>
    <n v="17"/>
    <n v="11"/>
    <x v="0"/>
  </r>
  <r>
    <n v="41198"/>
    <n v="12000"/>
    <n v="12000"/>
    <n v="6.6199999999999995E-2"/>
    <s v="36 months"/>
    <x v="1"/>
    <n v="0.21659999999999999"/>
    <s v="NC"/>
    <s v="RENT"/>
    <x v="31"/>
    <x v="11"/>
    <n v="11"/>
    <n v="20639"/>
    <x v="2"/>
    <s v="&lt; 1 year"/>
    <n v="6"/>
    <n v="21"/>
    <n v="0"/>
    <x v="1"/>
  </r>
  <r>
    <n v="44282"/>
    <n v="23850"/>
    <n v="23820.25"/>
    <n v="0.21479999999999999"/>
    <s v="60 months"/>
    <x v="2"/>
    <n v="0.1875"/>
    <s v="NY"/>
    <s v="MORTGAGE"/>
    <x v="11"/>
    <x v="2"/>
    <n v="23"/>
    <n v="37251"/>
    <x v="2"/>
    <s v="4 years"/>
    <n v="21"/>
    <n v="18"/>
    <n v="4"/>
    <x v="2"/>
  </r>
  <r>
    <n v="34122"/>
    <n v="15000"/>
    <n v="15000"/>
    <n v="0.1065"/>
    <s v="36 months"/>
    <x v="12"/>
    <n v="0.1615"/>
    <s v="OH"/>
    <s v="MORTGAGE"/>
    <x v="69"/>
    <x v="5"/>
    <n v="14"/>
    <n v="338"/>
    <x v="0"/>
    <s v="9 years"/>
    <n v="10"/>
    <n v="16"/>
    <n v="9"/>
    <x v="12"/>
  </r>
  <r>
    <n v="84563"/>
    <n v="8000"/>
    <n v="8000"/>
    <n v="7.6200000000000004E-2"/>
    <s v="36 months"/>
    <x v="2"/>
    <n v="0"/>
    <s v="NC"/>
    <s v="MORTGAGE"/>
    <x v="70"/>
    <x v="14"/>
    <n v="7"/>
    <n v="0"/>
    <x v="1"/>
    <s v="n/a"/>
    <n v="7"/>
    <n v="0"/>
    <s v="n/a"/>
    <x v="2"/>
  </r>
  <r>
    <n v="98634"/>
    <n v="20000"/>
    <n v="20000"/>
    <n v="6.0299999999999999E-2"/>
    <s v="36 months"/>
    <x v="1"/>
    <n v="0.1867"/>
    <s v="FL"/>
    <s v="MORTGAGE"/>
    <x v="71"/>
    <x v="1"/>
    <n v="9"/>
    <n v="29044"/>
    <x v="2"/>
    <s v="7 years"/>
    <n v="6"/>
    <n v="18"/>
    <n v="7"/>
    <x v="1"/>
  </r>
  <r>
    <n v="73526"/>
    <n v="20000"/>
    <n v="19975"/>
    <n v="0.13109999999999999"/>
    <s v="36 months"/>
    <x v="0"/>
    <n v="0.15090000000000001"/>
    <s v="NC"/>
    <s v="RENT"/>
    <x v="72"/>
    <x v="18"/>
    <n v="17"/>
    <n v="29756"/>
    <x v="0"/>
    <s v="&lt; 1 year"/>
    <n v="13"/>
    <n v="15"/>
    <n v="0"/>
    <x v="0"/>
  </r>
  <r>
    <n v="82476"/>
    <n v="10000"/>
    <n v="10000"/>
    <n v="0.1409"/>
    <s v="36 months"/>
    <x v="0"/>
    <n v="0.10589999999999999"/>
    <s v="CA"/>
    <s v="RENT"/>
    <x v="6"/>
    <x v="2"/>
    <n v="9"/>
    <n v="10390"/>
    <x v="3"/>
    <s v="&lt; 1 year"/>
    <n v="14"/>
    <n v="10"/>
    <n v="0"/>
    <x v="0"/>
  </r>
  <r>
    <n v="67263"/>
    <n v="18825"/>
    <n v="18825"/>
    <n v="0.1409"/>
    <s v="36 months"/>
    <x v="1"/>
    <n v="0.1308"/>
    <s v="MI"/>
    <s v="RENT"/>
    <x v="68"/>
    <x v="18"/>
    <n v="6"/>
    <n v="20694"/>
    <x v="1"/>
    <s v="4 years"/>
    <n v="14"/>
    <n v="13"/>
    <n v="4"/>
    <x v="1"/>
  </r>
  <r>
    <n v="41267"/>
    <n v="35000"/>
    <n v="34975"/>
    <n v="7.9000000000000001E-2"/>
    <s v="36 months"/>
    <x v="12"/>
    <n v="1.5900000000000001E-2"/>
    <s v="IL"/>
    <s v="RENT"/>
    <x v="73"/>
    <x v="26"/>
    <n v="10"/>
    <n v="1992"/>
    <x v="2"/>
    <s v="1 year"/>
    <n v="7"/>
    <n v="1"/>
    <n v="1"/>
    <x v="12"/>
  </r>
  <r>
    <n v="64884"/>
    <n v="9000"/>
    <n v="9000"/>
    <n v="6.0299999999999999E-2"/>
    <s v="36 months"/>
    <x v="5"/>
    <n v="5.5800000000000002E-2"/>
    <s v="NJ"/>
    <s v="MORTGAGE"/>
    <x v="74"/>
    <x v="27"/>
    <n v="11"/>
    <n v="675"/>
    <x v="2"/>
    <s v="n/a"/>
    <n v="6"/>
    <n v="5"/>
    <s v="n/a"/>
    <x v="5"/>
  </r>
  <r>
    <n v="18452"/>
    <n v="4000"/>
    <n v="4000"/>
    <n v="6.1699999999999998E-2"/>
    <s v="36 months"/>
    <x v="6"/>
    <n v="0.15"/>
    <s v="CT"/>
    <s v="RENT"/>
    <x v="75"/>
    <x v="28"/>
    <n v="5"/>
    <n v="587"/>
    <x v="1"/>
    <s v="2 years"/>
    <n v="6"/>
    <n v="0.15"/>
    <n v="2"/>
    <x v="6"/>
  </r>
  <r>
    <n v="57866"/>
    <n v="5750"/>
    <n v="5750"/>
    <n v="0.1399"/>
    <s v="36 months"/>
    <x v="1"/>
    <n v="0.1244"/>
    <s v="CA"/>
    <s v="RENT"/>
    <x v="9"/>
    <x v="17"/>
    <n v="13"/>
    <n v="12465"/>
    <x v="2"/>
    <s v="10+ years"/>
    <n v="13"/>
    <n v="12"/>
    <n v="11"/>
    <x v="1"/>
  </r>
  <r>
    <n v="77151"/>
    <n v="20950"/>
    <n v="20950"/>
    <n v="0.158"/>
    <s v="36 months"/>
    <x v="0"/>
    <n v="0.15709999999999999"/>
    <s v="MA"/>
    <s v="MORTGAGE"/>
    <x v="76"/>
    <x v="2"/>
    <n v="8"/>
    <n v="30188"/>
    <x v="1"/>
    <s v="4 years"/>
    <n v="15"/>
    <n v="15"/>
    <n v="4"/>
    <x v="0"/>
  </r>
  <r>
    <n v="25405"/>
    <n v="8000"/>
    <n v="8000"/>
    <n v="0.1099"/>
    <s v="36 months"/>
    <x v="1"/>
    <n v="0.14760000000000001"/>
    <s v="NY"/>
    <s v="RENT"/>
    <x v="48"/>
    <x v="18"/>
    <n v="9"/>
    <n v="7120"/>
    <x v="0"/>
    <s v="&lt; 1 year"/>
    <n v="10"/>
    <n v="14"/>
    <n v="0"/>
    <x v="1"/>
  </r>
  <r>
    <n v="85644"/>
    <n v="10000"/>
    <n v="10000"/>
    <n v="0.1016"/>
    <s v="36 months"/>
    <x v="0"/>
    <n v="9.2999999999999999E-2"/>
    <s v="TX"/>
    <s v="MORTGAGE"/>
    <x v="63"/>
    <x v="9"/>
    <n v="8"/>
    <n v="8940"/>
    <x v="0"/>
    <s v="n/a"/>
    <n v="10"/>
    <n v="9"/>
    <s v="n/a"/>
    <x v="0"/>
  </r>
  <r>
    <n v="85686"/>
    <n v="10000"/>
    <n v="10000"/>
    <n v="0.1409"/>
    <s v="36 months"/>
    <x v="12"/>
    <n v="0.14760000000000001"/>
    <s v="NY"/>
    <s v="RENT"/>
    <x v="9"/>
    <x v="13"/>
    <n v="7"/>
    <n v="4762"/>
    <x v="2"/>
    <s v="4 years"/>
    <n v="14"/>
    <n v="14"/>
    <n v="4"/>
    <x v="12"/>
  </r>
  <r>
    <n v="54649"/>
    <n v="14000"/>
    <n v="14000"/>
    <n v="6.0299999999999999E-2"/>
    <s v="36 months"/>
    <x v="1"/>
    <n v="0.1953"/>
    <s v="CT"/>
    <s v="MORTGAGE"/>
    <x v="60"/>
    <x v="14"/>
    <n v="13"/>
    <n v="4140"/>
    <x v="2"/>
    <s v="8 years"/>
    <n v="6"/>
    <n v="19"/>
    <n v="8"/>
    <x v="1"/>
  </r>
  <r>
    <n v="19069"/>
    <n v="5000"/>
    <n v="5000"/>
    <n v="7.6600000000000001E-2"/>
    <s v="36 months"/>
    <x v="1"/>
    <n v="3.3300000000000003E-2"/>
    <s v="RI"/>
    <s v="RENT"/>
    <x v="16"/>
    <x v="0"/>
    <n v="3"/>
    <n v="12297"/>
    <x v="2"/>
    <s v="10+ years"/>
    <n v="7"/>
    <n v="3"/>
    <n v="11"/>
    <x v="1"/>
  </r>
  <r>
    <n v="74479"/>
    <n v="25000"/>
    <n v="25000"/>
    <n v="0.1905"/>
    <s v="60 months"/>
    <x v="0"/>
    <n v="0.1053"/>
    <s v="IL"/>
    <s v="MORTGAGE"/>
    <x v="21"/>
    <x v="21"/>
    <n v="8"/>
    <n v="15159"/>
    <x v="1"/>
    <s v="9 years"/>
    <n v="19"/>
    <n v="10"/>
    <n v="9"/>
    <x v="0"/>
  </r>
  <r>
    <n v="76693"/>
    <n v="35000"/>
    <n v="35000"/>
    <n v="8.8999999999999996E-2"/>
    <s v="36 months"/>
    <x v="0"/>
    <n v="0.1462"/>
    <s v="CA"/>
    <s v="RENT"/>
    <x v="30"/>
    <x v="0"/>
    <n v="9"/>
    <n v="21321"/>
    <x v="2"/>
    <s v="10+ years"/>
    <n v="8"/>
    <n v="14"/>
    <n v="11"/>
    <x v="0"/>
  </r>
  <r>
    <n v="63266"/>
    <n v="7200"/>
    <n v="7175"/>
    <n v="0.1114"/>
    <s v="36 months"/>
    <x v="0"/>
    <n v="0.27889999999999998"/>
    <s v="OK"/>
    <s v="MORTGAGE"/>
    <x v="19"/>
    <x v="2"/>
    <n v="8"/>
    <n v="20342"/>
    <x v="2"/>
    <s v="10+ years"/>
    <n v="11"/>
    <n v="27"/>
    <n v="11"/>
    <x v="0"/>
  </r>
  <r>
    <n v="32008"/>
    <n v="14000"/>
    <n v="14000"/>
    <n v="8.4900000000000003E-2"/>
    <s v="60 months"/>
    <x v="0"/>
    <n v="9.8900000000000002E-2"/>
    <s v="CA"/>
    <s v="MORTGAGE"/>
    <x v="16"/>
    <x v="12"/>
    <n v="17"/>
    <n v="23773"/>
    <x v="2"/>
    <s v="4 years"/>
    <n v="8"/>
    <n v="9"/>
    <n v="4"/>
    <x v="0"/>
  </r>
  <r>
    <n v="13996"/>
    <n v="15000"/>
    <n v="14975"/>
    <n v="0.15210000000000001"/>
    <s v="36 months"/>
    <x v="0"/>
    <n v="0.191"/>
    <s v="TX"/>
    <s v="RENT"/>
    <x v="77"/>
    <x v="22"/>
    <n v="4"/>
    <n v="34044"/>
    <x v="1"/>
    <s v="3 years"/>
    <n v="15"/>
    <n v="19"/>
    <n v="3"/>
    <x v="0"/>
  </r>
  <r>
    <n v="80638"/>
    <n v="25000"/>
    <n v="25000"/>
    <n v="0.19719999999999999"/>
    <s v="60 months"/>
    <x v="0"/>
    <n v="0.32100000000000001"/>
    <s v="NY"/>
    <s v="OWN"/>
    <x v="78"/>
    <x v="3"/>
    <n v="21"/>
    <n v="35208"/>
    <x v="1"/>
    <s v="7 years"/>
    <n v="19"/>
    <n v="32"/>
    <n v="7"/>
    <x v="0"/>
  </r>
  <r>
    <n v="36889"/>
    <n v="10800"/>
    <n v="10800"/>
    <n v="0.14649999999999999"/>
    <s v="36 months"/>
    <x v="0"/>
    <n v="7.8899999999999998E-2"/>
    <s v="CA"/>
    <s v="RENT"/>
    <x v="74"/>
    <x v="13"/>
    <n v="6"/>
    <n v="6487"/>
    <x v="1"/>
    <s v="&lt; 1 year"/>
    <n v="14"/>
    <n v="7"/>
    <n v="0"/>
    <x v="0"/>
  </r>
  <r>
    <n v="72169"/>
    <n v="20000"/>
    <n v="20000"/>
    <n v="0.14330000000000001"/>
    <s v="36 months"/>
    <x v="1"/>
    <n v="0.21440000000000001"/>
    <s v="GA"/>
    <s v="MORTGAGE"/>
    <x v="21"/>
    <x v="21"/>
    <n v="9"/>
    <n v="14268"/>
    <x v="1"/>
    <s v="9 years"/>
    <n v="14"/>
    <n v="21"/>
    <n v="9"/>
    <x v="1"/>
  </r>
  <r>
    <n v="19548"/>
    <n v="4000"/>
    <n v="4000"/>
    <n v="0.1074"/>
    <s v="36 months"/>
    <x v="0"/>
    <n v="1.9699999999999999E-2"/>
    <s v="KS"/>
    <s v="RENT"/>
    <x v="79"/>
    <x v="3"/>
    <n v="13"/>
    <n v="1869"/>
    <x v="1"/>
    <s v="n/a"/>
    <n v="10"/>
    <n v="1"/>
    <s v="n/a"/>
    <x v="0"/>
  </r>
  <r>
    <n v="103357"/>
    <n v="16000"/>
    <n v="15950"/>
    <n v="0.157"/>
    <s v="36 months"/>
    <x v="0"/>
    <n v="0.2351"/>
    <s v="OH"/>
    <s v="MORTGAGE"/>
    <x v="80"/>
    <x v="13"/>
    <n v="20"/>
    <n v="12721"/>
    <x v="4"/>
    <s v="10+ years"/>
    <n v="15"/>
    <n v="23"/>
    <n v="11"/>
    <x v="0"/>
  </r>
  <r>
    <n v="59117"/>
    <n v="1400"/>
    <n v="1400"/>
    <n v="9.7600000000000006E-2"/>
    <s v="36 months"/>
    <x v="5"/>
    <n v="0.27139999999999997"/>
    <s v="NV"/>
    <s v="MORTGAGE"/>
    <x v="81"/>
    <x v="10"/>
    <n v="6"/>
    <n v="6466"/>
    <x v="2"/>
    <s v="2 years"/>
    <n v="9"/>
    <n v="27"/>
    <n v="2"/>
    <x v="5"/>
  </r>
  <r>
    <n v="15427"/>
    <n v="7500"/>
    <n v="7500"/>
    <n v="0.16320000000000001"/>
    <s v="36 months"/>
    <x v="0"/>
    <n v="0.12540000000000001"/>
    <s v="CA"/>
    <s v="MORTGAGE"/>
    <x v="43"/>
    <x v="8"/>
    <n v="3"/>
    <n v="6120"/>
    <x v="2"/>
    <s v="2 years"/>
    <n v="16"/>
    <n v="12"/>
    <n v="2"/>
    <x v="0"/>
  </r>
  <r>
    <n v="224"/>
    <n v="24625"/>
    <n v="917.28"/>
    <n v="0.14069999999999999"/>
    <s v="36 months"/>
    <x v="1"/>
    <n v="0.12809999999999999"/>
    <s v="NY"/>
    <s v="MORTGAGE"/>
    <x v="65"/>
    <x v="13"/>
    <n v="14"/>
    <n v="33698"/>
    <x v="2"/>
    <s v="8 years"/>
    <n v="14"/>
    <n v="12"/>
    <n v="8"/>
    <x v="1"/>
  </r>
  <r>
    <n v="85618"/>
    <n v="5000"/>
    <n v="5000"/>
    <n v="0.1409"/>
    <s v="36 months"/>
    <x v="0"/>
    <n v="0.29020000000000001"/>
    <s v="FL"/>
    <s v="MORTGAGE"/>
    <x v="15"/>
    <x v="22"/>
    <n v="11"/>
    <n v="3977"/>
    <x v="1"/>
    <s v="&lt; 1 year"/>
    <n v="14"/>
    <n v="29"/>
    <n v="0"/>
    <x v="0"/>
  </r>
  <r>
    <n v="43436"/>
    <n v="25000"/>
    <n v="24975"/>
    <n v="9.9099999999999994E-2"/>
    <s v="36 months"/>
    <x v="0"/>
    <n v="0.2049"/>
    <s v="NY"/>
    <s v="RENT"/>
    <x v="82"/>
    <x v="9"/>
    <n v="14"/>
    <n v="27203"/>
    <x v="2"/>
    <s v="1 year"/>
    <n v="9"/>
    <n v="20"/>
    <n v="1"/>
    <x v="0"/>
  </r>
  <r>
    <n v="19328"/>
    <n v="7500"/>
    <n v="7500"/>
    <n v="0.16400000000000001"/>
    <s v="36 months"/>
    <x v="0"/>
    <n v="0.13339999999999999"/>
    <s v="CA"/>
    <s v="RENT"/>
    <x v="46"/>
    <x v="17"/>
    <n v="8"/>
    <n v="7430"/>
    <x v="2"/>
    <s v="&lt; 1 year"/>
    <n v="16"/>
    <n v="13"/>
    <n v="0"/>
    <x v="0"/>
  </r>
  <r>
    <n v="65134"/>
    <n v="34500"/>
    <n v="34450"/>
    <n v="6.6199999999999995E-2"/>
    <s v="36 months"/>
    <x v="12"/>
    <n v="0.1646"/>
    <s v="CA"/>
    <s v="MORTGAGE"/>
    <x v="65"/>
    <x v="29"/>
    <n v="8"/>
    <n v="5317"/>
    <x v="2"/>
    <s v="9 years"/>
    <n v="6"/>
    <n v="16"/>
    <n v="9"/>
    <x v="12"/>
  </r>
  <r>
    <n v="20263"/>
    <n v="10000"/>
    <n v="10000"/>
    <n v="5.79E-2"/>
    <s v="36 months"/>
    <x v="0"/>
    <n v="6.4899999999999999E-2"/>
    <s v="GA"/>
    <s v="MORTGAGE"/>
    <x v="66"/>
    <x v="28"/>
    <n v="17"/>
    <n v="75629"/>
    <x v="2"/>
    <s v="1 year"/>
    <n v="5"/>
    <n v="6"/>
    <n v="1"/>
    <x v="0"/>
  </r>
  <r>
    <n v="9194"/>
    <n v="3200"/>
    <n v="3200"/>
    <n v="9.8799999999999999E-2"/>
    <s v="36 months"/>
    <x v="0"/>
    <n v="6.5100000000000005E-2"/>
    <s v="MA"/>
    <s v="RENT"/>
    <x v="24"/>
    <x v="11"/>
    <n v="7"/>
    <n v="3198"/>
    <x v="2"/>
    <s v="5 years"/>
    <n v="9"/>
    <n v="6"/>
    <n v="5"/>
    <x v="0"/>
  </r>
  <r>
    <n v="27520"/>
    <n v="5500"/>
    <n v="5500"/>
    <n v="0.15989999999999999"/>
    <s v="60 months"/>
    <x v="0"/>
    <n v="0.17949999999999999"/>
    <s v="RI"/>
    <s v="RENT"/>
    <x v="11"/>
    <x v="21"/>
    <n v="16"/>
    <n v="13256"/>
    <x v="2"/>
    <s v="10+ years"/>
    <n v="15"/>
    <n v="17"/>
    <n v="11"/>
    <x v="0"/>
  </r>
  <r>
    <n v="45941"/>
    <n v="3000"/>
    <n v="3000"/>
    <n v="9.7600000000000006E-2"/>
    <s v="36 months"/>
    <x v="0"/>
    <n v="0.21820000000000001"/>
    <s v="VA"/>
    <s v="OWN"/>
    <x v="49"/>
    <x v="5"/>
    <n v="4"/>
    <n v="2413"/>
    <x v="2"/>
    <s v="n/a"/>
    <n v="9"/>
    <n v="21"/>
    <s v="n/a"/>
    <x v="0"/>
  </r>
  <r>
    <n v="69242"/>
    <n v="18000"/>
    <n v="18000"/>
    <n v="0.23280000000000001"/>
    <s v="60 months"/>
    <x v="0"/>
    <n v="9.0499999999999997E-2"/>
    <s v="WI"/>
    <s v="RENT"/>
    <x v="69"/>
    <x v="17"/>
    <n v="6"/>
    <n v="13106"/>
    <x v="2"/>
    <s v="10+ years"/>
    <n v="23"/>
    <n v="9"/>
    <n v="11"/>
    <x v="0"/>
  </r>
  <r>
    <n v="2633"/>
    <n v="10000"/>
    <n v="9700"/>
    <n v="9.6299999999999997E-2"/>
    <s v="36 months"/>
    <x v="0"/>
    <n v="0.13769999999999999"/>
    <s v="OK"/>
    <s v="MORTGAGE"/>
    <x v="83"/>
    <x v="0"/>
    <n v="6"/>
    <n v="1251"/>
    <x v="1"/>
    <s v="&lt; 1 year"/>
    <n v="9"/>
    <n v="13"/>
    <n v="0"/>
    <x v="0"/>
  </r>
  <r>
    <n v="48662"/>
    <n v="8800"/>
    <n v="8800"/>
    <n v="0.13109999999999999"/>
    <s v="36 months"/>
    <x v="1"/>
    <n v="0.1673"/>
    <s v="WI"/>
    <s v="RENT"/>
    <x v="84"/>
    <x v="21"/>
    <n v="13"/>
    <n v="14266"/>
    <x v="1"/>
    <s v="4 years"/>
    <n v="13"/>
    <n v="16"/>
    <n v="4"/>
    <x v="1"/>
  </r>
  <r>
    <n v="65775"/>
    <n v="7000"/>
    <n v="7000"/>
    <n v="0.1114"/>
    <s v="36 months"/>
    <x v="0"/>
    <n v="0.23019999999999999"/>
    <s v="TX"/>
    <s v="MORTGAGE"/>
    <x v="60"/>
    <x v="6"/>
    <n v="17"/>
    <n v="19634"/>
    <x v="0"/>
    <s v="6 years"/>
    <n v="11"/>
    <n v="23"/>
    <n v="6"/>
    <x v="0"/>
  </r>
  <r>
    <n v="92773"/>
    <n v="8000"/>
    <n v="8000"/>
    <n v="0.13109999999999999"/>
    <s v="36 months"/>
    <x v="0"/>
    <n v="0.19009999999999999"/>
    <s v="AK"/>
    <s v="RENT"/>
    <x v="50"/>
    <x v="9"/>
    <n v="8"/>
    <n v="7554"/>
    <x v="1"/>
    <s v="5 years"/>
    <n v="13"/>
    <n v="19"/>
    <n v="5"/>
    <x v="0"/>
  </r>
  <r>
    <n v="33161"/>
    <n v="3000"/>
    <n v="3000"/>
    <n v="0.17269999999999999"/>
    <s v="36 months"/>
    <x v="1"/>
    <n v="0.16619999999999999"/>
    <s v="SC"/>
    <s v="RENT"/>
    <x v="3"/>
    <x v="17"/>
    <n v="4"/>
    <n v="4136"/>
    <x v="2"/>
    <s v="n/a"/>
    <n v="17"/>
    <n v="16"/>
    <s v="n/a"/>
    <x v="1"/>
  </r>
  <r>
    <n v="37985"/>
    <n v="12000"/>
    <n v="11975"/>
    <n v="7.51E-2"/>
    <s v="36 months"/>
    <x v="0"/>
    <n v="0.1191"/>
    <s v="MD"/>
    <s v="RENT"/>
    <x v="48"/>
    <x v="0"/>
    <n v="18"/>
    <n v="33702"/>
    <x v="1"/>
    <s v="10+ years"/>
    <n v="7"/>
    <n v="11"/>
    <n v="11"/>
    <x v="0"/>
  </r>
  <r>
    <n v="2791"/>
    <n v="3600"/>
    <n v="3575"/>
    <n v="0.1411"/>
    <s v="36 months"/>
    <x v="12"/>
    <n v="4.0000000000000002E-4"/>
    <s v="WI"/>
    <s v="RENT"/>
    <x v="36"/>
    <x v="9"/>
    <n v="4"/>
    <n v="1"/>
    <x v="2"/>
    <s v="3 years"/>
    <n v="14"/>
    <n v="0"/>
    <n v="3"/>
    <x v="12"/>
  </r>
  <r>
    <n v="81950"/>
    <n v="11625"/>
    <n v="11625"/>
    <n v="0.14330000000000001"/>
    <s v="36 months"/>
    <x v="0"/>
    <n v="0.22839999999999999"/>
    <s v="NY"/>
    <s v="MORTGAGE"/>
    <x v="85"/>
    <x v="6"/>
    <n v="6"/>
    <n v="27411"/>
    <x v="0"/>
    <s v="8 years"/>
    <n v="14"/>
    <n v="22"/>
    <n v="8"/>
    <x v="0"/>
  </r>
  <r>
    <n v="84215"/>
    <n v="30000"/>
    <n v="30000"/>
    <n v="0.21490000000000001"/>
    <s v="36 months"/>
    <x v="1"/>
    <n v="0.16700000000000001"/>
    <s v="MD"/>
    <s v="MORTGAGE"/>
    <x v="66"/>
    <x v="4"/>
    <n v="14"/>
    <n v="19096"/>
    <x v="0"/>
    <s v="9 years"/>
    <n v="21"/>
    <n v="16"/>
    <n v="9"/>
    <x v="1"/>
  </r>
  <r>
    <n v="93352"/>
    <n v="16000"/>
    <n v="16000"/>
    <n v="8.8999999999999996E-2"/>
    <s v="36 months"/>
    <x v="0"/>
    <n v="0.1971"/>
    <s v="CO"/>
    <s v="RENT"/>
    <x v="69"/>
    <x v="5"/>
    <n v="11"/>
    <n v="6185"/>
    <x v="1"/>
    <s v="4 years"/>
    <n v="8"/>
    <n v="19"/>
    <n v="4"/>
    <x v="0"/>
  </r>
  <r>
    <n v="10474"/>
    <n v="10800"/>
    <n v="10700"/>
    <n v="0.1075"/>
    <s v="36 months"/>
    <x v="8"/>
    <n v="0.1532"/>
    <s v="FL"/>
    <s v="MORTGAGE"/>
    <x v="86"/>
    <x v="1"/>
    <n v="6"/>
    <n v="24675"/>
    <x v="2"/>
    <s v="10+ years"/>
    <n v="10"/>
    <n v="15"/>
    <n v="11"/>
    <x v="8"/>
  </r>
  <r>
    <n v="15717"/>
    <n v="25000"/>
    <n v="23655.48"/>
    <n v="0.16689999999999999"/>
    <s v="60 months"/>
    <x v="0"/>
    <n v="0.1411"/>
    <s v="CO"/>
    <s v="MORTGAGE"/>
    <x v="87"/>
    <x v="6"/>
    <n v="15"/>
    <n v="28748"/>
    <x v="3"/>
    <s v="8 years"/>
    <n v="16"/>
    <n v="14"/>
    <n v="8"/>
    <x v="0"/>
  </r>
  <r>
    <n v="103874"/>
    <n v="10000"/>
    <n v="10000"/>
    <n v="0.13980000000000001"/>
    <s v="60 months"/>
    <x v="2"/>
    <n v="0.14860000000000001"/>
    <s v="MO"/>
    <s v="RENT"/>
    <x v="88"/>
    <x v="18"/>
    <n v="9"/>
    <n v="5188"/>
    <x v="6"/>
    <s v="4 years"/>
    <n v="13"/>
    <n v="14"/>
    <n v="4"/>
    <x v="2"/>
  </r>
  <r>
    <n v="132"/>
    <n v="12375"/>
    <n v="275"/>
    <n v="0.1091"/>
    <s v="36 months"/>
    <x v="12"/>
    <n v="0.16389999999999999"/>
    <s v="VA"/>
    <s v="MORTGAGE"/>
    <x v="89"/>
    <x v="2"/>
    <n v="11"/>
    <n v="8332"/>
    <x v="0"/>
    <s v="3 years"/>
    <n v="10"/>
    <n v="16"/>
    <n v="3"/>
    <x v="12"/>
  </r>
  <r>
    <n v="5169"/>
    <n v="6000"/>
    <n v="6000"/>
    <n v="0.1148"/>
    <s v="36 months"/>
    <x v="1"/>
    <n v="0.182"/>
    <s v="NY"/>
    <s v="MORTGAGE"/>
    <x v="90"/>
    <x v="6"/>
    <n v="9"/>
    <n v="50935"/>
    <x v="2"/>
    <s v="10+ years"/>
    <n v="11"/>
    <n v="18"/>
    <n v="11"/>
    <x v="1"/>
  </r>
  <r>
    <n v="29812"/>
    <n v="8000"/>
    <n v="8000"/>
    <n v="0.13489999999999999"/>
    <s v="36 months"/>
    <x v="0"/>
    <n v="0.1492"/>
    <s v="CO"/>
    <s v="RENT"/>
    <x v="9"/>
    <x v="7"/>
    <n v="18"/>
    <n v="4786"/>
    <x v="1"/>
    <s v="2 years"/>
    <n v="13"/>
    <n v="14"/>
    <n v="2"/>
    <x v="0"/>
  </r>
  <r>
    <n v="56991"/>
    <n v="15000"/>
    <n v="15000"/>
    <n v="0.1825"/>
    <s v="36 months"/>
    <x v="1"/>
    <n v="9.7299999999999998E-2"/>
    <s v="GA"/>
    <s v="MORTGAGE"/>
    <x v="9"/>
    <x v="17"/>
    <n v="11"/>
    <n v="14596"/>
    <x v="2"/>
    <s v="8 years"/>
    <n v="18"/>
    <n v="9"/>
    <n v="8"/>
    <x v="1"/>
  </r>
  <r>
    <n v="62537"/>
    <n v="7000"/>
    <n v="7000"/>
    <n v="0.1777"/>
    <s v="36 months"/>
    <x v="2"/>
    <n v="0.32250000000000001"/>
    <s v="NY"/>
    <s v="RENT"/>
    <x v="63"/>
    <x v="8"/>
    <n v="12"/>
    <n v="35604"/>
    <x v="3"/>
    <s v="7 years"/>
    <n v="17"/>
    <n v="32"/>
    <n v="7"/>
    <x v="2"/>
  </r>
  <r>
    <n v="22858"/>
    <n v="8400"/>
    <n v="8400"/>
    <n v="6.9199999999999998E-2"/>
    <s v="36 months"/>
    <x v="13"/>
    <n v="0.13300000000000001"/>
    <s v="MD"/>
    <s v="RENT"/>
    <x v="47"/>
    <x v="28"/>
    <n v="9"/>
    <n v="6998"/>
    <x v="1"/>
    <s v="1 year"/>
    <n v="6"/>
    <n v="13"/>
    <n v="1"/>
    <x v="13"/>
  </r>
  <r>
    <n v="78602"/>
    <n v="15000"/>
    <n v="15000"/>
    <n v="7.9000000000000001E-2"/>
    <s v="36 months"/>
    <x v="0"/>
    <n v="0.1862"/>
    <s v="PA"/>
    <s v="MORTGAGE"/>
    <x v="24"/>
    <x v="11"/>
    <n v="10"/>
    <n v="17212"/>
    <x v="2"/>
    <s v="7 years"/>
    <n v="7"/>
    <n v="18"/>
    <n v="7"/>
    <x v="0"/>
  </r>
  <r>
    <n v="93778"/>
    <n v="15000"/>
    <n v="14925"/>
    <n v="0.14330000000000001"/>
    <s v="36 months"/>
    <x v="0"/>
    <n v="0.13300000000000001"/>
    <s v="TX"/>
    <s v="RENT"/>
    <x v="9"/>
    <x v="8"/>
    <n v="7"/>
    <n v="11368"/>
    <x v="1"/>
    <s v="&lt; 1 year"/>
    <n v="14"/>
    <n v="13"/>
    <n v="0"/>
    <x v="0"/>
  </r>
  <r>
    <n v="87504"/>
    <n v="2800"/>
    <n v="2800"/>
    <n v="0.1016"/>
    <s v="36 months"/>
    <x v="8"/>
    <n v="0.12"/>
    <s v="NY"/>
    <s v="RENT"/>
    <x v="91"/>
    <x v="3"/>
    <n v="7"/>
    <n v="7261"/>
    <x v="2"/>
    <s v="&lt; 1 year"/>
    <n v="10"/>
    <n v="0.12"/>
    <n v="0"/>
    <x v="8"/>
  </r>
  <r>
    <n v="92105"/>
    <n v="7750"/>
    <n v="7750"/>
    <n v="0.16289999999999999"/>
    <s v="36 months"/>
    <x v="0"/>
    <n v="0.26740000000000003"/>
    <s v="FL"/>
    <s v="MORTGAGE"/>
    <x v="6"/>
    <x v="22"/>
    <n v="18"/>
    <n v="17102"/>
    <x v="2"/>
    <s v="5 years"/>
    <n v="16"/>
    <n v="26"/>
    <n v="5"/>
    <x v="0"/>
  </r>
  <r>
    <n v="59387"/>
    <n v="4500"/>
    <n v="4500"/>
    <n v="8.8999999999999996E-2"/>
    <s v="36 months"/>
    <x v="1"/>
    <n v="0.18179999999999999"/>
    <s v="UT"/>
    <s v="RENT"/>
    <x v="92"/>
    <x v="21"/>
    <n v="8"/>
    <n v="5361"/>
    <x v="2"/>
    <s v="4 years"/>
    <n v="8"/>
    <n v="18"/>
    <n v="4"/>
    <x v="1"/>
  </r>
  <r>
    <n v="6067"/>
    <n v="17500"/>
    <n v="17375"/>
    <n v="0.12529999999999999"/>
    <s v="36 months"/>
    <x v="0"/>
    <n v="0.21629999999999999"/>
    <s v="CO"/>
    <s v="RENT"/>
    <x v="32"/>
    <x v="1"/>
    <n v="7"/>
    <n v="20010"/>
    <x v="2"/>
    <s v="6 years"/>
    <n v="12"/>
    <n v="21"/>
    <n v="6"/>
    <x v="0"/>
  </r>
  <r>
    <n v="62445"/>
    <n v="18000"/>
    <n v="18000"/>
    <n v="0.15310000000000001"/>
    <s v="60 months"/>
    <x v="0"/>
    <n v="4.9299999999999997E-2"/>
    <s v="CA"/>
    <s v="RENT"/>
    <x v="93"/>
    <x v="18"/>
    <n v="6"/>
    <n v="11596"/>
    <x v="2"/>
    <s v="10+ years"/>
    <n v="15"/>
    <n v="4"/>
    <n v="11"/>
    <x v="0"/>
  </r>
  <r>
    <n v="35834"/>
    <n v="15000"/>
    <n v="14975"/>
    <n v="0.1527"/>
    <s v="60 months"/>
    <x v="0"/>
    <n v="0.17899999999999999"/>
    <s v="PA"/>
    <s v="MORTGAGE"/>
    <x v="94"/>
    <x v="5"/>
    <n v="14"/>
    <n v="7956"/>
    <x v="1"/>
    <s v="6 years"/>
    <n v="15"/>
    <n v="17"/>
    <n v="6"/>
    <x v="0"/>
  </r>
  <r>
    <n v="24320"/>
    <n v="6000"/>
    <n v="6000"/>
    <n v="0.15229999999999999"/>
    <s v="36 months"/>
    <x v="1"/>
    <n v="0.19570000000000001"/>
    <s v="KS"/>
    <s v="OWN"/>
    <x v="1"/>
    <x v="8"/>
    <n v="13"/>
    <n v="8077"/>
    <x v="1"/>
    <s v="1 year"/>
    <n v="15"/>
    <n v="19"/>
    <n v="1"/>
    <x v="1"/>
  </r>
  <r>
    <n v="68821"/>
    <n v="11500"/>
    <n v="11475"/>
    <n v="0.1114"/>
    <s v="36 months"/>
    <x v="1"/>
    <n v="0.28249999999999997"/>
    <s v="CA"/>
    <s v="RENT"/>
    <x v="95"/>
    <x v="21"/>
    <n v="6"/>
    <n v="9079"/>
    <x v="2"/>
    <s v="5 years"/>
    <n v="11"/>
    <n v="28"/>
    <n v="5"/>
    <x v="1"/>
  </r>
  <r>
    <n v="96988"/>
    <n v="10000"/>
    <n v="10000"/>
    <n v="0.13109999999999999"/>
    <s v="36 months"/>
    <x v="1"/>
    <n v="7.5600000000000001E-2"/>
    <s v="PA"/>
    <s v="RENT"/>
    <x v="36"/>
    <x v="7"/>
    <n v="8"/>
    <n v="10906"/>
    <x v="2"/>
    <s v="7 years"/>
    <n v="13"/>
    <n v="7"/>
    <n v="7"/>
    <x v="1"/>
  </r>
  <r>
    <n v="47002"/>
    <n v="12000"/>
    <n v="12000"/>
    <n v="8.8999999999999996E-2"/>
    <s v="36 months"/>
    <x v="1"/>
    <n v="0.1246"/>
    <s v="MD"/>
    <s v="RENT"/>
    <x v="9"/>
    <x v="9"/>
    <n v="5"/>
    <n v="13940"/>
    <x v="2"/>
    <s v="10+ years"/>
    <n v="8"/>
    <n v="12"/>
    <n v="11"/>
    <x v="1"/>
  </r>
  <r>
    <n v="53897"/>
    <n v="10000"/>
    <n v="10000"/>
    <n v="0.1212"/>
    <s v="36 months"/>
    <x v="0"/>
    <n v="0.184"/>
    <s v="CA"/>
    <s v="MORTGAGE"/>
    <x v="9"/>
    <x v="7"/>
    <n v="7"/>
    <n v="13202"/>
    <x v="2"/>
    <s v="10+ years"/>
    <n v="12"/>
    <n v="18"/>
    <n v="11"/>
    <x v="0"/>
  </r>
  <r>
    <n v="40136"/>
    <n v="35000"/>
    <n v="34975"/>
    <n v="0.21279999999999999"/>
    <s v="60 months"/>
    <x v="0"/>
    <n v="0.18210000000000001"/>
    <s v="AL"/>
    <s v="RENT"/>
    <x v="82"/>
    <x v="22"/>
    <n v="8"/>
    <n v="19789"/>
    <x v="0"/>
    <s v="10+ years"/>
    <n v="21"/>
    <n v="18"/>
    <n v="11"/>
    <x v="0"/>
  </r>
  <r>
    <n v="14952"/>
    <n v="7200"/>
    <n v="7100"/>
    <n v="0.1038"/>
    <s v="60 months"/>
    <x v="8"/>
    <n v="0.1797"/>
    <s v="PA"/>
    <s v="RENT"/>
    <x v="47"/>
    <x v="20"/>
    <n v="7"/>
    <n v="2753"/>
    <x v="1"/>
    <s v="2 years"/>
    <n v="10"/>
    <n v="17"/>
    <n v="2"/>
    <x v="8"/>
  </r>
  <r>
    <n v="40856"/>
    <n v="4000"/>
    <n v="3975"/>
    <n v="7.9000000000000001E-2"/>
    <s v="60 months"/>
    <x v="4"/>
    <n v="4.48E-2"/>
    <s v="TX"/>
    <s v="OWN"/>
    <x v="68"/>
    <x v="30"/>
    <n v="16"/>
    <n v="6696"/>
    <x v="2"/>
    <s v="&lt; 1 year"/>
    <n v="7"/>
    <n v="4"/>
    <n v="0"/>
    <x v="4"/>
  </r>
  <r>
    <n v="4938"/>
    <n v="5300"/>
    <n v="5200"/>
    <n v="0.1114"/>
    <s v="36 months"/>
    <x v="0"/>
    <n v="8.4699999999999998E-2"/>
    <s v="UT"/>
    <s v="MORTGAGE"/>
    <x v="96"/>
    <x v="11"/>
    <n v="5"/>
    <n v="73258"/>
    <x v="1"/>
    <s v="3 years"/>
    <n v="11"/>
    <n v="8"/>
    <n v="3"/>
    <x v="0"/>
  </r>
  <r>
    <n v="59272"/>
    <n v="1200"/>
    <n v="1200"/>
    <n v="7.6200000000000004E-2"/>
    <s v="36 months"/>
    <x v="2"/>
    <n v="8.6900000000000005E-2"/>
    <s v="NY"/>
    <s v="MORTGAGE"/>
    <x v="3"/>
    <x v="10"/>
    <n v="14"/>
    <n v="350"/>
    <x v="1"/>
    <s v="7 years"/>
    <n v="7"/>
    <n v="8"/>
    <n v="7"/>
    <x v="2"/>
  </r>
  <r>
    <n v="80512"/>
    <n v="2500"/>
    <n v="2500"/>
    <n v="0.1114"/>
    <s v="36 months"/>
    <x v="8"/>
    <n v="0.1008"/>
    <s v="CA"/>
    <s v="RENT"/>
    <x v="17"/>
    <x v="5"/>
    <n v="4"/>
    <n v="4922"/>
    <x v="2"/>
    <s v="3 years"/>
    <n v="11"/>
    <n v="10"/>
    <n v="3"/>
    <x v="8"/>
  </r>
  <r>
    <n v="82071"/>
    <n v="17000"/>
    <n v="16975"/>
    <n v="0.14330000000000001"/>
    <s v="36 months"/>
    <x v="0"/>
    <n v="0.26350000000000001"/>
    <s v="MN"/>
    <s v="OWN"/>
    <x v="48"/>
    <x v="21"/>
    <n v="21"/>
    <n v="39130"/>
    <x v="3"/>
    <s v="10+ years"/>
    <n v="14"/>
    <n v="26"/>
    <n v="11"/>
    <x v="0"/>
  </r>
  <r>
    <n v="90748"/>
    <n v="16000"/>
    <n v="16000"/>
    <n v="7.9000000000000001E-2"/>
    <s v="36 months"/>
    <x v="1"/>
    <n v="0.123"/>
    <s v="CA"/>
    <s v="MORTGAGE"/>
    <x v="97"/>
    <x v="3"/>
    <n v="14"/>
    <n v="21913"/>
    <x v="1"/>
    <s v="5 years"/>
    <n v="7"/>
    <n v="12"/>
    <n v="5"/>
    <x v="1"/>
  </r>
  <r>
    <n v="42319"/>
    <n v="10000"/>
    <n v="9950"/>
    <n v="0.12690000000000001"/>
    <s v="36 months"/>
    <x v="0"/>
    <n v="3.7999999999999999E-2"/>
    <s v="CA"/>
    <s v="MORTGAGE"/>
    <x v="20"/>
    <x v="3"/>
    <n v="8"/>
    <n v="7967"/>
    <x v="1"/>
    <s v="3 years"/>
    <n v="12"/>
    <n v="3"/>
    <n v="3"/>
    <x v="0"/>
  </r>
  <r>
    <n v="81914"/>
    <n v="5000"/>
    <n v="5000"/>
    <n v="0.1016"/>
    <s v="36 months"/>
    <x v="0"/>
    <n v="0.245"/>
    <s v="AL"/>
    <s v="MORTGAGE"/>
    <x v="21"/>
    <x v="21"/>
    <n v="9"/>
    <n v="33705"/>
    <x v="2"/>
    <s v="6 years"/>
    <n v="10"/>
    <n v="24"/>
    <n v="6"/>
    <x v="0"/>
  </r>
  <r>
    <n v="97954"/>
    <n v="4375"/>
    <n v="4375"/>
    <n v="0.1905"/>
    <s v="36 months"/>
    <x v="1"/>
    <n v="9.0899999999999995E-2"/>
    <s v="CA"/>
    <s v="RENT"/>
    <x v="6"/>
    <x v="4"/>
    <n v="9"/>
    <n v="6944"/>
    <x v="0"/>
    <s v="6 years"/>
    <n v="19"/>
    <n v="9"/>
    <n v="6"/>
    <x v="1"/>
  </r>
  <r>
    <n v="41074"/>
    <n v="8500"/>
    <n v="8475"/>
    <n v="6.0299999999999999E-2"/>
    <s v="36 months"/>
    <x v="6"/>
    <n v="0.12330000000000001"/>
    <s v="MO"/>
    <s v="MORTGAGE"/>
    <x v="98"/>
    <x v="28"/>
    <n v="17"/>
    <n v="6370"/>
    <x v="2"/>
    <s v="10+ years"/>
    <n v="6"/>
    <n v="12"/>
    <n v="11"/>
    <x v="6"/>
  </r>
  <r>
    <n v="30600"/>
    <n v="12000"/>
    <n v="12000"/>
    <n v="0.16889999999999999"/>
    <s v="60 months"/>
    <x v="12"/>
    <n v="0.15240000000000001"/>
    <s v="OH"/>
    <s v="MORTGAGE"/>
    <x v="48"/>
    <x v="13"/>
    <n v="14"/>
    <n v="28589"/>
    <x v="0"/>
    <s v="3 years"/>
    <n v="16"/>
    <n v="15"/>
    <n v="3"/>
    <x v="12"/>
  </r>
  <r>
    <n v="4909"/>
    <n v="6200"/>
    <n v="6100"/>
    <n v="8.5900000000000004E-2"/>
    <s v="36 months"/>
    <x v="2"/>
    <n v="0.191"/>
    <s v="WI"/>
    <s v="RENT"/>
    <x v="9"/>
    <x v="11"/>
    <n v="17"/>
    <n v="9367"/>
    <x v="2"/>
    <s v="1 year"/>
    <n v="8"/>
    <n v="19"/>
    <n v="1"/>
    <x v="2"/>
  </r>
  <r>
    <n v="63340"/>
    <n v="7000"/>
    <n v="7000"/>
    <n v="0.18490000000000001"/>
    <s v="36 months"/>
    <x v="0"/>
    <n v="0.189"/>
    <s v="AR"/>
    <s v="MORTGAGE"/>
    <x v="64"/>
    <x v="17"/>
    <n v="10"/>
    <n v="7315"/>
    <x v="0"/>
    <s v="1 year"/>
    <n v="18"/>
    <n v="18"/>
    <n v="1"/>
    <x v="0"/>
  </r>
  <r>
    <n v="35313"/>
    <n v="20800"/>
    <n v="20800"/>
    <n v="0.12690000000000001"/>
    <s v="60 months"/>
    <x v="0"/>
    <n v="7.0800000000000002E-2"/>
    <s v="GA"/>
    <s v="MORTGAGE"/>
    <x v="0"/>
    <x v="10"/>
    <n v="9"/>
    <n v="13197"/>
    <x v="2"/>
    <s v="1 year"/>
    <n v="12"/>
    <n v="7"/>
    <n v="1"/>
    <x v="0"/>
  </r>
  <r>
    <n v="45225"/>
    <n v="19200"/>
    <n v="19200"/>
    <n v="0.13109999999999999"/>
    <s v="60 months"/>
    <x v="2"/>
    <n v="3.4500000000000003E-2"/>
    <s v="IL"/>
    <s v="MORTGAGE"/>
    <x v="96"/>
    <x v="28"/>
    <n v="14"/>
    <n v="50625"/>
    <x v="3"/>
    <s v="2 years"/>
    <n v="13"/>
    <n v="3"/>
    <n v="2"/>
    <x v="2"/>
  </r>
  <r>
    <n v="98090"/>
    <n v="22000"/>
    <n v="22000"/>
    <n v="0.158"/>
    <s v="60 months"/>
    <x v="0"/>
    <n v="0.2132"/>
    <s v="KY"/>
    <s v="MORTGAGE"/>
    <x v="15"/>
    <x v="21"/>
    <n v="9"/>
    <n v="10267"/>
    <x v="1"/>
    <s v="10+ years"/>
    <n v="15"/>
    <n v="21"/>
    <n v="11"/>
    <x v="0"/>
  </r>
  <r>
    <n v="71142"/>
    <n v="15000"/>
    <n v="15000"/>
    <n v="0.1905"/>
    <s v="36 months"/>
    <x v="0"/>
    <n v="0.24879999999999999"/>
    <s v="AZ"/>
    <s v="RENT"/>
    <x v="60"/>
    <x v="13"/>
    <n v="12"/>
    <n v="12162"/>
    <x v="2"/>
    <s v="1 year"/>
    <n v="19"/>
    <n v="24"/>
    <n v="1"/>
    <x v="0"/>
  </r>
  <r>
    <n v="5282"/>
    <n v="7000"/>
    <n v="6965.1"/>
    <n v="0.19470000000000001"/>
    <s v="36 months"/>
    <x v="0"/>
    <n v="0.17080000000000001"/>
    <s v="NJ"/>
    <s v="RENT"/>
    <x v="9"/>
    <x v="8"/>
    <n v="11"/>
    <n v="13859"/>
    <x v="2"/>
    <s v="3 years"/>
    <n v="19"/>
    <n v="17"/>
    <n v="3"/>
    <x v="0"/>
  </r>
  <r>
    <n v="52333"/>
    <n v="20000"/>
    <n v="20000"/>
    <n v="8.8999999999999996E-2"/>
    <s v="36 months"/>
    <x v="1"/>
    <n v="0.17080000000000001"/>
    <s v="CO"/>
    <s v="RENT"/>
    <x v="78"/>
    <x v="10"/>
    <n v="10"/>
    <n v="14952"/>
    <x v="0"/>
    <s v="4 years"/>
    <n v="8"/>
    <n v="17"/>
    <n v="4"/>
    <x v="1"/>
  </r>
  <r>
    <n v="15274"/>
    <n v="2000"/>
    <n v="2000"/>
    <n v="6.1699999999999998E-2"/>
    <s v="36 months"/>
    <x v="3"/>
    <n v="0.1835"/>
    <s v="WA"/>
    <s v="RENT"/>
    <x v="99"/>
    <x v="28"/>
    <n v="9"/>
    <n v="21998"/>
    <x v="2"/>
    <s v="3 years"/>
    <n v="6"/>
    <n v="18"/>
    <n v="3"/>
    <x v="3"/>
  </r>
  <r>
    <n v="32037"/>
    <n v="18000"/>
    <n v="17738.580000000002"/>
    <n v="0.10589999999999999"/>
    <s v="60 months"/>
    <x v="8"/>
    <n v="0.15029999999999999"/>
    <s v="OH"/>
    <s v="MORTGAGE"/>
    <x v="68"/>
    <x v="23"/>
    <n v="9"/>
    <n v="6718"/>
    <x v="2"/>
    <s v="10+ years"/>
    <n v="10"/>
    <n v="15"/>
    <n v="11"/>
    <x v="8"/>
  </r>
  <r>
    <n v="6528"/>
    <n v="20800"/>
    <n v="20775"/>
    <n v="0.1148"/>
    <s v="36 months"/>
    <x v="6"/>
    <n v="0.2177"/>
    <s v="CA"/>
    <s v="OWN"/>
    <x v="100"/>
    <x v="24"/>
    <n v="6"/>
    <n v="682"/>
    <x v="1"/>
    <s v="10+ years"/>
    <n v="11"/>
    <n v="21"/>
    <n v="11"/>
    <x v="6"/>
  </r>
  <r>
    <n v="10487"/>
    <n v="9000"/>
    <n v="8875"/>
    <n v="7.8799999999999995E-2"/>
    <s v="36 months"/>
    <x v="0"/>
    <n v="0.14510000000000001"/>
    <s v="MA"/>
    <s v="MORTGAGE"/>
    <x v="101"/>
    <x v="9"/>
    <n v="9"/>
    <n v="12217"/>
    <x v="2"/>
    <s v="7 years"/>
    <n v="7"/>
    <n v="14"/>
    <n v="7"/>
    <x v="0"/>
  </r>
  <r>
    <n v="64690"/>
    <n v="6000"/>
    <n v="6000"/>
    <n v="0.1409"/>
    <s v="36 months"/>
    <x v="1"/>
    <n v="0.22500000000000001"/>
    <s v="UT"/>
    <s v="RENT"/>
    <x v="56"/>
    <x v="4"/>
    <n v="18"/>
    <n v="5955"/>
    <x v="2"/>
    <s v="10+ years"/>
    <n v="14"/>
    <n v="22"/>
    <n v="11"/>
    <x v="1"/>
  </r>
  <r>
    <n v="66605"/>
    <n v="5000"/>
    <n v="5000"/>
    <n v="0.158"/>
    <s v="36 months"/>
    <x v="0"/>
    <n v="0.34200000000000003"/>
    <s v="CA"/>
    <s v="RENT"/>
    <x v="19"/>
    <x v="8"/>
    <n v="18"/>
    <n v="5414"/>
    <x v="3"/>
    <s v="3 years"/>
    <n v="15"/>
    <n v="34"/>
    <n v="3"/>
    <x v="0"/>
  </r>
  <r>
    <n v="18512"/>
    <n v="12000"/>
    <n v="11975"/>
    <n v="0.14829999999999999"/>
    <s v="60 months"/>
    <x v="1"/>
    <n v="0.22309999999999999"/>
    <s v="CA"/>
    <s v="RENT"/>
    <x v="102"/>
    <x v="7"/>
    <n v="9"/>
    <n v="9398"/>
    <x v="2"/>
    <s v="3 years"/>
    <n v="14"/>
    <n v="22"/>
    <n v="3"/>
    <x v="1"/>
  </r>
  <r>
    <n v="1173"/>
    <n v="7000"/>
    <n v="1998"/>
    <n v="0.08"/>
    <s v="36 months"/>
    <x v="1"/>
    <n v="6.3600000000000004E-2"/>
    <s v="AZ"/>
    <s v="MORTGAGE"/>
    <x v="103"/>
    <x v="20"/>
    <n v="9"/>
    <n v="21135"/>
    <x v="2"/>
    <s v="10+ years"/>
    <n v="0.08"/>
    <n v="6"/>
    <n v="11"/>
    <x v="1"/>
  </r>
  <r>
    <n v="22150"/>
    <n v="6000"/>
    <n v="5950"/>
    <n v="0.1"/>
    <s v="36 months"/>
    <x v="8"/>
    <n v="8.7400000000000005E-2"/>
    <s v="FL"/>
    <s v="MORTGAGE"/>
    <x v="104"/>
    <x v="1"/>
    <n v="9"/>
    <n v="105730"/>
    <x v="1"/>
    <s v="10+ years"/>
    <n v="0.1"/>
    <n v="8"/>
    <n v="11"/>
    <x v="8"/>
  </r>
  <r>
    <n v="104008"/>
    <n v="17000"/>
    <n v="16975"/>
    <n v="0.13980000000000001"/>
    <s v="36 months"/>
    <x v="0"/>
    <n v="0.17649999999999999"/>
    <s v="TX"/>
    <s v="MORTGAGE"/>
    <x v="13"/>
    <x v="21"/>
    <n v="14"/>
    <n v="16230"/>
    <x v="6"/>
    <s v="3 years"/>
    <n v="13"/>
    <n v="17"/>
    <n v="3"/>
    <x v="0"/>
  </r>
  <r>
    <n v="4665"/>
    <n v="12000"/>
    <n v="11975"/>
    <n v="8.9399999999999993E-2"/>
    <s v="36 months"/>
    <x v="1"/>
    <n v="0.18990000000000001"/>
    <s v="TX"/>
    <s v="RENT"/>
    <x v="105"/>
    <x v="20"/>
    <n v="13"/>
    <n v="25577"/>
    <x v="1"/>
    <s v="4 years"/>
    <n v="8"/>
    <n v="18"/>
    <n v="4"/>
    <x v="1"/>
  </r>
  <r>
    <n v="43053"/>
    <n v="16350"/>
    <n v="16350"/>
    <n v="7.9000000000000001E-2"/>
    <s v="36 months"/>
    <x v="1"/>
    <n v="0.25030000000000002"/>
    <s v="MN"/>
    <s v="OWN"/>
    <x v="106"/>
    <x v="10"/>
    <n v="7"/>
    <n v="25731"/>
    <x v="2"/>
    <s v="9 years"/>
    <n v="7"/>
    <n v="25"/>
    <n v="9"/>
    <x v="1"/>
  </r>
  <r>
    <n v="59192"/>
    <n v="20000"/>
    <n v="20000"/>
    <n v="7.9000000000000001E-2"/>
    <s v="36 months"/>
    <x v="0"/>
    <n v="0.20039999999999999"/>
    <s v="TX"/>
    <s v="MORTGAGE"/>
    <x v="107"/>
    <x v="23"/>
    <n v="14"/>
    <n v="31335"/>
    <x v="1"/>
    <s v="10+ years"/>
    <n v="7"/>
    <n v="20"/>
    <n v="11"/>
    <x v="0"/>
  </r>
  <r>
    <n v="80538"/>
    <n v="12300"/>
    <n v="12300"/>
    <n v="0.1212"/>
    <s v="36 months"/>
    <x v="0"/>
    <n v="0.10009999999999999"/>
    <s v="CA"/>
    <s v="RENT"/>
    <x v="108"/>
    <x v="2"/>
    <n v="15"/>
    <n v="12450"/>
    <x v="2"/>
    <s v="1 year"/>
    <n v="12"/>
    <n v="10"/>
    <n v="1"/>
    <x v="0"/>
  </r>
  <r>
    <n v="78519"/>
    <n v="4800"/>
    <n v="4800"/>
    <n v="0.13109999999999999"/>
    <s v="36 months"/>
    <x v="3"/>
    <n v="4.6100000000000002E-2"/>
    <s v="TX"/>
    <s v="RENT"/>
    <x v="56"/>
    <x v="2"/>
    <n v="3"/>
    <n v="7911"/>
    <x v="2"/>
    <s v="&lt; 1 year"/>
    <n v="13"/>
    <n v="4"/>
    <n v="0"/>
    <x v="3"/>
  </r>
  <r>
    <n v="48236"/>
    <n v="14500"/>
    <n v="14500"/>
    <n v="7.9000000000000001E-2"/>
    <s v="36 months"/>
    <x v="1"/>
    <n v="0.1196"/>
    <s v="IL"/>
    <s v="RENT"/>
    <x v="24"/>
    <x v="0"/>
    <n v="8"/>
    <n v="16398"/>
    <x v="2"/>
    <s v="6 years"/>
    <n v="7"/>
    <n v="11"/>
    <n v="6"/>
    <x v="1"/>
  </r>
  <r>
    <n v="51833"/>
    <n v="4200"/>
    <n v="4200"/>
    <n v="8.8999999999999996E-2"/>
    <s v="36 months"/>
    <x v="0"/>
    <n v="0.1043"/>
    <s v="CA"/>
    <s v="MORTGAGE"/>
    <x v="109"/>
    <x v="21"/>
    <n v="7"/>
    <n v="4490"/>
    <x v="2"/>
    <s v="n/a"/>
    <n v="8"/>
    <n v="10"/>
    <s v="n/a"/>
    <x v="0"/>
  </r>
  <r>
    <n v="69446"/>
    <n v="22250"/>
    <n v="22250"/>
    <n v="0.1409"/>
    <s v="36 months"/>
    <x v="1"/>
    <n v="0.32100000000000001"/>
    <s v="MN"/>
    <s v="MORTGAGE"/>
    <x v="108"/>
    <x v="2"/>
    <n v="18"/>
    <n v="44868"/>
    <x v="2"/>
    <s v="10+ years"/>
    <n v="14"/>
    <n v="32"/>
    <n v="11"/>
    <x v="1"/>
  </r>
  <r>
    <n v="18161"/>
    <n v="8000"/>
    <n v="8000"/>
    <n v="0.1409"/>
    <s v="36 months"/>
    <x v="6"/>
    <n v="7.6799999999999993E-2"/>
    <s v="IL"/>
    <s v="RENT"/>
    <x v="110"/>
    <x v="13"/>
    <n v="6"/>
    <n v="28579"/>
    <x v="1"/>
    <s v="8 years"/>
    <n v="14"/>
    <n v="7"/>
    <n v="8"/>
    <x v="6"/>
  </r>
  <r>
    <n v="78856"/>
    <n v="8325"/>
    <n v="8325"/>
    <n v="0.1777"/>
    <s v="36 months"/>
    <x v="0"/>
    <n v="0.20749999999999999"/>
    <s v="MO"/>
    <s v="RENT"/>
    <x v="64"/>
    <x v="8"/>
    <n v="7"/>
    <n v="7676"/>
    <x v="2"/>
    <s v="&lt; 1 year"/>
    <n v="17"/>
    <n v="20"/>
    <n v="0"/>
    <x v="0"/>
  </r>
  <r>
    <n v="48412"/>
    <n v="14000"/>
    <n v="14000"/>
    <n v="0.13109999999999999"/>
    <s v="36 months"/>
    <x v="0"/>
    <n v="8.1199999999999994E-2"/>
    <s v="CA"/>
    <s v="OWN"/>
    <x v="30"/>
    <x v="10"/>
    <n v="4"/>
    <n v="4776"/>
    <x v="2"/>
    <s v="7 years"/>
    <n v="13"/>
    <n v="8"/>
    <n v="7"/>
    <x v="0"/>
  </r>
  <r>
    <n v="60192"/>
    <n v="9000"/>
    <n v="9000"/>
    <n v="0.1016"/>
    <s v="36 months"/>
    <x v="0"/>
    <n v="3.9800000000000002E-2"/>
    <s v="MD"/>
    <s v="MORTGAGE"/>
    <x v="60"/>
    <x v="6"/>
    <n v="6"/>
    <n v="5659"/>
    <x v="2"/>
    <s v="7 years"/>
    <n v="10"/>
    <n v="3"/>
    <n v="7"/>
    <x v="0"/>
  </r>
  <r>
    <n v="97275"/>
    <n v="16000"/>
    <n v="16000"/>
    <n v="0.13109999999999999"/>
    <s v="36 months"/>
    <x v="1"/>
    <n v="0.17610000000000001"/>
    <s v="GA"/>
    <s v="MORTGAGE"/>
    <x v="111"/>
    <x v="22"/>
    <n v="13"/>
    <n v="15148"/>
    <x v="2"/>
    <s v="2 years"/>
    <n v="13"/>
    <n v="17"/>
    <n v="2"/>
    <x v="1"/>
  </r>
  <r>
    <n v="103218"/>
    <n v="15200"/>
    <n v="13694.22"/>
    <n v="0.1114"/>
    <s v="36 months"/>
    <x v="1"/>
    <n v="0.14499999999999999"/>
    <s v="AZ"/>
    <s v="MORTGAGE"/>
    <x v="82"/>
    <x v="12"/>
    <n v="7"/>
    <n v="217827"/>
    <x v="0"/>
    <s v="6 years"/>
    <n v="11"/>
    <n v="14"/>
    <n v="6"/>
    <x v="1"/>
  </r>
  <r>
    <n v="39722"/>
    <n v="24000"/>
    <n v="24000"/>
    <n v="0.1065"/>
    <s v="36 months"/>
    <x v="0"/>
    <n v="0.14799999999999999"/>
    <s v="CA"/>
    <s v="RENT"/>
    <x v="19"/>
    <x v="9"/>
    <n v="5"/>
    <n v="24708"/>
    <x v="2"/>
    <s v="10+ years"/>
    <n v="10"/>
    <n v="14"/>
    <n v="11"/>
    <x v="0"/>
  </r>
  <r>
    <n v="54880"/>
    <n v="16450"/>
    <n v="16450"/>
    <n v="0.15310000000000001"/>
    <s v="36 months"/>
    <x v="0"/>
    <n v="0.1166"/>
    <s v="OH"/>
    <s v="MORTGAGE"/>
    <x v="20"/>
    <x v="7"/>
    <n v="8"/>
    <n v="12697"/>
    <x v="3"/>
    <s v="9 years"/>
    <n v="15"/>
    <n v="11"/>
    <n v="9"/>
    <x v="0"/>
  </r>
  <r>
    <n v="81508"/>
    <n v="7500"/>
    <n v="7500"/>
    <n v="0.1212"/>
    <s v="36 months"/>
    <x v="6"/>
    <n v="0.2656"/>
    <s v="NH"/>
    <s v="MORTGAGE"/>
    <x v="9"/>
    <x v="18"/>
    <n v="8"/>
    <n v="9047"/>
    <x v="1"/>
    <s v="10+ years"/>
    <n v="12"/>
    <n v="26"/>
    <n v="11"/>
    <x v="6"/>
  </r>
  <r>
    <n v="98671"/>
    <n v="4750"/>
    <n v="4750"/>
    <n v="0.22470000000000001"/>
    <s v="36 months"/>
    <x v="0"/>
    <n v="0.2445"/>
    <s v="UT"/>
    <s v="RENT"/>
    <x v="112"/>
    <x v="8"/>
    <n v="9"/>
    <n v="4752"/>
    <x v="0"/>
    <s v="&lt; 1 year"/>
    <n v="22"/>
    <n v="24"/>
    <n v="0"/>
    <x v="0"/>
  </r>
  <r>
    <n v="80765"/>
    <n v="6500"/>
    <n v="6500"/>
    <n v="7.9000000000000001E-2"/>
    <s v="36 months"/>
    <x v="0"/>
    <n v="0.12559999999999999"/>
    <s v="AR"/>
    <s v="RENT"/>
    <x v="113"/>
    <x v="5"/>
    <n v="17"/>
    <n v="33229"/>
    <x v="2"/>
    <s v="8 years"/>
    <n v="7"/>
    <n v="12"/>
    <n v="8"/>
    <x v="0"/>
  </r>
  <r>
    <n v="103835"/>
    <n v="5500"/>
    <n v="5450"/>
    <n v="0.1867"/>
    <s v="60 months"/>
    <x v="0"/>
    <n v="0.17710000000000001"/>
    <s v="NY"/>
    <s v="RENT"/>
    <x v="114"/>
    <x v="17"/>
    <n v="6"/>
    <n v="4492"/>
    <x v="7"/>
    <s v="2 years"/>
    <n v="18"/>
    <n v="17"/>
    <n v="2"/>
    <x v="0"/>
  </r>
  <r>
    <n v="59041"/>
    <n v="9600"/>
    <n v="9600"/>
    <n v="6.0299999999999999E-2"/>
    <s v="36 months"/>
    <x v="6"/>
    <n v="7.5200000000000003E-2"/>
    <s v="AL"/>
    <s v="MORTGAGE"/>
    <x v="21"/>
    <x v="20"/>
    <n v="7"/>
    <n v="765"/>
    <x v="2"/>
    <s v="&lt; 1 year"/>
    <n v="6"/>
    <n v="7"/>
    <n v="0"/>
    <x v="6"/>
  </r>
  <r>
    <n v="62747"/>
    <n v="12000"/>
    <n v="11975"/>
    <n v="0.1212"/>
    <s v="36 months"/>
    <x v="8"/>
    <n v="0.31340000000000001"/>
    <s v="NY"/>
    <s v="OWN"/>
    <x v="46"/>
    <x v="18"/>
    <n v="21"/>
    <n v="28703"/>
    <x v="0"/>
    <s v="3 years"/>
    <n v="12"/>
    <n v="31"/>
    <n v="3"/>
    <x v="8"/>
  </r>
  <r>
    <n v="34051"/>
    <n v="2000"/>
    <n v="2000"/>
    <n v="7.51E-2"/>
    <s v="36 months"/>
    <x v="2"/>
    <n v="0.1673"/>
    <s v="CA"/>
    <s v="RENT"/>
    <x v="115"/>
    <x v="10"/>
    <n v="5"/>
    <n v="2925"/>
    <x v="2"/>
    <s v="4 years"/>
    <n v="7"/>
    <n v="16"/>
    <n v="4"/>
    <x v="2"/>
  </r>
  <r>
    <n v="99360"/>
    <n v="18000"/>
    <n v="18000"/>
    <n v="0.24890000000000001"/>
    <s v="60 months"/>
    <x v="3"/>
    <n v="0.14879999999999999"/>
    <s v="VT"/>
    <s v="RENT"/>
    <x v="68"/>
    <x v="8"/>
    <n v="10"/>
    <n v="7377"/>
    <x v="3"/>
    <s v="8 years"/>
    <n v="24"/>
    <n v="14"/>
    <n v="8"/>
    <x v="3"/>
  </r>
  <r>
    <n v="79126"/>
    <n v="5825"/>
    <n v="5825"/>
    <n v="0.1212"/>
    <s v="36 months"/>
    <x v="6"/>
    <n v="0.04"/>
    <s v="AR"/>
    <s v="OWN"/>
    <x v="19"/>
    <x v="2"/>
    <n v="4"/>
    <n v="5643"/>
    <x v="2"/>
    <s v="1 year"/>
    <n v="12"/>
    <n v="0.04"/>
    <n v="1"/>
    <x v="6"/>
  </r>
  <r>
    <n v="103249"/>
    <n v="2500"/>
    <n v="2500"/>
    <n v="0.15310000000000001"/>
    <s v="36 months"/>
    <x v="6"/>
    <n v="0.2281"/>
    <s v="VA"/>
    <s v="RENT"/>
    <x v="116"/>
    <x v="4"/>
    <n v="7"/>
    <n v="5276"/>
    <x v="7"/>
    <s v="&lt; 1 year"/>
    <n v="15"/>
    <n v="22"/>
    <n v="0"/>
    <x v="6"/>
  </r>
  <r>
    <n v="43700"/>
    <n v="7200"/>
    <n v="7200"/>
    <n v="0.1991"/>
    <s v="60 months"/>
    <x v="2"/>
    <n v="0.02"/>
    <s v="NY"/>
    <s v="RENT"/>
    <x v="54"/>
    <x v="17"/>
    <n v="13"/>
    <n v="2130"/>
    <x v="2"/>
    <s v="9 years"/>
    <n v="19"/>
    <n v="0.02"/>
    <n v="9"/>
    <x v="2"/>
  </r>
  <r>
    <n v="83155"/>
    <n v="8000"/>
    <n v="8000"/>
    <n v="0.14330000000000001"/>
    <s v="36 months"/>
    <x v="2"/>
    <n v="0.11849999999999999"/>
    <s v="MD"/>
    <s v="RENT"/>
    <x v="117"/>
    <x v="4"/>
    <n v="15"/>
    <n v="9660"/>
    <x v="2"/>
    <s v="2 years"/>
    <n v="14"/>
    <n v="11"/>
    <n v="2"/>
    <x v="2"/>
  </r>
  <r>
    <n v="16446"/>
    <n v="25000"/>
    <n v="24675"/>
    <n v="0.2077"/>
    <s v="60 months"/>
    <x v="6"/>
    <n v="0.19120000000000001"/>
    <s v="TX"/>
    <s v="MORTGAGE"/>
    <x v="60"/>
    <x v="8"/>
    <n v="17"/>
    <n v="12757"/>
    <x v="0"/>
    <s v="10+ years"/>
    <n v="20"/>
    <n v="19"/>
    <n v="11"/>
    <x v="6"/>
  </r>
  <r>
    <n v="84110"/>
    <n v="2500"/>
    <n v="2500"/>
    <n v="0.1409"/>
    <s v="36 months"/>
    <x v="10"/>
    <n v="0.20949999999999999"/>
    <s v="NY"/>
    <s v="RENT"/>
    <x v="56"/>
    <x v="8"/>
    <n v="9"/>
    <n v="15787"/>
    <x v="2"/>
    <s v="n/a"/>
    <n v="14"/>
    <n v="20"/>
    <s v="n/a"/>
    <x v="10"/>
  </r>
  <r>
    <n v="2807"/>
    <n v="20000"/>
    <n v="2050"/>
    <n v="0.12839999999999999"/>
    <s v="36 months"/>
    <x v="6"/>
    <n v="1.49E-2"/>
    <s v="MI"/>
    <s v="MORTGAGE"/>
    <x v="70"/>
    <x v="20"/>
    <n v="6"/>
    <n v="1954"/>
    <x v="4"/>
    <s v="2 years"/>
    <n v="12"/>
    <n v="1"/>
    <n v="2"/>
    <x v="6"/>
  </r>
  <r>
    <n v="94386"/>
    <n v="6250"/>
    <n v="6250"/>
    <n v="0.13109999999999999"/>
    <s v="36 months"/>
    <x v="0"/>
    <n v="0.28610000000000002"/>
    <s v="CT"/>
    <s v="RENT"/>
    <x v="118"/>
    <x v="5"/>
    <n v="19"/>
    <n v="7455"/>
    <x v="1"/>
    <s v="3 years"/>
    <n v="13"/>
    <n v="28"/>
    <n v="3"/>
    <x v="0"/>
  </r>
  <r>
    <n v="49074"/>
    <n v="12375"/>
    <n v="12375"/>
    <n v="0.13669999999999999"/>
    <s v="36 months"/>
    <x v="0"/>
    <n v="0.22420000000000001"/>
    <s v="KS"/>
    <s v="MORTGAGE"/>
    <x v="91"/>
    <x v="22"/>
    <n v="8"/>
    <n v="12226"/>
    <x v="2"/>
    <s v="3 years"/>
    <n v="13"/>
    <n v="22"/>
    <n v="3"/>
    <x v="0"/>
  </r>
  <r>
    <n v="88558"/>
    <n v="18000"/>
    <n v="18000"/>
    <n v="0.1016"/>
    <s v="36 months"/>
    <x v="0"/>
    <n v="0.1671"/>
    <s v="NY"/>
    <s v="MORTGAGE"/>
    <x v="20"/>
    <x v="7"/>
    <n v="16"/>
    <n v="19850"/>
    <x v="1"/>
    <s v="6 years"/>
    <n v="10"/>
    <n v="16"/>
    <n v="6"/>
    <x v="0"/>
  </r>
  <r>
    <n v="31714"/>
    <n v="3300"/>
    <n v="3300"/>
    <n v="6.9900000000000004E-2"/>
    <s v="36 months"/>
    <x v="2"/>
    <n v="0.20039999999999999"/>
    <s v="IL"/>
    <s v="RENT"/>
    <x v="63"/>
    <x v="12"/>
    <n v="10"/>
    <n v="0"/>
    <x v="0"/>
    <s v="1 year"/>
    <n v="6"/>
    <n v="20"/>
    <n v="1"/>
    <x v="2"/>
  </r>
  <r>
    <n v="68991"/>
    <n v="21000"/>
    <n v="21000"/>
    <n v="0.18490000000000001"/>
    <s v="60 months"/>
    <x v="2"/>
    <n v="0.16400000000000001"/>
    <s v="TX"/>
    <s v="MORTGAGE"/>
    <x v="119"/>
    <x v="21"/>
    <n v="11"/>
    <n v="29293"/>
    <x v="2"/>
    <s v="1 year"/>
    <n v="18"/>
    <n v="16"/>
    <n v="1"/>
    <x v="2"/>
  </r>
  <r>
    <n v="75034"/>
    <n v="24575"/>
    <n v="24575"/>
    <n v="0.16289999999999999"/>
    <s v="36 months"/>
    <x v="0"/>
    <n v="0.19600000000000001"/>
    <s v="GA"/>
    <s v="MORTGAGE"/>
    <x v="31"/>
    <x v="3"/>
    <n v="8"/>
    <n v="20858"/>
    <x v="0"/>
    <s v="10+ years"/>
    <n v="16"/>
    <n v="19"/>
    <n v="11"/>
    <x v="0"/>
  </r>
  <r>
    <n v="4532"/>
    <n v="5000"/>
    <n v="4900"/>
    <n v="7.7399999999999997E-2"/>
    <s v="36 months"/>
    <x v="2"/>
    <n v="0.14399999999999999"/>
    <s v="OH"/>
    <s v="RENT"/>
    <x v="40"/>
    <x v="20"/>
    <n v="8"/>
    <n v="15489"/>
    <x v="1"/>
    <s v="10+ years"/>
    <n v="7"/>
    <n v="14"/>
    <n v="11"/>
    <x v="2"/>
  </r>
  <r>
    <n v="67649"/>
    <n v="20000"/>
    <n v="20000"/>
    <n v="0.16289999999999999"/>
    <s v="36 months"/>
    <x v="0"/>
    <n v="0.2359"/>
    <s v="MI"/>
    <s v="MORTGAGE"/>
    <x v="28"/>
    <x v="22"/>
    <n v="14"/>
    <n v="12696"/>
    <x v="1"/>
    <s v="&lt; 1 year"/>
    <n v="16"/>
    <n v="23"/>
    <n v="0"/>
    <x v="0"/>
  </r>
  <r>
    <n v="34983"/>
    <n v="13250"/>
    <n v="13250"/>
    <n v="6.6199999999999995E-2"/>
    <s v="36 months"/>
    <x v="0"/>
    <n v="0.28639999999999999"/>
    <s v="IL"/>
    <s v="MORTGAGE"/>
    <x v="120"/>
    <x v="20"/>
    <n v="12"/>
    <n v="7174"/>
    <x v="3"/>
    <s v="8 years"/>
    <n v="6"/>
    <n v="28"/>
    <n v="8"/>
    <x v="0"/>
  </r>
  <r>
    <n v="4168"/>
    <n v="10000"/>
    <n v="9975"/>
    <n v="8.5900000000000004E-2"/>
    <s v="36 months"/>
    <x v="8"/>
    <n v="2.8500000000000001E-2"/>
    <s v="PA"/>
    <s v="MORTGAGE"/>
    <x v="121"/>
    <x v="24"/>
    <n v="9"/>
    <n v="16"/>
    <x v="3"/>
    <s v="10+ years"/>
    <n v="8"/>
    <n v="2"/>
    <n v="11"/>
    <x v="8"/>
  </r>
  <r>
    <n v="13020"/>
    <n v="20000"/>
    <n v="19950"/>
    <n v="0.1075"/>
    <s v="36 months"/>
    <x v="0"/>
    <n v="0.1137"/>
    <s v="NY"/>
    <s v="RENT"/>
    <x v="97"/>
    <x v="11"/>
    <n v="10"/>
    <n v="12283"/>
    <x v="2"/>
    <s v="3 years"/>
    <n v="10"/>
    <n v="11"/>
    <n v="3"/>
    <x v="0"/>
  </r>
  <r>
    <n v="28402"/>
    <n v="10000"/>
    <n v="10000"/>
    <n v="8.4900000000000003E-2"/>
    <s v="36 months"/>
    <x v="0"/>
    <n v="0.1358"/>
    <s v="FL"/>
    <s v="MORTGAGE"/>
    <x v="46"/>
    <x v="1"/>
    <n v="8"/>
    <n v="8455"/>
    <x v="2"/>
    <s v="10+ years"/>
    <n v="8"/>
    <n v="13"/>
    <n v="11"/>
    <x v="0"/>
  </r>
  <r>
    <n v="82112"/>
    <n v="12000"/>
    <n v="12000"/>
    <n v="0.1212"/>
    <s v="36 months"/>
    <x v="0"/>
    <n v="0.14660000000000001"/>
    <s v="FL"/>
    <s v="MORTGAGE"/>
    <x v="9"/>
    <x v="18"/>
    <n v="11"/>
    <n v="13235"/>
    <x v="0"/>
    <s v="2 years"/>
    <n v="12"/>
    <n v="14"/>
    <n v="2"/>
    <x v="0"/>
  </r>
  <r>
    <n v="74368"/>
    <n v="8000"/>
    <n v="7950"/>
    <n v="7.9000000000000001E-2"/>
    <s v="36 months"/>
    <x v="6"/>
    <n v="0.12540000000000001"/>
    <s v="IL"/>
    <s v="MORTGAGE"/>
    <x v="70"/>
    <x v="9"/>
    <n v="8"/>
    <n v="6834"/>
    <x v="0"/>
    <s v="5 years"/>
    <n v="7"/>
    <n v="12"/>
    <n v="5"/>
    <x v="6"/>
  </r>
  <r>
    <n v="5838"/>
    <n v="11000"/>
    <n v="10950"/>
    <n v="8.9399999999999993E-2"/>
    <s v="36 months"/>
    <x v="1"/>
    <n v="0.2238"/>
    <s v="AK"/>
    <s v="MORTGAGE"/>
    <x v="122"/>
    <x v="12"/>
    <n v="6"/>
    <n v="8694"/>
    <x v="6"/>
    <s v="7 years"/>
    <n v="8"/>
    <n v="22"/>
    <n v="7"/>
    <x v="1"/>
  </r>
  <r>
    <n v="24085"/>
    <n v="12500"/>
    <n v="12425"/>
    <n v="7.4899999999999994E-2"/>
    <s v="36 months"/>
    <x v="0"/>
    <n v="0.14069999999999999"/>
    <s v="MD"/>
    <s v="RENT"/>
    <x v="123"/>
    <x v="10"/>
    <n v="15"/>
    <n v="13261"/>
    <x v="2"/>
    <s v="6 years"/>
    <n v="7"/>
    <n v="14"/>
    <n v="6"/>
    <x v="0"/>
  </r>
  <r>
    <n v="102519"/>
    <n v="7500"/>
    <n v="0"/>
    <n v="0.1103"/>
    <s v="36 months"/>
    <x v="1"/>
    <n v="0.11409999999999999"/>
    <s v="AL"/>
    <s v="MORTGAGE"/>
    <x v="19"/>
    <x v="7"/>
    <n v="15"/>
    <n v="5148"/>
    <x v="8"/>
    <s v="6 years"/>
    <n v="11"/>
    <n v="11"/>
    <n v="6"/>
    <x v="1"/>
  </r>
  <r>
    <n v="85220"/>
    <n v="4825"/>
    <n v="4825"/>
    <n v="0.1016"/>
    <s v="36 months"/>
    <x v="0"/>
    <n v="0.1489"/>
    <s v="UT"/>
    <s v="RENT"/>
    <x v="124"/>
    <x v="6"/>
    <n v="14"/>
    <n v="6109"/>
    <x v="1"/>
    <s v="1 year"/>
    <n v="10"/>
    <n v="14"/>
    <n v="1"/>
    <x v="0"/>
  </r>
  <r>
    <n v="29422"/>
    <n v="7550"/>
    <n v="7550"/>
    <n v="0.16889999999999999"/>
    <s v="36 months"/>
    <x v="2"/>
    <n v="0.21940000000000001"/>
    <s v="AL"/>
    <s v="RENT"/>
    <x v="125"/>
    <x v="4"/>
    <n v="2"/>
    <n v="1989"/>
    <x v="1"/>
    <s v="8 years"/>
    <n v="16"/>
    <n v="21"/>
    <n v="8"/>
    <x v="2"/>
  </r>
  <r>
    <n v="12751"/>
    <n v="8000"/>
    <n v="7827.03"/>
    <n v="0.14349999999999999"/>
    <s v="36 months"/>
    <x v="2"/>
    <n v="0.20349999999999999"/>
    <s v="NY"/>
    <s v="RENT"/>
    <x v="68"/>
    <x v="13"/>
    <n v="7"/>
    <n v="2082"/>
    <x v="2"/>
    <s v="4 years"/>
    <n v="14"/>
    <n v="20"/>
    <n v="4"/>
    <x v="2"/>
  </r>
  <r>
    <n v="96028"/>
    <n v="6000"/>
    <n v="6000"/>
    <n v="0.1409"/>
    <s v="36 months"/>
    <x v="0"/>
    <n v="0.15720000000000001"/>
    <s v="KS"/>
    <s v="RENT"/>
    <x v="126"/>
    <x v="4"/>
    <n v="11"/>
    <n v="10373"/>
    <x v="2"/>
    <s v="4 years"/>
    <n v="14"/>
    <n v="15"/>
    <n v="4"/>
    <x v="0"/>
  </r>
  <r>
    <n v="104202"/>
    <n v="8000"/>
    <n v="8000"/>
    <n v="0.15570000000000001"/>
    <s v="60 months"/>
    <x v="8"/>
    <n v="2.3800000000000002E-2"/>
    <s v="IL"/>
    <s v="RENT"/>
    <x v="127"/>
    <x v="21"/>
    <n v="4"/>
    <n v="1252"/>
    <x v="7"/>
    <s v="5 years"/>
    <n v="15"/>
    <n v="2"/>
    <n v="5"/>
    <x v="8"/>
  </r>
  <r>
    <n v="10096"/>
    <n v="3000"/>
    <n v="3000"/>
    <n v="0.1459"/>
    <s v="36 months"/>
    <x v="0"/>
    <n v="0.24199999999999999"/>
    <s v="IL"/>
    <s v="MORTGAGE"/>
    <x v="9"/>
    <x v="8"/>
    <n v="6"/>
    <n v="5527"/>
    <x v="1"/>
    <s v="5 years"/>
    <n v="14"/>
    <n v="24"/>
    <n v="5"/>
    <x v="0"/>
  </r>
  <r>
    <n v="51445"/>
    <n v="8000"/>
    <n v="7997.79"/>
    <n v="0.16289999999999999"/>
    <s v="36 months"/>
    <x v="0"/>
    <n v="0.15759999999999999"/>
    <s v="NY"/>
    <s v="RENT"/>
    <x v="19"/>
    <x v="8"/>
    <n v="8"/>
    <n v="7374"/>
    <x v="1"/>
    <s v="6 years"/>
    <n v="16"/>
    <n v="15"/>
    <n v="6"/>
    <x v="0"/>
  </r>
  <r>
    <n v="30184"/>
    <n v="8400"/>
    <n v="8400"/>
    <n v="5.9900000000000002E-2"/>
    <s v="36 months"/>
    <x v="1"/>
    <n v="8.6999999999999994E-2"/>
    <s v="TX"/>
    <s v="OWN"/>
    <x v="47"/>
    <x v="20"/>
    <n v="6"/>
    <n v="6215"/>
    <x v="2"/>
    <s v="2 years"/>
    <n v="5"/>
    <n v="8"/>
    <n v="2"/>
    <x v="1"/>
  </r>
  <r>
    <n v="48402"/>
    <n v="35000"/>
    <n v="35000"/>
    <n v="0.14649999999999999"/>
    <s v="36 months"/>
    <x v="10"/>
    <n v="0.122"/>
    <s v="MA"/>
    <s v="MORTGAGE"/>
    <x v="12"/>
    <x v="5"/>
    <n v="7"/>
    <n v="103354"/>
    <x v="2"/>
    <s v="8 years"/>
    <n v="14"/>
    <n v="12"/>
    <n v="8"/>
    <x v="10"/>
  </r>
  <r>
    <n v="50781"/>
    <n v="15000"/>
    <n v="15000"/>
    <n v="7.9000000000000001E-2"/>
    <s v="36 months"/>
    <x v="1"/>
    <n v="0.21540000000000001"/>
    <s v="NY"/>
    <s v="OWN"/>
    <x v="9"/>
    <x v="10"/>
    <n v="8"/>
    <n v="21555"/>
    <x v="2"/>
    <s v="2 years"/>
    <n v="7"/>
    <n v="21"/>
    <n v="2"/>
    <x v="1"/>
  </r>
  <r>
    <n v="8378"/>
    <n v="7500"/>
    <n v="7475"/>
    <n v="0.1099"/>
    <s v="36 months"/>
    <x v="6"/>
    <n v="7.51E-2"/>
    <s v="TX"/>
    <s v="MORTGAGE"/>
    <x v="69"/>
    <x v="30"/>
    <n v="9"/>
    <n v="2245"/>
    <x v="8"/>
    <s v="8 years"/>
    <n v="10"/>
    <n v="7"/>
    <n v="8"/>
    <x v="6"/>
  </r>
  <r>
    <n v="16672"/>
    <n v="24000"/>
    <n v="23665.54"/>
    <n v="9.6199999999999994E-2"/>
    <s v="60 months"/>
    <x v="0"/>
    <n v="0.1741"/>
    <s v="DC"/>
    <s v="RENT"/>
    <x v="128"/>
    <x v="29"/>
    <n v="6"/>
    <n v="1502"/>
    <x v="2"/>
    <s v="9 years"/>
    <n v="9"/>
    <n v="17"/>
    <n v="9"/>
    <x v="0"/>
  </r>
  <r>
    <n v="56643"/>
    <n v="21000"/>
    <n v="20975"/>
    <n v="0.20499999999999999"/>
    <s v="60 months"/>
    <x v="0"/>
    <n v="0.1842"/>
    <s v="NY"/>
    <s v="MORTGAGE"/>
    <x v="129"/>
    <x v="22"/>
    <n v="11"/>
    <n v="31080"/>
    <x v="0"/>
    <s v="5 years"/>
    <n v="20"/>
    <n v="18"/>
    <n v="5"/>
    <x v="0"/>
  </r>
  <r>
    <n v="65889"/>
    <n v="6000"/>
    <n v="6000"/>
    <n v="7.6200000000000004E-2"/>
    <s v="36 months"/>
    <x v="0"/>
    <n v="9.3299999999999994E-2"/>
    <s v="CA"/>
    <s v="RENT"/>
    <x v="130"/>
    <x v="10"/>
    <n v="8"/>
    <n v="6239"/>
    <x v="2"/>
    <s v="2 years"/>
    <n v="7"/>
    <n v="9"/>
    <n v="2"/>
    <x v="0"/>
  </r>
  <r>
    <n v="18439"/>
    <n v="4500"/>
    <n v="4500"/>
    <n v="6.9099999999999995E-2"/>
    <s v="36 months"/>
    <x v="8"/>
    <n v="5.7999999999999996E-3"/>
    <s v="MD"/>
    <s v="MORTGAGE"/>
    <x v="131"/>
    <x v="9"/>
    <n v="7"/>
    <n v="3015"/>
    <x v="6"/>
    <s v="7 years"/>
    <n v="6"/>
    <n v="0"/>
    <n v="7"/>
    <x v="8"/>
  </r>
  <r>
    <n v="79217"/>
    <n v="29000"/>
    <n v="29000"/>
    <n v="0.1777"/>
    <s v="36 months"/>
    <x v="0"/>
    <n v="0.157"/>
    <s v="MA"/>
    <s v="RENT"/>
    <x v="87"/>
    <x v="3"/>
    <n v="11"/>
    <n v="23319"/>
    <x v="2"/>
    <s v="2 years"/>
    <n v="17"/>
    <n v="15"/>
    <n v="2"/>
    <x v="0"/>
  </r>
  <r>
    <n v="83672"/>
    <n v="20000"/>
    <n v="20000"/>
    <n v="0.15310000000000001"/>
    <s v="36 months"/>
    <x v="0"/>
    <n v="0.27350000000000002"/>
    <s v="CA"/>
    <s v="RENT"/>
    <x v="31"/>
    <x v="2"/>
    <n v="11"/>
    <n v="11343"/>
    <x v="1"/>
    <s v="6 years"/>
    <n v="15"/>
    <n v="27"/>
    <n v="6"/>
    <x v="0"/>
  </r>
  <r>
    <n v="97016"/>
    <n v="7000"/>
    <n v="7000"/>
    <n v="0.1016"/>
    <s v="36 months"/>
    <x v="0"/>
    <n v="0.1076"/>
    <s v="IL"/>
    <s v="MORTGAGE"/>
    <x v="132"/>
    <x v="3"/>
    <n v="11"/>
    <n v="13638"/>
    <x v="2"/>
    <s v="7 years"/>
    <n v="10"/>
    <n v="10"/>
    <n v="7"/>
    <x v="0"/>
  </r>
  <r>
    <n v="16867"/>
    <n v="5000"/>
    <n v="4950"/>
    <n v="0.1036"/>
    <s v="36 months"/>
    <x v="2"/>
    <n v="5.1000000000000004E-3"/>
    <s v="NJ"/>
    <s v="RENT"/>
    <x v="6"/>
    <x v="1"/>
    <n v="2"/>
    <n v="165"/>
    <x v="0"/>
    <s v="3 years"/>
    <n v="10"/>
    <n v="0"/>
    <n v="3"/>
    <x v="2"/>
  </r>
  <r>
    <n v="73664"/>
    <n v="6000"/>
    <n v="6000"/>
    <n v="0.17269999999999999"/>
    <s v="36 months"/>
    <x v="0"/>
    <n v="6.9099999999999995E-2"/>
    <s v="IL"/>
    <s v="MORTGAGE"/>
    <x v="133"/>
    <x v="8"/>
    <n v="6"/>
    <n v="6652"/>
    <x v="0"/>
    <s v="5 years"/>
    <n v="17"/>
    <n v="6"/>
    <n v="5"/>
    <x v="0"/>
  </r>
  <r>
    <n v="42222"/>
    <n v="10000"/>
    <n v="10000"/>
    <n v="0.1527"/>
    <s v="36 months"/>
    <x v="11"/>
    <n v="4.02E-2"/>
    <s v="IL"/>
    <s v="RENT"/>
    <x v="134"/>
    <x v="4"/>
    <n v="9"/>
    <n v="7614"/>
    <x v="0"/>
    <s v="1 year"/>
    <n v="15"/>
    <n v="4"/>
    <n v="1"/>
    <x v="11"/>
  </r>
  <r>
    <n v="24026"/>
    <n v="3200"/>
    <n v="3200"/>
    <n v="0.1749"/>
    <s v="36 months"/>
    <x v="2"/>
    <n v="1.37E-2"/>
    <s v="AR"/>
    <s v="RENT"/>
    <x v="135"/>
    <x v="8"/>
    <n v="4"/>
    <n v="1427"/>
    <x v="1"/>
    <s v="&lt; 1 year"/>
    <n v="17"/>
    <n v="1"/>
    <n v="0"/>
    <x v="2"/>
  </r>
  <r>
    <n v="68139"/>
    <n v="23000"/>
    <n v="23000"/>
    <n v="0.1777"/>
    <s v="36 months"/>
    <x v="0"/>
    <n v="0.25840000000000002"/>
    <s v="MD"/>
    <s v="MORTGAGE"/>
    <x v="136"/>
    <x v="7"/>
    <n v="17"/>
    <n v="19870"/>
    <x v="1"/>
    <s v="3 years"/>
    <n v="17"/>
    <n v="25"/>
    <n v="3"/>
    <x v="0"/>
  </r>
  <r>
    <n v="101715"/>
    <n v="5000"/>
    <n v="1750.04"/>
    <n v="0.1154"/>
    <s v="36 months"/>
    <x v="2"/>
    <n v="0.1036"/>
    <s v="NY"/>
    <s v="RENT"/>
    <x v="137"/>
    <x v="4"/>
    <n v="17"/>
    <n v="15301"/>
    <x v="8"/>
    <s v="1 year"/>
    <n v="11"/>
    <n v="10"/>
    <n v="1"/>
    <x v="2"/>
  </r>
  <r>
    <n v="32974"/>
    <n v="3000"/>
    <n v="3000"/>
    <n v="0.12690000000000001"/>
    <s v="36 months"/>
    <x v="0"/>
    <n v="3.1199999999999999E-2"/>
    <s v="CA"/>
    <s v="RENT"/>
    <x v="91"/>
    <x v="1"/>
    <n v="3"/>
    <n v="844"/>
    <x v="2"/>
    <s v="3 years"/>
    <n v="12"/>
    <n v="3"/>
    <n v="3"/>
    <x v="0"/>
  </r>
  <r>
    <n v="19091"/>
    <n v="12000"/>
    <n v="11975"/>
    <n v="0.1074"/>
    <s v="60 months"/>
    <x v="0"/>
    <n v="0.17630000000000001"/>
    <s v="VA"/>
    <s v="RENT"/>
    <x v="70"/>
    <x v="1"/>
    <n v="11"/>
    <n v="18808"/>
    <x v="2"/>
    <s v="5 years"/>
    <n v="10"/>
    <n v="17"/>
    <n v="5"/>
    <x v="0"/>
  </r>
  <r>
    <n v="57072"/>
    <n v="20000"/>
    <n v="19975"/>
    <n v="0.1399"/>
    <s v="60 months"/>
    <x v="0"/>
    <n v="0.312"/>
    <s v="NY"/>
    <s v="RENT"/>
    <x v="46"/>
    <x v="5"/>
    <n v="9"/>
    <n v="8810"/>
    <x v="2"/>
    <s v="6 years"/>
    <n v="13"/>
    <n v="31"/>
    <n v="6"/>
    <x v="0"/>
  </r>
  <r>
    <n v="82788"/>
    <n v="1200"/>
    <n v="1200"/>
    <n v="0.158"/>
    <s v="36 months"/>
    <x v="0"/>
    <n v="0.27139999999999997"/>
    <s v="MI"/>
    <s v="RENT"/>
    <x v="92"/>
    <x v="8"/>
    <n v="9"/>
    <n v="9076"/>
    <x v="1"/>
    <s v="3 years"/>
    <n v="15"/>
    <n v="27"/>
    <n v="3"/>
    <x v="0"/>
  </r>
  <r>
    <n v="33093"/>
    <n v="8000"/>
    <n v="8000"/>
    <n v="6.6199999999999995E-2"/>
    <s v="36 months"/>
    <x v="1"/>
    <n v="4.9000000000000002E-2"/>
    <s v="FL"/>
    <s v="MORTGAGE"/>
    <x v="47"/>
    <x v="15"/>
    <n v="5"/>
    <n v="6084"/>
    <x v="1"/>
    <s v="n/a"/>
    <n v="6"/>
    <n v="4"/>
    <s v="n/a"/>
    <x v="1"/>
  </r>
  <r>
    <n v="28534"/>
    <n v="10000"/>
    <n v="9975"/>
    <n v="0.16489999999999999"/>
    <s v="60 months"/>
    <x v="1"/>
    <n v="0.17699999999999999"/>
    <s v="IL"/>
    <s v="MORTGAGE"/>
    <x v="15"/>
    <x v="6"/>
    <n v="10"/>
    <n v="41329"/>
    <x v="2"/>
    <s v="10+ years"/>
    <n v="16"/>
    <n v="17"/>
    <n v="11"/>
    <x v="1"/>
  </r>
  <r>
    <n v="22444"/>
    <n v="11000"/>
    <n v="11000"/>
    <n v="0.13059999999999999"/>
    <s v="36 months"/>
    <x v="2"/>
    <n v="0.22420000000000001"/>
    <s v="NC"/>
    <s v="MORTGAGE"/>
    <x v="82"/>
    <x v="2"/>
    <n v="9"/>
    <n v="34314"/>
    <x v="1"/>
    <s v="&lt; 1 year"/>
    <n v="13"/>
    <n v="22"/>
    <n v="0"/>
    <x v="2"/>
  </r>
  <r>
    <n v="95117"/>
    <n v="18000"/>
    <n v="18000"/>
    <n v="0.16289999999999999"/>
    <s v="36 months"/>
    <x v="1"/>
    <n v="0.1762"/>
    <s v="CA"/>
    <s v="MORTGAGE"/>
    <x v="31"/>
    <x v="4"/>
    <n v="11"/>
    <n v="9379"/>
    <x v="1"/>
    <s v="5 years"/>
    <n v="16"/>
    <n v="17"/>
    <n v="5"/>
    <x v="1"/>
  </r>
  <r>
    <n v="30817"/>
    <n v="24000"/>
    <n v="23975"/>
    <n v="0.1749"/>
    <s v="60 months"/>
    <x v="12"/>
    <n v="8.9599999999999999E-2"/>
    <s v="OR"/>
    <s v="RENT"/>
    <x v="9"/>
    <x v="6"/>
    <n v="4"/>
    <n v="323"/>
    <x v="1"/>
    <s v="10+ years"/>
    <n v="17"/>
    <n v="8"/>
    <n v="11"/>
    <x v="12"/>
  </r>
  <r>
    <n v="84180"/>
    <n v="8000"/>
    <n v="7925"/>
    <n v="0.1875"/>
    <s v="60 months"/>
    <x v="2"/>
    <n v="9.9199999999999997E-2"/>
    <s v="WA"/>
    <s v="MORTGAGE"/>
    <x v="138"/>
    <x v="13"/>
    <n v="7"/>
    <n v="8421"/>
    <x v="1"/>
    <s v="10+ years"/>
    <n v="18"/>
    <n v="9"/>
    <n v="11"/>
    <x v="2"/>
  </r>
  <r>
    <n v="35299"/>
    <n v="6000"/>
    <n v="6000"/>
    <n v="0.1171"/>
    <s v="36 months"/>
    <x v="2"/>
    <n v="0.2145"/>
    <s v="MI"/>
    <s v="RENT"/>
    <x v="139"/>
    <x v="7"/>
    <n v="18"/>
    <n v="10426"/>
    <x v="2"/>
    <s v="2 years"/>
    <n v="11"/>
    <n v="21"/>
    <n v="2"/>
    <x v="2"/>
  </r>
  <r>
    <n v="99867"/>
    <n v="35000"/>
    <n v="34950"/>
    <n v="0.17269999999999999"/>
    <s v="36 months"/>
    <x v="0"/>
    <n v="0.22739999999999999"/>
    <s v="CA"/>
    <s v="RENT"/>
    <x v="113"/>
    <x v="13"/>
    <n v="15"/>
    <n v="24626"/>
    <x v="1"/>
    <s v="10+ years"/>
    <n v="17"/>
    <n v="22"/>
    <n v="11"/>
    <x v="0"/>
  </r>
  <r>
    <n v="16487"/>
    <n v="1000"/>
    <n v="750"/>
    <n v="0.1036"/>
    <s v="36 months"/>
    <x v="13"/>
    <n v="0"/>
    <s v="GA"/>
    <s v="MORTGAGE"/>
    <x v="140"/>
    <x v="10"/>
    <n v="2"/>
    <n v="0"/>
    <x v="1"/>
    <s v="&lt; 1 year"/>
    <n v="10"/>
    <n v="0"/>
    <n v="0"/>
    <x v="13"/>
  </r>
  <r>
    <n v="84283"/>
    <n v="10000"/>
    <n v="10000"/>
    <n v="0.15310000000000001"/>
    <s v="36 months"/>
    <x v="1"/>
    <n v="0.27710000000000001"/>
    <s v="CA"/>
    <s v="RENT"/>
    <x v="19"/>
    <x v="22"/>
    <n v="19"/>
    <n v="19385"/>
    <x v="1"/>
    <s v="3 years"/>
    <n v="15"/>
    <n v="27"/>
    <n v="3"/>
    <x v="1"/>
  </r>
  <r>
    <n v="83786"/>
    <n v="6000"/>
    <n v="6000"/>
    <n v="0.158"/>
    <s v="36 months"/>
    <x v="10"/>
    <n v="7.9399999999999998E-2"/>
    <s v="NY"/>
    <s v="RENT"/>
    <x v="9"/>
    <x v="4"/>
    <n v="7"/>
    <n v="14784"/>
    <x v="1"/>
    <s v="10+ years"/>
    <n v="15"/>
    <n v="7"/>
    <n v="11"/>
    <x v="10"/>
  </r>
  <r>
    <n v="85172"/>
    <n v="4000"/>
    <n v="4000"/>
    <n v="6.0299999999999999E-2"/>
    <s v="36 months"/>
    <x v="4"/>
    <n v="0.1303"/>
    <s v="CA"/>
    <s v="RENT"/>
    <x v="6"/>
    <x v="20"/>
    <n v="7"/>
    <n v="2860"/>
    <x v="2"/>
    <s v="5 years"/>
    <n v="6"/>
    <n v="13"/>
    <n v="5"/>
    <x v="4"/>
  </r>
  <r>
    <n v="41190"/>
    <n v="20000"/>
    <n v="20000"/>
    <n v="0.1171"/>
    <s v="60 months"/>
    <x v="0"/>
    <n v="0.10979999999999999"/>
    <s v="IL"/>
    <s v="MORTGAGE"/>
    <x v="15"/>
    <x v="28"/>
    <n v="10"/>
    <n v="20836"/>
    <x v="2"/>
    <s v="10+ years"/>
    <n v="11"/>
    <n v="10"/>
    <n v="11"/>
    <x v="0"/>
  </r>
  <r>
    <n v="102580"/>
    <n v="3500"/>
    <n v="690.34"/>
    <n v="0.14119999999999999"/>
    <s v="36 months"/>
    <x v="10"/>
    <n v="0.1019"/>
    <s v="IA"/>
    <s v="OTHER"/>
    <x v="19"/>
    <x v="31"/>
    <n v="8"/>
    <n v="9771"/>
    <x v="6"/>
    <s v="10+ years"/>
    <n v="14"/>
    <n v="10"/>
    <n v="11"/>
    <x v="10"/>
  </r>
  <r>
    <n v="57127"/>
    <n v="24000"/>
    <n v="24000"/>
    <n v="0.19989999999999999"/>
    <s v="60 months"/>
    <x v="0"/>
    <n v="3.4799999999999998E-2"/>
    <s v="AZ"/>
    <s v="RENT"/>
    <x v="96"/>
    <x v="2"/>
    <n v="8"/>
    <n v="8224"/>
    <x v="1"/>
    <s v="5 years"/>
    <n v="19"/>
    <n v="3"/>
    <n v="5"/>
    <x v="0"/>
  </r>
  <r>
    <n v="70843"/>
    <n v="8000"/>
    <n v="8000"/>
    <n v="0.1409"/>
    <s v="36 months"/>
    <x v="0"/>
    <n v="0.1431"/>
    <s v="CA"/>
    <s v="RENT"/>
    <x v="70"/>
    <x v="2"/>
    <n v="7"/>
    <n v="5074"/>
    <x v="0"/>
    <s v="4 years"/>
    <n v="14"/>
    <n v="14"/>
    <n v="4"/>
    <x v="0"/>
  </r>
  <r>
    <n v="73060"/>
    <n v="12000"/>
    <n v="12000"/>
    <n v="6.6199999999999995E-2"/>
    <s v="36 months"/>
    <x v="1"/>
    <n v="0.13880000000000001"/>
    <s v="MA"/>
    <s v="MORTGAGE"/>
    <x v="141"/>
    <x v="26"/>
    <n v="15"/>
    <n v="20639"/>
    <x v="1"/>
    <s v="5 years"/>
    <n v="6"/>
    <n v="13"/>
    <n v="5"/>
    <x v="1"/>
  </r>
  <r>
    <n v="88845"/>
    <n v="17600"/>
    <n v="17600"/>
    <n v="8.8999999999999996E-2"/>
    <s v="36 months"/>
    <x v="0"/>
    <n v="0.1658"/>
    <s v="CO"/>
    <s v="MORTGAGE"/>
    <x v="46"/>
    <x v="20"/>
    <n v="8"/>
    <n v="235"/>
    <x v="1"/>
    <s v="8 years"/>
    <n v="8"/>
    <n v="16"/>
    <n v="8"/>
    <x v="0"/>
  </r>
  <r>
    <n v="1031"/>
    <n v="5000"/>
    <n v="512.46"/>
    <n v="0.12920000000000001"/>
    <s v="36 months"/>
    <x v="0"/>
    <n v="0.16289999999999999"/>
    <s v="CA"/>
    <s v="RENT"/>
    <x v="142"/>
    <x v="8"/>
    <n v="11"/>
    <n v="14244"/>
    <x v="0"/>
    <s v="2 years"/>
    <n v="12"/>
    <n v="16"/>
    <n v="2"/>
    <x v="0"/>
  </r>
  <r>
    <n v="14556"/>
    <n v="8000"/>
    <n v="8000"/>
    <n v="0.1867"/>
    <s v="60 months"/>
    <x v="9"/>
    <n v="5.5599999999999997E-2"/>
    <s v="CA"/>
    <s v="RENT"/>
    <x v="36"/>
    <x v="17"/>
    <n v="5"/>
    <n v="5770"/>
    <x v="0"/>
    <s v="6 years"/>
    <n v="18"/>
    <n v="5"/>
    <n v="6"/>
    <x v="9"/>
  </r>
  <r>
    <n v="8549"/>
    <n v="10000"/>
    <n v="9850"/>
    <n v="9.8799999999999999E-2"/>
    <s v="36 months"/>
    <x v="0"/>
    <n v="0.1704"/>
    <s v="KY"/>
    <s v="MORTGAGE"/>
    <x v="24"/>
    <x v="10"/>
    <n v="8"/>
    <n v="6948"/>
    <x v="0"/>
    <s v="4 years"/>
    <n v="9"/>
    <n v="17"/>
    <n v="4"/>
    <x v="0"/>
  </r>
  <r>
    <n v="61042"/>
    <n v="16800"/>
    <n v="16800"/>
    <n v="6.6199999999999995E-2"/>
    <s v="36 months"/>
    <x v="0"/>
    <n v="3.8699999999999998E-2"/>
    <s v="SC"/>
    <s v="OWN"/>
    <x v="143"/>
    <x v="30"/>
    <n v="5"/>
    <n v="13470"/>
    <x v="1"/>
    <s v="8 years"/>
    <n v="6"/>
    <n v="3"/>
    <n v="8"/>
    <x v="0"/>
  </r>
  <r>
    <n v="13096"/>
    <n v="6500"/>
    <n v="6450"/>
    <n v="0.1038"/>
    <s v="60 months"/>
    <x v="6"/>
    <n v="6.8599999999999994E-2"/>
    <s v="KY"/>
    <s v="MORTGAGE"/>
    <x v="144"/>
    <x v="23"/>
    <n v="10"/>
    <n v="2345"/>
    <x v="1"/>
    <s v="8 years"/>
    <n v="10"/>
    <n v="6"/>
    <n v="8"/>
    <x v="6"/>
  </r>
  <r>
    <n v="70987"/>
    <n v="35000"/>
    <n v="35000"/>
    <n v="7.9000000000000001E-2"/>
    <s v="36 months"/>
    <x v="6"/>
    <n v="0.20699999999999999"/>
    <s v="TX"/>
    <s v="MORTGAGE"/>
    <x v="145"/>
    <x v="24"/>
    <n v="10"/>
    <n v="28864"/>
    <x v="2"/>
    <s v="10+ years"/>
    <n v="7"/>
    <n v="20"/>
    <n v="11"/>
    <x v="6"/>
  </r>
  <r>
    <n v="70752"/>
    <n v="9950"/>
    <n v="9950"/>
    <n v="0.14330000000000001"/>
    <s v="36 months"/>
    <x v="0"/>
    <n v="4.19E-2"/>
    <s v="NJ"/>
    <s v="MORTGAGE"/>
    <x v="62"/>
    <x v="7"/>
    <n v="9"/>
    <n v="5038"/>
    <x v="1"/>
    <s v="5 years"/>
    <n v="14"/>
    <n v="4"/>
    <n v="5"/>
    <x v="0"/>
  </r>
  <r>
    <n v="35935"/>
    <n v="5000"/>
    <n v="5000"/>
    <n v="9.9099999999999994E-2"/>
    <s v="36 months"/>
    <x v="0"/>
    <n v="0.28770000000000001"/>
    <s v="OH"/>
    <s v="RENT"/>
    <x v="146"/>
    <x v="20"/>
    <n v="3"/>
    <n v="0"/>
    <x v="1"/>
    <s v="n/a"/>
    <n v="9"/>
    <n v="28"/>
    <s v="n/a"/>
    <x v="0"/>
  </r>
  <r>
    <n v="68413"/>
    <n v="10000"/>
    <n v="10000"/>
    <n v="0.1905"/>
    <s v="60 months"/>
    <x v="0"/>
    <n v="0.28389999999999999"/>
    <s v="FL"/>
    <s v="RENT"/>
    <x v="147"/>
    <x v="3"/>
    <n v="23"/>
    <n v="10067"/>
    <x v="0"/>
    <s v="5 years"/>
    <n v="19"/>
    <n v="28"/>
    <n v="5"/>
    <x v="0"/>
  </r>
  <r>
    <n v="74613"/>
    <n v="6000"/>
    <n v="6000"/>
    <n v="0.13109999999999999"/>
    <s v="36 months"/>
    <x v="0"/>
    <n v="0.19969999999999999"/>
    <s v="PA"/>
    <s v="MORTGAGE"/>
    <x v="28"/>
    <x v="7"/>
    <n v="6"/>
    <n v="5523"/>
    <x v="1"/>
    <s v="1 year"/>
    <n v="13"/>
    <n v="19"/>
    <n v="1"/>
    <x v="0"/>
  </r>
  <r>
    <n v="82673"/>
    <n v="35000"/>
    <n v="35000"/>
    <n v="7.9000000000000001E-2"/>
    <s v="36 months"/>
    <x v="0"/>
    <n v="0.20269999999999999"/>
    <s v="VA"/>
    <s v="MORTGAGE"/>
    <x v="145"/>
    <x v="32"/>
    <n v="15"/>
    <n v="35242"/>
    <x v="2"/>
    <s v="10+ years"/>
    <n v="7"/>
    <n v="20"/>
    <n v="11"/>
    <x v="0"/>
  </r>
  <r>
    <n v="56341"/>
    <n v="5600"/>
    <n v="5600"/>
    <n v="7.9000000000000001E-2"/>
    <s v="36 months"/>
    <x v="0"/>
    <n v="0.16539999999999999"/>
    <s v="FL"/>
    <s v="RENT"/>
    <x v="148"/>
    <x v="6"/>
    <n v="8"/>
    <n v="3373"/>
    <x v="2"/>
    <s v="5 years"/>
    <n v="7"/>
    <n v="16"/>
    <n v="5"/>
    <x v="0"/>
  </r>
  <r>
    <n v="32601"/>
    <n v="17000"/>
    <n v="17000"/>
    <n v="7.9000000000000001E-2"/>
    <s v="36 months"/>
    <x v="12"/>
    <n v="6.4299999999999996E-2"/>
    <s v="NJ"/>
    <s v="RENT"/>
    <x v="21"/>
    <x v="33"/>
    <n v="4"/>
    <n v="1352"/>
    <x v="3"/>
    <s v="6 years"/>
    <n v="7"/>
    <n v="6"/>
    <n v="6"/>
    <x v="12"/>
  </r>
  <r>
    <n v="25674"/>
    <n v="15000"/>
    <n v="15000"/>
    <n v="0.12989999999999999"/>
    <s v="60 months"/>
    <x v="0"/>
    <n v="0.17449999999999999"/>
    <s v="NY"/>
    <s v="RENT"/>
    <x v="34"/>
    <x v="1"/>
    <n v="13"/>
    <n v="10855"/>
    <x v="2"/>
    <s v="3 years"/>
    <n v="12"/>
    <n v="17"/>
    <n v="3"/>
    <x v="0"/>
  </r>
  <r>
    <n v="73376"/>
    <n v="3000"/>
    <n v="3000"/>
    <n v="0.1114"/>
    <s v="36 months"/>
    <x v="12"/>
    <n v="1.7000000000000001E-2"/>
    <s v="NY"/>
    <s v="MORTGAGE"/>
    <x v="149"/>
    <x v="7"/>
    <n v="7"/>
    <n v="874"/>
    <x v="2"/>
    <s v="10+ years"/>
    <n v="11"/>
    <n v="1"/>
    <n v="11"/>
    <x v="12"/>
  </r>
  <r>
    <n v="89741"/>
    <n v="12000"/>
    <n v="12000"/>
    <n v="0.1777"/>
    <s v="36 months"/>
    <x v="1"/>
    <n v="9.8599999999999993E-2"/>
    <s v="MA"/>
    <s v="RENT"/>
    <x v="42"/>
    <x v="8"/>
    <n v="10"/>
    <n v="4390"/>
    <x v="2"/>
    <s v="4 years"/>
    <n v="17"/>
    <n v="9"/>
    <n v="4"/>
    <x v="1"/>
  </r>
  <r>
    <n v="33667"/>
    <n v="25000"/>
    <n v="25000"/>
    <n v="0.14269999999999999"/>
    <s v="36 months"/>
    <x v="0"/>
    <n v="0.1459"/>
    <s v="MA"/>
    <s v="MORTGAGE"/>
    <x v="16"/>
    <x v="6"/>
    <n v="11"/>
    <n v="22364"/>
    <x v="3"/>
    <s v="7 years"/>
    <n v="14"/>
    <n v="14"/>
    <n v="7"/>
    <x v="0"/>
  </r>
  <r>
    <n v="88438"/>
    <n v="31075"/>
    <n v="31050"/>
    <n v="0.2049"/>
    <s v="36 months"/>
    <x v="1"/>
    <n v="0.26179999999999998"/>
    <s v="MA"/>
    <s v="OWN"/>
    <x v="60"/>
    <x v="17"/>
    <n v="20"/>
    <n v="27221"/>
    <x v="0"/>
    <s v="10+ years"/>
    <n v="20"/>
    <n v="26"/>
    <n v="11"/>
    <x v="1"/>
  </r>
  <r>
    <n v="77788"/>
    <n v="4750"/>
    <n v="4750"/>
    <n v="0.14330000000000001"/>
    <s v="60 months"/>
    <x v="0"/>
    <n v="0.23480000000000001"/>
    <s v="SC"/>
    <s v="RENT"/>
    <x v="115"/>
    <x v="11"/>
    <n v="11"/>
    <n v="1687"/>
    <x v="3"/>
    <s v="&lt; 1 year"/>
    <n v="14"/>
    <n v="23"/>
    <n v="0"/>
    <x v="0"/>
  </r>
  <r>
    <n v="40131"/>
    <n v="6400"/>
    <n v="6375"/>
    <n v="0.1171"/>
    <s v="36 months"/>
    <x v="1"/>
    <n v="0.14879999999999999"/>
    <s v="VA"/>
    <s v="RENT"/>
    <x v="46"/>
    <x v="22"/>
    <n v="7"/>
    <n v="15055"/>
    <x v="2"/>
    <s v="1 year"/>
    <n v="11"/>
    <n v="14"/>
    <n v="1"/>
    <x v="1"/>
  </r>
  <r>
    <n v="36163"/>
    <n v="25000"/>
    <n v="25000"/>
    <n v="9.9099999999999994E-2"/>
    <s v="36 months"/>
    <x v="0"/>
    <n v="0.15379999999999999"/>
    <s v="FL"/>
    <s v="RENT"/>
    <x v="54"/>
    <x v="10"/>
    <n v="9"/>
    <n v="11395"/>
    <x v="2"/>
    <s v="3 years"/>
    <n v="9"/>
    <n v="15"/>
    <n v="3"/>
    <x v="0"/>
  </r>
  <r>
    <n v="52543"/>
    <n v="5000"/>
    <n v="4975"/>
    <n v="6.0299999999999999E-2"/>
    <s v="36 months"/>
    <x v="8"/>
    <n v="6.4299999999999996E-2"/>
    <s v="PA"/>
    <s v="MORTGAGE"/>
    <x v="145"/>
    <x v="19"/>
    <n v="10"/>
    <n v="792"/>
    <x v="2"/>
    <s v="5 years"/>
    <n v="6"/>
    <n v="6"/>
    <n v="5"/>
    <x v="8"/>
  </r>
  <r>
    <n v="27201"/>
    <n v="12000"/>
    <n v="12000"/>
    <n v="0.11990000000000001"/>
    <s v="60 months"/>
    <x v="6"/>
    <n v="4.2999999999999997E-2"/>
    <s v="GA"/>
    <s v="MORTGAGE"/>
    <x v="150"/>
    <x v="23"/>
    <n v="5"/>
    <n v="3942"/>
    <x v="0"/>
    <s v="2 years"/>
    <n v="11"/>
    <n v="4"/>
    <n v="2"/>
    <x v="6"/>
  </r>
  <r>
    <n v="60064"/>
    <n v="20000"/>
    <n v="20000"/>
    <n v="0.19719999999999999"/>
    <s v="36 months"/>
    <x v="0"/>
    <n v="0.13739999999999999"/>
    <s v="VA"/>
    <s v="MORTGAGE"/>
    <x v="151"/>
    <x v="8"/>
    <n v="18"/>
    <n v="18809"/>
    <x v="1"/>
    <s v="7 years"/>
    <n v="19"/>
    <n v="13"/>
    <n v="7"/>
    <x v="0"/>
  </r>
  <r>
    <n v="39439"/>
    <n v="10000"/>
    <n v="10000"/>
    <n v="0.15959999999999999"/>
    <s v="36 months"/>
    <x v="0"/>
    <n v="0.13089999999999999"/>
    <s v="CA"/>
    <s v="RENT"/>
    <x v="37"/>
    <x v="8"/>
    <n v="9"/>
    <n v="23870"/>
    <x v="1"/>
    <s v="10+ years"/>
    <n v="15"/>
    <n v="13"/>
    <n v="11"/>
    <x v="0"/>
  </r>
  <r>
    <n v="98321"/>
    <n v="9750"/>
    <n v="9750"/>
    <n v="0.2049"/>
    <s v="36 months"/>
    <x v="2"/>
    <n v="0.1055"/>
    <s v="WA"/>
    <s v="RENT"/>
    <x v="152"/>
    <x v="17"/>
    <n v="13"/>
    <n v="8688"/>
    <x v="1"/>
    <s v="4 years"/>
    <n v="20"/>
    <n v="10"/>
    <n v="4"/>
    <x v="2"/>
  </r>
  <r>
    <n v="61683"/>
    <n v="10000"/>
    <n v="10000"/>
    <n v="0.1409"/>
    <s v="36 months"/>
    <x v="0"/>
    <n v="0.1502"/>
    <s v="RI"/>
    <s v="MORTGAGE"/>
    <x v="60"/>
    <x v="7"/>
    <n v="13"/>
    <n v="8178"/>
    <x v="2"/>
    <s v="8 years"/>
    <n v="14"/>
    <n v="15"/>
    <n v="8"/>
    <x v="0"/>
  </r>
  <r>
    <n v="101987"/>
    <n v="3000"/>
    <n v="2057.84"/>
    <n v="0.1046"/>
    <s v="36 months"/>
    <x v="12"/>
    <n v="4.3400000000000001E-2"/>
    <s v="IL"/>
    <s v="OWN"/>
    <x v="153"/>
    <x v="22"/>
    <n v="3"/>
    <n v="8414"/>
    <x v="6"/>
    <s v="10+ years"/>
    <n v="10"/>
    <n v="4"/>
    <n v="11"/>
    <x v="12"/>
  </r>
  <r>
    <n v="81939"/>
    <n v="25000"/>
    <n v="25000"/>
    <n v="0.19719999999999999"/>
    <s v="60 months"/>
    <x v="0"/>
    <n v="1.3100000000000001E-2"/>
    <s v="MN"/>
    <s v="MORTGAGE"/>
    <x v="34"/>
    <x v="21"/>
    <n v="6"/>
    <n v="92"/>
    <x v="2"/>
    <s v="10+ years"/>
    <n v="19"/>
    <n v="1"/>
    <n v="11"/>
    <x v="0"/>
  </r>
  <r>
    <n v="9885"/>
    <n v="5000"/>
    <n v="5000"/>
    <n v="0.14219999999999999"/>
    <s v="36 months"/>
    <x v="2"/>
    <n v="0.18729999999999999"/>
    <s v="CA"/>
    <s v="MORTGAGE"/>
    <x v="154"/>
    <x v="4"/>
    <n v="9"/>
    <n v="8097"/>
    <x v="1"/>
    <s v="1 year"/>
    <n v="14"/>
    <n v="18"/>
    <n v="1"/>
    <x v="2"/>
  </r>
  <r>
    <n v="19235"/>
    <n v="6500"/>
    <n v="6500"/>
    <n v="5.79E-2"/>
    <s v="36 months"/>
    <x v="1"/>
    <n v="0.22839999999999999"/>
    <s v="TX"/>
    <s v="MORTGAGE"/>
    <x v="155"/>
    <x v="10"/>
    <n v="11"/>
    <n v="7435"/>
    <x v="2"/>
    <s v="8 years"/>
    <n v="5"/>
    <n v="22"/>
    <n v="8"/>
    <x v="1"/>
  </r>
  <r>
    <n v="73893"/>
    <n v="8325"/>
    <n v="8325"/>
    <n v="0.15310000000000001"/>
    <s v="36 months"/>
    <x v="0"/>
    <n v="0.1522"/>
    <s v="NY"/>
    <s v="RENT"/>
    <x v="6"/>
    <x v="4"/>
    <n v="13"/>
    <n v="7171"/>
    <x v="2"/>
    <s v="4 years"/>
    <n v="15"/>
    <n v="15"/>
    <n v="4"/>
    <x v="0"/>
  </r>
  <r>
    <n v="65788"/>
    <n v="20000"/>
    <n v="20000"/>
    <n v="0.15310000000000001"/>
    <s v="60 months"/>
    <x v="12"/>
    <n v="0.1394"/>
    <s v="FL"/>
    <s v="MORTGAGE"/>
    <x v="96"/>
    <x v="18"/>
    <n v="15"/>
    <n v="22246"/>
    <x v="2"/>
    <s v="10+ years"/>
    <n v="15"/>
    <n v="13"/>
    <n v="11"/>
    <x v="12"/>
  </r>
  <r>
    <n v="70001"/>
    <n v="12000"/>
    <n v="12000"/>
    <n v="0.1212"/>
    <s v="36 months"/>
    <x v="1"/>
    <n v="0.20319999999999999"/>
    <s v="AL"/>
    <s v="MORTGAGE"/>
    <x v="40"/>
    <x v="18"/>
    <n v="9"/>
    <n v="10054"/>
    <x v="1"/>
    <s v="4 years"/>
    <n v="12"/>
    <n v="20"/>
    <n v="4"/>
    <x v="1"/>
  </r>
  <r>
    <n v="14243"/>
    <n v="9500"/>
    <n v="9475"/>
    <n v="0.1038"/>
    <s v="60 months"/>
    <x v="12"/>
    <n v="0.13639999999999999"/>
    <s v="NM"/>
    <s v="MORTGAGE"/>
    <x v="9"/>
    <x v="23"/>
    <n v="10"/>
    <n v="46358"/>
    <x v="2"/>
    <s v="10+ years"/>
    <n v="10"/>
    <n v="13"/>
    <n v="11"/>
    <x v="12"/>
  </r>
  <r>
    <n v="16597"/>
    <n v="12000"/>
    <n v="11862.38"/>
    <n v="5.79E-2"/>
    <s v="60 months"/>
    <x v="0"/>
    <n v="0.2213"/>
    <s v="WI"/>
    <s v="MORTGAGE"/>
    <x v="46"/>
    <x v="15"/>
    <n v="12"/>
    <n v="14464"/>
    <x v="1"/>
    <s v="10+ years"/>
    <n v="5"/>
    <n v="22"/>
    <n v="11"/>
    <x v="0"/>
  </r>
  <r>
    <n v="14355"/>
    <n v="7200"/>
    <n v="7200"/>
    <n v="0.1149"/>
    <s v="60 months"/>
    <x v="0"/>
    <n v="0.1678"/>
    <s v="CA"/>
    <s v="RENT"/>
    <x v="156"/>
    <x v="1"/>
    <n v="11"/>
    <n v="5459"/>
    <x v="2"/>
    <s v="6 years"/>
    <n v="11"/>
    <n v="16"/>
    <n v="6"/>
    <x v="0"/>
  </r>
  <r>
    <n v="85461"/>
    <n v="8500"/>
    <n v="8500"/>
    <n v="0.1016"/>
    <s v="36 months"/>
    <x v="1"/>
    <n v="0.1123"/>
    <s v="NV"/>
    <s v="MORTGAGE"/>
    <x v="157"/>
    <x v="18"/>
    <n v="18"/>
    <n v="10568"/>
    <x v="2"/>
    <s v="3 years"/>
    <n v="10"/>
    <n v="11"/>
    <n v="3"/>
    <x v="1"/>
  </r>
  <r>
    <n v="76503"/>
    <n v="17475"/>
    <n v="17475"/>
    <n v="0.1905"/>
    <s v="60 months"/>
    <x v="0"/>
    <n v="0.22950000000000001"/>
    <s v="IL"/>
    <s v="MORTGAGE"/>
    <x v="1"/>
    <x v="7"/>
    <n v="13"/>
    <n v="15852"/>
    <x v="3"/>
    <s v="10+ years"/>
    <n v="19"/>
    <n v="22"/>
    <n v="11"/>
    <x v="0"/>
  </r>
  <r>
    <n v="71743"/>
    <n v="10000"/>
    <n v="10000"/>
    <n v="0.1212"/>
    <s v="36 months"/>
    <x v="6"/>
    <n v="0.13489999999999999"/>
    <s v="TX"/>
    <s v="MORTGAGE"/>
    <x v="158"/>
    <x v="2"/>
    <n v="9"/>
    <n v="6634"/>
    <x v="2"/>
    <s v="4 years"/>
    <n v="12"/>
    <n v="13"/>
    <n v="4"/>
    <x v="6"/>
  </r>
  <r>
    <n v="66429"/>
    <n v="18000"/>
    <n v="17975"/>
    <n v="0.22470000000000001"/>
    <s v="60 months"/>
    <x v="7"/>
    <n v="1.9199999999999998E-2"/>
    <s v="FL"/>
    <s v="RENT"/>
    <x v="1"/>
    <x v="17"/>
    <n v="6"/>
    <n v="4243"/>
    <x v="3"/>
    <s v="7 years"/>
    <n v="22"/>
    <n v="1"/>
    <n v="7"/>
    <x v="7"/>
  </r>
  <r>
    <n v="18916"/>
    <n v="4800"/>
    <n v="4775"/>
    <n v="5.4199999999999998E-2"/>
    <s v="36 months"/>
    <x v="10"/>
    <n v="0.20169999999999999"/>
    <s v="NH"/>
    <s v="MORTGAGE"/>
    <x v="159"/>
    <x v="19"/>
    <n v="19"/>
    <n v="13461"/>
    <x v="0"/>
    <s v="4 years"/>
    <n v="5"/>
    <n v="20"/>
    <n v="4"/>
    <x v="10"/>
  </r>
  <r>
    <n v="40840"/>
    <n v="5000"/>
    <n v="5000"/>
    <n v="7.9000000000000001E-2"/>
    <s v="36 months"/>
    <x v="11"/>
    <n v="0.16439999999999999"/>
    <s v="NC"/>
    <s v="MORTGAGE"/>
    <x v="160"/>
    <x v="5"/>
    <n v="10"/>
    <n v="12346"/>
    <x v="2"/>
    <s v="10+ years"/>
    <n v="7"/>
    <n v="16"/>
    <n v="11"/>
    <x v="11"/>
  </r>
  <r>
    <n v="49985"/>
    <n v="20000"/>
    <n v="19925"/>
    <n v="0.1212"/>
    <s v="36 months"/>
    <x v="1"/>
    <n v="0.1032"/>
    <s v="TX"/>
    <s v="RENT"/>
    <x v="19"/>
    <x v="5"/>
    <n v="6"/>
    <n v="15762"/>
    <x v="2"/>
    <s v="2 years"/>
    <n v="12"/>
    <n v="10"/>
    <n v="2"/>
    <x v="1"/>
  </r>
  <r>
    <n v="91018"/>
    <n v="12300"/>
    <n v="12300"/>
    <n v="0.15310000000000001"/>
    <s v="36 months"/>
    <x v="0"/>
    <n v="0.19259999999999999"/>
    <s v="OH"/>
    <s v="MORTGAGE"/>
    <x v="9"/>
    <x v="18"/>
    <n v="13"/>
    <n v="4460"/>
    <x v="0"/>
    <s v="10+ years"/>
    <n v="15"/>
    <n v="19"/>
    <n v="11"/>
    <x v="0"/>
  </r>
  <r>
    <n v="46016"/>
    <n v="28000"/>
    <n v="27950"/>
    <n v="0.2278"/>
    <s v="60 months"/>
    <x v="0"/>
    <n v="0.10290000000000001"/>
    <s v="LA"/>
    <s v="MORTGAGE"/>
    <x v="161"/>
    <x v="13"/>
    <n v="11"/>
    <n v="18101"/>
    <x v="0"/>
    <s v="5 years"/>
    <n v="22"/>
    <n v="10"/>
    <n v="5"/>
    <x v="0"/>
  </r>
  <r>
    <n v="20772"/>
    <n v="1675"/>
    <n v="1675"/>
    <n v="0.1111"/>
    <s v="36 months"/>
    <x v="0"/>
    <n v="4.8099999999999997E-2"/>
    <s v="CA"/>
    <s v="RENT"/>
    <x v="162"/>
    <x v="2"/>
    <n v="4"/>
    <n v="1466"/>
    <x v="2"/>
    <s v="3 years"/>
    <n v="11"/>
    <n v="4"/>
    <n v="3"/>
    <x v="0"/>
  </r>
  <r>
    <n v="7006"/>
    <n v="7500"/>
    <n v="7500"/>
    <n v="0.1704"/>
    <s v="36 months"/>
    <x v="4"/>
    <n v="4.9200000000000001E-2"/>
    <s v="CA"/>
    <s v="RENT"/>
    <x v="68"/>
    <x v="7"/>
    <n v="3"/>
    <n v="8398"/>
    <x v="2"/>
    <s v="7 years"/>
    <n v="17"/>
    <n v="4"/>
    <n v="7"/>
    <x v="4"/>
  </r>
  <r>
    <n v="17832"/>
    <n v="9200"/>
    <n v="9200"/>
    <n v="0.12609999999999999"/>
    <s v="36 months"/>
    <x v="0"/>
    <n v="0.1542"/>
    <s v="WI"/>
    <s v="MORTGAGE"/>
    <x v="163"/>
    <x v="13"/>
    <n v="12"/>
    <n v="17391"/>
    <x v="2"/>
    <s v="2 years"/>
    <n v="12"/>
    <n v="15"/>
    <n v="2"/>
    <x v="0"/>
  </r>
  <r>
    <n v="82746"/>
    <n v="8000"/>
    <n v="8000"/>
    <n v="0.158"/>
    <s v="36 months"/>
    <x v="1"/>
    <n v="0.1076"/>
    <s v="OK"/>
    <s v="MORTGAGE"/>
    <x v="1"/>
    <x v="13"/>
    <n v="13"/>
    <n v="4084"/>
    <x v="3"/>
    <s v="2 years"/>
    <n v="15"/>
    <n v="10"/>
    <n v="2"/>
    <x v="1"/>
  </r>
  <r>
    <n v="28147"/>
    <n v="5000"/>
    <n v="5000"/>
    <n v="0.1099"/>
    <s v="36 months"/>
    <x v="3"/>
    <n v="0.23250000000000001"/>
    <s v="NJ"/>
    <s v="RENT"/>
    <x v="64"/>
    <x v="2"/>
    <n v="8"/>
    <n v="8339"/>
    <x v="2"/>
    <s v="&lt; 1 year"/>
    <n v="10"/>
    <n v="23"/>
    <n v="0"/>
    <x v="3"/>
  </r>
  <r>
    <n v="46059"/>
    <n v="19125"/>
    <n v="19125"/>
    <n v="0.1825"/>
    <s v="60 months"/>
    <x v="2"/>
    <n v="0.15690000000000001"/>
    <s v="CA"/>
    <s v="OWN"/>
    <x v="63"/>
    <x v="2"/>
    <n v="8"/>
    <n v="7858"/>
    <x v="2"/>
    <s v="5 years"/>
    <n v="18"/>
    <n v="15"/>
    <n v="5"/>
    <x v="2"/>
  </r>
  <r>
    <n v="29858"/>
    <n v="5075"/>
    <n v="5050"/>
    <n v="5.9900000000000002E-2"/>
    <s v="36 months"/>
    <x v="0"/>
    <n v="0.20100000000000001"/>
    <s v="PA"/>
    <s v="MORTGAGE"/>
    <x v="9"/>
    <x v="24"/>
    <n v="9"/>
    <n v="269"/>
    <x v="3"/>
    <s v="3 years"/>
    <n v="5"/>
    <n v="20"/>
    <n v="3"/>
    <x v="0"/>
  </r>
  <r>
    <n v="18553"/>
    <n v="7000"/>
    <n v="6975"/>
    <n v="9.6199999999999994E-2"/>
    <s v="36 months"/>
    <x v="0"/>
    <n v="0.22689999999999999"/>
    <s v="IL"/>
    <s v="MORTGAGE"/>
    <x v="164"/>
    <x v="18"/>
    <n v="8"/>
    <n v="14075"/>
    <x v="1"/>
    <s v="9 years"/>
    <n v="9"/>
    <n v="22"/>
    <n v="9"/>
    <x v="0"/>
  </r>
  <r>
    <n v="72582"/>
    <n v="5000"/>
    <n v="5000"/>
    <n v="0.1212"/>
    <s v="36 months"/>
    <x v="0"/>
    <n v="0.16969999999999999"/>
    <s v="WA"/>
    <s v="MORTGAGE"/>
    <x v="165"/>
    <x v="13"/>
    <n v="16"/>
    <n v="25524"/>
    <x v="2"/>
    <s v="10+ years"/>
    <n v="12"/>
    <n v="16"/>
    <n v="11"/>
    <x v="0"/>
  </r>
  <r>
    <n v="30718"/>
    <n v="35000"/>
    <n v="33500"/>
    <n v="0.13489999999999999"/>
    <s v="60 months"/>
    <x v="12"/>
    <n v="0.10630000000000001"/>
    <s v="AZ"/>
    <s v="MORTGAGE"/>
    <x v="166"/>
    <x v="12"/>
    <n v="10"/>
    <n v="9"/>
    <x v="1"/>
    <s v="6 years"/>
    <n v="13"/>
    <n v="10"/>
    <n v="6"/>
    <x v="12"/>
  </r>
  <r>
    <n v="50460"/>
    <n v="2225"/>
    <n v="2225"/>
    <n v="0.14649999999999999"/>
    <s v="36 months"/>
    <x v="1"/>
    <n v="0.2409"/>
    <s v="WV"/>
    <s v="MORTGAGE"/>
    <x v="53"/>
    <x v="4"/>
    <n v="9"/>
    <n v="26854"/>
    <x v="1"/>
    <s v="n/a"/>
    <n v="14"/>
    <n v="24"/>
    <s v="n/a"/>
    <x v="1"/>
  </r>
  <r>
    <n v="66149"/>
    <n v="4000"/>
    <n v="4000"/>
    <n v="0.1016"/>
    <s v="36 months"/>
    <x v="8"/>
    <n v="4.58E-2"/>
    <s v="IL"/>
    <s v="RENT"/>
    <x v="167"/>
    <x v="1"/>
    <n v="5"/>
    <n v="6916"/>
    <x v="0"/>
    <s v="&lt; 1 year"/>
    <n v="10"/>
    <n v="4"/>
    <n v="0"/>
    <x v="8"/>
  </r>
  <r>
    <n v="41523"/>
    <n v="16000"/>
    <n v="16000"/>
    <n v="7.9000000000000001E-2"/>
    <s v="36 months"/>
    <x v="0"/>
    <n v="2.23E-2"/>
    <s v="CA"/>
    <s v="MORTGAGE"/>
    <x v="69"/>
    <x v="11"/>
    <n v="11"/>
    <n v="3076"/>
    <x v="2"/>
    <s v="5 years"/>
    <n v="7"/>
    <n v="2"/>
    <n v="5"/>
    <x v="0"/>
  </r>
  <r>
    <n v="76858"/>
    <n v="15500"/>
    <n v="15500"/>
    <n v="0.1777"/>
    <s v="36 months"/>
    <x v="0"/>
    <n v="0.27600000000000002"/>
    <s v="VA"/>
    <s v="OWN"/>
    <x v="63"/>
    <x v="13"/>
    <n v="10"/>
    <n v="8692"/>
    <x v="2"/>
    <s v="4 years"/>
    <n v="17"/>
    <n v="27"/>
    <n v="4"/>
    <x v="0"/>
  </r>
  <r>
    <n v="91738"/>
    <n v="16000"/>
    <n v="16000"/>
    <n v="0.13109999999999999"/>
    <s v="60 months"/>
    <x v="0"/>
    <n v="0.14879999999999999"/>
    <s v="OK"/>
    <s v="MORTGAGE"/>
    <x v="82"/>
    <x v="3"/>
    <n v="9"/>
    <n v="22918"/>
    <x v="0"/>
    <s v="10+ years"/>
    <n v="13"/>
    <n v="14"/>
    <n v="11"/>
    <x v="0"/>
  </r>
  <r>
    <n v="21508"/>
    <n v="9000"/>
    <n v="9000"/>
    <n v="0.13059999999999999"/>
    <s v="60 months"/>
    <x v="0"/>
    <n v="5.74E-2"/>
    <s v="CA"/>
    <s v="RENT"/>
    <x v="168"/>
    <x v="18"/>
    <n v="8"/>
    <n v="7556"/>
    <x v="0"/>
    <s v="4 years"/>
    <n v="13"/>
    <n v="5"/>
    <n v="4"/>
    <x v="0"/>
  </r>
  <r>
    <n v="29999"/>
    <n v="20000"/>
    <n v="18275"/>
    <n v="0.16489999999999999"/>
    <s v="60 months"/>
    <x v="11"/>
    <n v="0.24579999999999999"/>
    <s v="TX"/>
    <s v="MORTGAGE"/>
    <x v="60"/>
    <x v="18"/>
    <n v="14"/>
    <n v="12231"/>
    <x v="3"/>
    <s v="3 years"/>
    <n v="16"/>
    <n v="24"/>
    <n v="3"/>
    <x v="11"/>
  </r>
  <r>
    <n v="17924"/>
    <n v="20000"/>
    <n v="19900"/>
    <n v="0.1817"/>
    <s v="60 months"/>
    <x v="1"/>
    <n v="9.7199999999999995E-2"/>
    <s v="CA"/>
    <s v="MORTGAGE"/>
    <x v="65"/>
    <x v="7"/>
    <n v="8"/>
    <n v="106527"/>
    <x v="2"/>
    <s v="10+ years"/>
    <n v="18"/>
    <n v="9"/>
    <n v="11"/>
    <x v="1"/>
  </r>
  <r>
    <n v="46748"/>
    <n v="30000"/>
    <n v="30000"/>
    <n v="0.2278"/>
    <s v="60 months"/>
    <x v="0"/>
    <n v="0.24709999999999999"/>
    <s v="CA"/>
    <s v="RENT"/>
    <x v="169"/>
    <x v="2"/>
    <n v="12"/>
    <n v="39144"/>
    <x v="2"/>
    <s v="1 year"/>
    <n v="22"/>
    <n v="24"/>
    <n v="1"/>
    <x v="0"/>
  </r>
  <r>
    <n v="25426"/>
    <n v="10000"/>
    <n v="10000"/>
    <n v="0.10589999999999999"/>
    <s v="36 months"/>
    <x v="0"/>
    <n v="7.4300000000000005E-2"/>
    <s v="CA"/>
    <s v="RENT"/>
    <x v="3"/>
    <x v="0"/>
    <n v="3"/>
    <n v="10187"/>
    <x v="2"/>
    <s v="10+ years"/>
    <n v="10"/>
    <n v="7"/>
    <n v="11"/>
    <x v="0"/>
  </r>
  <r>
    <n v="76810"/>
    <n v="14000"/>
    <n v="14000"/>
    <n v="0.1905"/>
    <s v="36 months"/>
    <x v="1"/>
    <n v="0.31019999999999998"/>
    <s v="IL"/>
    <s v="MORTGAGE"/>
    <x v="9"/>
    <x v="17"/>
    <n v="15"/>
    <n v="12728"/>
    <x v="3"/>
    <s v="7 years"/>
    <n v="19"/>
    <n v="31"/>
    <n v="7"/>
    <x v="1"/>
  </r>
  <r>
    <n v="101596"/>
    <n v="5000"/>
    <n v="4525"/>
    <n v="7.4300000000000005E-2"/>
    <s v="36 months"/>
    <x v="2"/>
    <n v="0.01"/>
    <s v="NY"/>
    <s v="NONE"/>
    <x v="170"/>
    <x v="30"/>
    <s v="NA"/>
    <s v="NA"/>
    <x v="9"/>
    <s v="&lt; 1 year"/>
    <n v="7"/>
    <n v="0.01"/>
    <n v="0"/>
    <x v="2"/>
  </r>
  <r>
    <n v="76324"/>
    <n v="18000"/>
    <n v="18000"/>
    <n v="0.15310000000000001"/>
    <s v="60 months"/>
    <x v="2"/>
    <n v="0.2293"/>
    <s v="FL"/>
    <s v="RENT"/>
    <x v="171"/>
    <x v="18"/>
    <n v="13"/>
    <n v="2819"/>
    <x v="2"/>
    <s v="4 years"/>
    <n v="15"/>
    <n v="22"/>
    <n v="4"/>
    <x v="2"/>
  </r>
  <r>
    <n v="48235"/>
    <n v="10000"/>
    <n v="10000"/>
    <n v="6.6199999999999995E-2"/>
    <s v="36 months"/>
    <x v="0"/>
    <n v="0.1905"/>
    <s v="WA"/>
    <s v="MORTGAGE"/>
    <x v="172"/>
    <x v="11"/>
    <n v="8"/>
    <n v="28302"/>
    <x v="2"/>
    <s v="10+ years"/>
    <n v="6"/>
    <n v="19"/>
    <n v="11"/>
    <x v="0"/>
  </r>
  <r>
    <n v="50533"/>
    <n v="25975"/>
    <n v="25975"/>
    <n v="0.13109999999999999"/>
    <s v="60 months"/>
    <x v="7"/>
    <n v="0.15509999999999999"/>
    <s v="WA"/>
    <s v="MORTGAGE"/>
    <x v="1"/>
    <x v="0"/>
    <n v="6"/>
    <n v="3607"/>
    <x v="2"/>
    <s v="9 years"/>
    <n v="13"/>
    <n v="15"/>
    <n v="9"/>
    <x v="7"/>
  </r>
  <r>
    <n v="79478"/>
    <n v="10350"/>
    <n v="10350"/>
    <n v="0.1409"/>
    <s v="36 months"/>
    <x v="4"/>
    <n v="0.2046"/>
    <s v="NY"/>
    <s v="RENT"/>
    <x v="63"/>
    <x v="2"/>
    <n v="10"/>
    <n v="10841"/>
    <x v="1"/>
    <s v="1 year"/>
    <n v="14"/>
    <n v="20"/>
    <n v="1"/>
    <x v="4"/>
  </r>
  <r>
    <n v="88920"/>
    <n v="10850"/>
    <n v="10850"/>
    <n v="0.1777"/>
    <s v="36 months"/>
    <x v="0"/>
    <n v="0.33900000000000002"/>
    <s v="PA"/>
    <s v="OWN"/>
    <x v="51"/>
    <x v="17"/>
    <n v="7"/>
    <n v="9577"/>
    <x v="2"/>
    <s v="8 years"/>
    <n v="17"/>
    <n v="33"/>
    <n v="8"/>
    <x v="0"/>
  </r>
  <r>
    <n v="28663"/>
    <n v="4075"/>
    <n v="4075"/>
    <n v="5.4199999999999998E-2"/>
    <s v="36 months"/>
    <x v="6"/>
    <n v="0.2341"/>
    <s v="NC"/>
    <s v="MORTGAGE"/>
    <x v="19"/>
    <x v="32"/>
    <n v="6"/>
    <n v="34103"/>
    <x v="1"/>
    <s v="6 years"/>
    <n v="5"/>
    <n v="23"/>
    <n v="6"/>
    <x v="6"/>
  </r>
  <r>
    <n v="10761"/>
    <n v="14500"/>
    <n v="10168.89"/>
    <n v="0.1075"/>
    <s v="60 months"/>
    <x v="1"/>
    <n v="0.1426"/>
    <s v="CA"/>
    <s v="MORTGAGE"/>
    <x v="173"/>
    <x v="23"/>
    <n v="6"/>
    <n v="18555"/>
    <x v="2"/>
    <s v="10+ years"/>
    <n v="10"/>
    <n v="14"/>
    <n v="11"/>
    <x v="1"/>
  </r>
  <r>
    <n v="71249"/>
    <n v="12000"/>
    <n v="12000"/>
    <n v="0.1016"/>
    <s v="36 months"/>
    <x v="0"/>
    <n v="0.27479999999999999"/>
    <s v="VA"/>
    <s v="MORTGAGE"/>
    <x v="9"/>
    <x v="18"/>
    <n v="12"/>
    <n v="10490"/>
    <x v="2"/>
    <s v="7 years"/>
    <n v="10"/>
    <n v="27"/>
    <n v="7"/>
    <x v="0"/>
  </r>
  <r>
    <n v="97462"/>
    <n v="1000"/>
    <n v="1000"/>
    <n v="0.22950000000000001"/>
    <s v="36 months"/>
    <x v="2"/>
    <n v="0.1978"/>
    <s v="NY"/>
    <s v="RENT"/>
    <x v="174"/>
    <x v="8"/>
    <n v="4"/>
    <n v="5561"/>
    <x v="2"/>
    <s v="n/a"/>
    <n v="22"/>
    <n v="19"/>
    <s v="n/a"/>
    <x v="2"/>
  </r>
  <r>
    <n v="101208"/>
    <n v="5900"/>
    <n v="5900"/>
    <n v="0.13109999999999999"/>
    <s v="36 months"/>
    <x v="0"/>
    <n v="0.1419"/>
    <s v="FL"/>
    <s v="MORTGAGE"/>
    <x v="175"/>
    <x v="21"/>
    <n v="8"/>
    <n v="5921"/>
    <x v="2"/>
    <s v="10+ years"/>
    <n v="13"/>
    <n v="14"/>
    <n v="11"/>
    <x v="0"/>
  </r>
  <r>
    <n v="74097"/>
    <n v="9950"/>
    <n v="9925"/>
    <n v="0.13109999999999999"/>
    <s v="36 months"/>
    <x v="0"/>
    <n v="0.24210000000000001"/>
    <s v="MI"/>
    <s v="MORTGAGE"/>
    <x v="36"/>
    <x v="6"/>
    <n v="17"/>
    <n v="16618"/>
    <x v="1"/>
    <s v="10+ years"/>
    <n v="13"/>
    <n v="24"/>
    <n v="11"/>
    <x v="0"/>
  </r>
  <r>
    <n v="81822"/>
    <n v="7200"/>
    <n v="7200"/>
    <n v="6.0299999999999999E-2"/>
    <s v="36 months"/>
    <x v="0"/>
    <n v="0.17269999999999999"/>
    <s v="NY"/>
    <s v="MORTGAGE"/>
    <x v="137"/>
    <x v="24"/>
    <n v="14"/>
    <n v="4838"/>
    <x v="2"/>
    <s v="10+ years"/>
    <n v="6"/>
    <n v="17"/>
    <n v="11"/>
    <x v="0"/>
  </r>
  <r>
    <n v="38540"/>
    <n v="14750"/>
    <n v="14750"/>
    <n v="0.16769999999999999"/>
    <s v="60 months"/>
    <x v="0"/>
    <n v="0.17319999999999999"/>
    <s v="NM"/>
    <s v="MORTGAGE"/>
    <x v="36"/>
    <x v="7"/>
    <n v="8"/>
    <n v="11003"/>
    <x v="1"/>
    <s v="8 years"/>
    <n v="16"/>
    <n v="17"/>
    <n v="8"/>
    <x v="0"/>
  </r>
  <r>
    <n v="103250"/>
    <n v="5000"/>
    <n v="4975"/>
    <n v="0.16700000000000001"/>
    <s v="36 months"/>
    <x v="2"/>
    <n v="2.6700000000000002E-2"/>
    <s v="FL"/>
    <s v="RENT"/>
    <x v="47"/>
    <x v="2"/>
    <n v="4"/>
    <n v="2474"/>
    <x v="10"/>
    <s v="1 year"/>
    <n v="16"/>
    <n v="2"/>
    <n v="1"/>
    <x v="2"/>
  </r>
  <r>
    <n v="20785"/>
    <n v="20000"/>
    <n v="20000"/>
    <n v="0.14910000000000001"/>
    <s v="36 months"/>
    <x v="0"/>
    <n v="0.1943"/>
    <s v="VA"/>
    <s v="MORTGAGE"/>
    <x v="21"/>
    <x v="1"/>
    <n v="12"/>
    <n v="14308"/>
    <x v="1"/>
    <s v="5 years"/>
    <n v="14"/>
    <n v="19"/>
    <n v="5"/>
    <x v="0"/>
  </r>
  <r>
    <n v="32636"/>
    <n v="18400"/>
    <n v="18375"/>
    <n v="0.19420000000000001"/>
    <s v="60 months"/>
    <x v="0"/>
    <n v="0.2253"/>
    <s v="VA"/>
    <s v="MORTGAGE"/>
    <x v="176"/>
    <x v="6"/>
    <n v="14"/>
    <n v="10439"/>
    <x v="0"/>
    <s v="10+ years"/>
    <n v="19"/>
    <n v="22"/>
    <n v="11"/>
    <x v="0"/>
  </r>
  <r>
    <n v="2834"/>
    <n v="7200"/>
    <n v="4167.97"/>
    <n v="0.1411"/>
    <s v="36 months"/>
    <x v="2"/>
    <n v="0.13619999999999999"/>
    <s v="PA"/>
    <s v="OWN"/>
    <x v="177"/>
    <x v="21"/>
    <n v="3"/>
    <n v="1621"/>
    <x v="1"/>
    <s v="1 year"/>
    <n v="14"/>
    <n v="13"/>
    <n v="1"/>
    <x v="2"/>
  </r>
  <r>
    <n v="45427"/>
    <n v="18000"/>
    <n v="17994.169999999998"/>
    <n v="0.1399"/>
    <s v="60 months"/>
    <x v="0"/>
    <n v="2.1299999999999999E-2"/>
    <s v="PA"/>
    <s v="MORTGAGE"/>
    <x v="178"/>
    <x v="9"/>
    <n v="9"/>
    <n v="1721"/>
    <x v="3"/>
    <s v="3 years"/>
    <n v="13"/>
    <n v="2"/>
    <n v="3"/>
    <x v="0"/>
  </r>
  <r>
    <n v="83841"/>
    <n v="8000"/>
    <n v="8000"/>
    <n v="0.1212"/>
    <s v="36 months"/>
    <x v="0"/>
    <n v="0.24979999999999999"/>
    <s v="MA"/>
    <s v="RENT"/>
    <x v="146"/>
    <x v="2"/>
    <n v="10"/>
    <n v="5428"/>
    <x v="2"/>
    <s v="10+ years"/>
    <n v="12"/>
    <n v="24"/>
    <n v="11"/>
    <x v="0"/>
  </r>
  <r>
    <n v="38903"/>
    <n v="4000"/>
    <n v="4000"/>
    <n v="8.8999999999999996E-2"/>
    <s v="36 months"/>
    <x v="12"/>
    <n v="0.13159999999999999"/>
    <s v="CA"/>
    <s v="MORTGAGE"/>
    <x v="40"/>
    <x v="5"/>
    <n v="9"/>
    <n v="7171"/>
    <x v="0"/>
    <s v="3 years"/>
    <n v="8"/>
    <n v="13"/>
    <n v="3"/>
    <x v="12"/>
  </r>
  <r>
    <n v="90332"/>
    <n v="6000"/>
    <n v="6000"/>
    <n v="0.13109999999999999"/>
    <s v="36 months"/>
    <x v="0"/>
    <n v="0.18099999999999999"/>
    <s v="NY"/>
    <s v="RENT"/>
    <x v="19"/>
    <x v="2"/>
    <n v="18"/>
    <n v="14468"/>
    <x v="3"/>
    <s v="7 years"/>
    <n v="13"/>
    <n v="18"/>
    <n v="7"/>
    <x v="0"/>
  </r>
  <r>
    <n v="8382"/>
    <n v="6250"/>
    <n v="6100"/>
    <n v="0.10249999999999999"/>
    <s v="36 months"/>
    <x v="0"/>
    <n v="0.1804"/>
    <s v="FL"/>
    <s v="MORTGAGE"/>
    <x v="124"/>
    <x v="5"/>
    <n v="5"/>
    <n v="14863"/>
    <x v="2"/>
    <s v="10+ years"/>
    <n v="10"/>
    <n v="18"/>
    <n v="11"/>
    <x v="0"/>
  </r>
  <r>
    <n v="77035"/>
    <n v="5375"/>
    <n v="5375"/>
    <n v="0.1409"/>
    <s v="36 months"/>
    <x v="4"/>
    <n v="0.15049999999999999"/>
    <s v="TX"/>
    <s v="MORTGAGE"/>
    <x v="15"/>
    <x v="7"/>
    <n v="13"/>
    <n v="4087"/>
    <x v="0"/>
    <s v="1 year"/>
    <n v="14"/>
    <n v="15"/>
    <n v="1"/>
    <x v="4"/>
  </r>
  <r>
    <n v="100469"/>
    <n v="8875"/>
    <n v="8875"/>
    <n v="0.15310000000000001"/>
    <s v="36 months"/>
    <x v="0"/>
    <n v="0.14899999999999999"/>
    <s v="SC"/>
    <s v="RENT"/>
    <x v="179"/>
    <x v="8"/>
    <n v="8"/>
    <n v="10008"/>
    <x v="2"/>
    <s v="n/a"/>
    <n v="15"/>
    <n v="14"/>
    <s v="n/a"/>
    <x v="0"/>
  </r>
  <r>
    <n v="39792"/>
    <n v="7000"/>
    <n v="7000"/>
    <n v="0.1065"/>
    <s v="36 months"/>
    <x v="0"/>
    <n v="7.3800000000000004E-2"/>
    <s v="CA"/>
    <s v="RENT"/>
    <x v="63"/>
    <x v="21"/>
    <n v="7"/>
    <n v="12168"/>
    <x v="2"/>
    <s v="&lt; 1 year"/>
    <n v="10"/>
    <n v="7"/>
    <n v="0"/>
    <x v="0"/>
  </r>
  <r>
    <n v="80904"/>
    <n v="12000"/>
    <n v="12000"/>
    <n v="0.15310000000000001"/>
    <s v="36 months"/>
    <x v="0"/>
    <n v="0.21829999999999999"/>
    <s v="VA"/>
    <s v="RENT"/>
    <x v="180"/>
    <x v="22"/>
    <n v="20"/>
    <n v="11583"/>
    <x v="0"/>
    <s v="2 years"/>
    <n v="15"/>
    <n v="21"/>
    <n v="2"/>
    <x v="0"/>
  </r>
  <r>
    <n v="60688"/>
    <n v="21250"/>
    <n v="21250"/>
    <n v="0.1875"/>
    <s v="36 months"/>
    <x v="1"/>
    <n v="0.26529999999999998"/>
    <s v="LA"/>
    <s v="OWN"/>
    <x v="24"/>
    <x v="4"/>
    <n v="15"/>
    <n v="25287"/>
    <x v="0"/>
    <s v="10+ years"/>
    <n v="18"/>
    <n v="26"/>
    <n v="11"/>
    <x v="1"/>
  </r>
  <r>
    <n v="68301"/>
    <n v="3600"/>
    <n v="3600"/>
    <n v="0.19719999999999999"/>
    <s v="60 months"/>
    <x v="4"/>
    <n v="0.22220000000000001"/>
    <s v="KS"/>
    <s v="MORTGAGE"/>
    <x v="181"/>
    <x v="22"/>
    <n v="13"/>
    <n v="11702"/>
    <x v="2"/>
    <s v="&lt; 1 year"/>
    <n v="19"/>
    <n v="22"/>
    <n v="0"/>
    <x v="4"/>
  </r>
  <r>
    <n v="82419"/>
    <n v="12000"/>
    <n v="12000"/>
    <n v="0.14330000000000001"/>
    <s v="36 months"/>
    <x v="0"/>
    <n v="0.28199999999999997"/>
    <s v="KY"/>
    <s v="MORTGAGE"/>
    <x v="63"/>
    <x v="4"/>
    <n v="11"/>
    <n v="10727"/>
    <x v="2"/>
    <s v="10+ years"/>
    <n v="14"/>
    <n v="28"/>
    <n v="11"/>
    <x v="0"/>
  </r>
  <r>
    <n v="71540"/>
    <n v="10050"/>
    <n v="10050"/>
    <n v="0.14330000000000001"/>
    <s v="36 months"/>
    <x v="1"/>
    <n v="0.1648"/>
    <s v="CA"/>
    <s v="RENT"/>
    <x v="36"/>
    <x v="2"/>
    <n v="7"/>
    <n v="13337"/>
    <x v="0"/>
    <s v="&lt; 1 year"/>
    <n v="14"/>
    <n v="16"/>
    <n v="0"/>
    <x v="1"/>
  </r>
  <r>
    <n v="67109"/>
    <n v="4025"/>
    <n v="4025"/>
    <n v="8.8999999999999996E-2"/>
    <s v="36 months"/>
    <x v="1"/>
    <n v="0.1532"/>
    <s v="CA"/>
    <s v="MORTGAGE"/>
    <x v="9"/>
    <x v="21"/>
    <n v="12"/>
    <n v="15943"/>
    <x v="2"/>
    <s v="8 years"/>
    <n v="8"/>
    <n v="15"/>
    <n v="8"/>
    <x v="1"/>
  </r>
  <r>
    <n v="48352"/>
    <n v="5000"/>
    <n v="5000"/>
    <n v="6.6199999999999995E-2"/>
    <s v="36 months"/>
    <x v="0"/>
    <n v="1.2E-2"/>
    <s v="GA"/>
    <s v="RENT"/>
    <x v="9"/>
    <x v="15"/>
    <n v="8"/>
    <n v="531"/>
    <x v="1"/>
    <s v="2 years"/>
    <n v="6"/>
    <n v="1"/>
    <n v="2"/>
    <x v="0"/>
  </r>
  <r>
    <n v="36706"/>
    <n v="16500"/>
    <n v="16400"/>
    <n v="0.1171"/>
    <s v="60 months"/>
    <x v="12"/>
    <n v="0.1207"/>
    <s v="OH"/>
    <s v="MORTGAGE"/>
    <x v="95"/>
    <x v="26"/>
    <n v="11"/>
    <n v="2316"/>
    <x v="1"/>
    <s v="4 years"/>
    <n v="11"/>
    <n v="12"/>
    <n v="4"/>
    <x v="12"/>
  </r>
  <r>
    <n v="22993"/>
    <n v="10000"/>
    <n v="10000"/>
    <n v="7.2900000000000006E-2"/>
    <s v="36 months"/>
    <x v="6"/>
    <n v="7.9399999999999998E-2"/>
    <s v="CA"/>
    <s v="MORTGAGE"/>
    <x v="28"/>
    <x v="0"/>
    <n v="12"/>
    <n v="3181"/>
    <x v="2"/>
    <s v="8 years"/>
    <n v="7"/>
    <n v="7"/>
    <n v="8"/>
    <x v="6"/>
  </r>
  <r>
    <n v="102441"/>
    <n v="7500"/>
    <n v="-0.01"/>
    <n v="0.1229"/>
    <s v="36 months"/>
    <x v="9"/>
    <n v="0.21340000000000001"/>
    <s v="CA"/>
    <s v="MORTGAGE"/>
    <x v="182"/>
    <x v="7"/>
    <n v="14"/>
    <n v="20947"/>
    <x v="8"/>
    <s v="5 years"/>
    <n v="12"/>
    <n v="21"/>
    <n v="5"/>
    <x v="9"/>
  </r>
  <r>
    <n v="50602"/>
    <n v="10000"/>
    <n v="10000"/>
    <n v="6.0299999999999999E-2"/>
    <s v="36 months"/>
    <x v="0"/>
    <n v="0.24660000000000001"/>
    <s v="OH"/>
    <s v="MORTGAGE"/>
    <x v="183"/>
    <x v="23"/>
    <n v="8"/>
    <n v="5904"/>
    <x v="2"/>
    <s v="10+ years"/>
    <n v="6"/>
    <n v="24"/>
    <n v="11"/>
    <x v="0"/>
  </r>
  <r>
    <n v="52285"/>
    <n v="10000"/>
    <n v="10000"/>
    <n v="8.8999999999999996E-2"/>
    <s v="36 months"/>
    <x v="1"/>
    <n v="0.2266"/>
    <s v="MN"/>
    <s v="RENT"/>
    <x v="91"/>
    <x v="1"/>
    <n v="8"/>
    <n v="12724"/>
    <x v="2"/>
    <s v="9 years"/>
    <n v="8"/>
    <n v="22"/>
    <n v="9"/>
    <x v="1"/>
  </r>
  <r>
    <n v="77559"/>
    <n v="18000"/>
    <n v="18000"/>
    <n v="7.9000000000000001E-2"/>
    <s v="36 months"/>
    <x v="1"/>
    <n v="0.18360000000000001"/>
    <s v="GA"/>
    <s v="RENT"/>
    <x v="28"/>
    <x v="10"/>
    <n v="16"/>
    <n v="12522"/>
    <x v="2"/>
    <s v="&lt; 1 year"/>
    <n v="7"/>
    <n v="18"/>
    <n v="0"/>
    <x v="1"/>
  </r>
  <r>
    <n v="98980"/>
    <n v="7000"/>
    <n v="7000"/>
    <n v="0.16289999999999999"/>
    <s v="36 months"/>
    <x v="1"/>
    <n v="0.24929999999999999"/>
    <s v="TX"/>
    <s v="MORTGAGE"/>
    <x v="3"/>
    <x v="22"/>
    <n v="20"/>
    <n v="18792"/>
    <x v="3"/>
    <s v="3 years"/>
    <n v="16"/>
    <n v="24"/>
    <n v="3"/>
    <x v="1"/>
  </r>
  <r>
    <n v="92488"/>
    <n v="22000"/>
    <n v="21975"/>
    <n v="0.22470000000000001"/>
    <s v="60 months"/>
    <x v="0"/>
    <n v="0.33929999999999999"/>
    <s v="WV"/>
    <s v="MORTGAGE"/>
    <x v="126"/>
    <x v="4"/>
    <n v="14"/>
    <n v="31152"/>
    <x v="0"/>
    <s v="10+ years"/>
    <n v="22"/>
    <n v="33"/>
    <n v="11"/>
    <x v="0"/>
  </r>
  <r>
    <n v="53808"/>
    <n v="6000"/>
    <n v="6000"/>
    <n v="0.13109999999999999"/>
    <s v="36 months"/>
    <x v="0"/>
    <n v="0.124"/>
    <s v="WA"/>
    <s v="RENT"/>
    <x v="184"/>
    <x v="7"/>
    <n v="18"/>
    <n v="3622"/>
    <x v="0"/>
    <s v="1 year"/>
    <n v="13"/>
    <n v="12"/>
    <n v="1"/>
    <x v="0"/>
  </r>
  <r>
    <n v="32517"/>
    <n v="5600"/>
    <n v="5600"/>
    <n v="6.6199999999999995E-2"/>
    <s v="36 months"/>
    <x v="11"/>
    <n v="7.2300000000000003E-2"/>
    <s v="NC"/>
    <s v="MORTGAGE"/>
    <x v="28"/>
    <x v="20"/>
    <n v="8"/>
    <n v="8125"/>
    <x v="1"/>
    <s v="2 years"/>
    <n v="6"/>
    <n v="7"/>
    <n v="2"/>
    <x v="11"/>
  </r>
  <r>
    <n v="82160"/>
    <n v="9500"/>
    <n v="9500"/>
    <n v="0.1212"/>
    <s v="36 months"/>
    <x v="0"/>
    <n v="0.24060000000000001"/>
    <s v="MO"/>
    <s v="MORTGAGE"/>
    <x v="185"/>
    <x v="6"/>
    <n v="7"/>
    <n v="8673"/>
    <x v="1"/>
    <s v="10+ years"/>
    <n v="12"/>
    <n v="24"/>
    <n v="11"/>
    <x v="0"/>
  </r>
  <r>
    <n v="47059"/>
    <n v="12000"/>
    <n v="12000"/>
    <n v="0.13109999999999999"/>
    <s v="36 months"/>
    <x v="0"/>
    <n v="0.17510000000000001"/>
    <s v="SC"/>
    <s v="MORTGAGE"/>
    <x v="186"/>
    <x v="22"/>
    <n v="12"/>
    <n v="17226"/>
    <x v="2"/>
    <s v="5 years"/>
    <n v="13"/>
    <n v="17"/>
    <n v="5"/>
    <x v="0"/>
  </r>
  <r>
    <n v="19661"/>
    <n v="7200"/>
    <n v="7200"/>
    <n v="0.1037"/>
    <s v="36 months"/>
    <x v="0"/>
    <n v="8.9200000000000002E-2"/>
    <s v="FL"/>
    <s v="MORTGAGE"/>
    <x v="37"/>
    <x v="13"/>
    <n v="10"/>
    <n v="4137"/>
    <x v="2"/>
    <s v="2 years"/>
    <n v="10"/>
    <n v="8"/>
    <n v="2"/>
    <x v="0"/>
  </r>
  <r>
    <n v="89012"/>
    <n v="5000"/>
    <n v="5000"/>
    <n v="0.158"/>
    <s v="36 months"/>
    <x v="0"/>
    <n v="0.25530000000000003"/>
    <s v="NC"/>
    <s v="RENT"/>
    <x v="187"/>
    <x v="8"/>
    <n v="6"/>
    <n v="14283"/>
    <x v="2"/>
    <s v="10+ years"/>
    <n v="15"/>
    <n v="25"/>
    <n v="11"/>
    <x v="0"/>
  </r>
  <r>
    <n v="39468"/>
    <n v="8250"/>
    <n v="8086.75"/>
    <n v="0.15959999999999999"/>
    <s v="60 months"/>
    <x v="6"/>
    <n v="0.156"/>
    <s v="NY"/>
    <s v="MORTGAGE"/>
    <x v="135"/>
    <x v="3"/>
    <n v="13"/>
    <n v="4479"/>
    <x v="1"/>
    <s v="2 years"/>
    <n v="15"/>
    <n v="15"/>
    <n v="2"/>
    <x v="6"/>
  </r>
  <r>
    <n v="83422"/>
    <n v="30000"/>
    <n v="30000"/>
    <n v="0.22470000000000001"/>
    <s v="60 months"/>
    <x v="0"/>
    <n v="0.20069999999999999"/>
    <s v="NY"/>
    <s v="MORTGAGE"/>
    <x v="82"/>
    <x v="2"/>
    <n v="9"/>
    <n v="4202"/>
    <x v="3"/>
    <s v="n/a"/>
    <n v="22"/>
    <n v="20"/>
    <s v="n/a"/>
    <x v="0"/>
  </r>
  <r>
    <n v="55690"/>
    <n v="10075"/>
    <n v="10075"/>
    <n v="0.15809999999999999"/>
    <s v="60 months"/>
    <x v="0"/>
    <n v="0.23799999999999999"/>
    <s v="DE"/>
    <s v="MORTGAGE"/>
    <x v="108"/>
    <x v="21"/>
    <n v="15"/>
    <n v="13259"/>
    <x v="1"/>
    <s v="1 year"/>
    <n v="15"/>
    <n v="23"/>
    <n v="1"/>
    <x v="0"/>
  </r>
  <r>
    <n v="66424"/>
    <n v="9050"/>
    <n v="9050"/>
    <n v="0.13109999999999999"/>
    <s v="36 months"/>
    <x v="1"/>
    <n v="0.20580000000000001"/>
    <s v="MI"/>
    <s v="MORTGAGE"/>
    <x v="40"/>
    <x v="21"/>
    <n v="9"/>
    <n v="7571"/>
    <x v="1"/>
    <s v="7 years"/>
    <n v="13"/>
    <n v="20"/>
    <n v="7"/>
    <x v="1"/>
  </r>
  <r>
    <n v="98930"/>
    <n v="17500"/>
    <n v="17500"/>
    <n v="0.1016"/>
    <s v="36 months"/>
    <x v="1"/>
    <n v="0.2364"/>
    <s v="CA"/>
    <s v="MORTGAGE"/>
    <x v="63"/>
    <x v="21"/>
    <n v="10"/>
    <n v="21483"/>
    <x v="2"/>
    <s v="8 years"/>
    <n v="10"/>
    <n v="23"/>
    <n v="8"/>
    <x v="1"/>
  </r>
  <r>
    <n v="16158"/>
    <n v="10000"/>
    <n v="5334.01"/>
    <n v="6.9099999999999995E-2"/>
    <s v="36 months"/>
    <x v="4"/>
    <n v="8.8300000000000003E-2"/>
    <s v="TX"/>
    <s v="RENT"/>
    <x v="46"/>
    <x v="10"/>
    <n v="5"/>
    <n v="6381"/>
    <x v="2"/>
    <s v="1 year"/>
    <n v="6"/>
    <n v="8"/>
    <n v="1"/>
    <x v="4"/>
  </r>
  <r>
    <n v="66360"/>
    <n v="10000"/>
    <n v="10000"/>
    <n v="8.8999999999999996E-2"/>
    <s v="36 months"/>
    <x v="2"/>
    <n v="0.20100000000000001"/>
    <s v="MO"/>
    <s v="RENT"/>
    <x v="188"/>
    <x v="1"/>
    <n v="11"/>
    <n v="18802"/>
    <x v="2"/>
    <s v="3 years"/>
    <n v="8"/>
    <n v="20"/>
    <n v="3"/>
    <x v="2"/>
  </r>
  <r>
    <n v="63941"/>
    <n v="8500"/>
    <n v="8500"/>
    <n v="0.158"/>
    <s v="36 months"/>
    <x v="0"/>
    <n v="0.17399999999999999"/>
    <s v="MI"/>
    <s v="RENT"/>
    <x v="36"/>
    <x v="2"/>
    <n v="6"/>
    <n v="6491"/>
    <x v="1"/>
    <s v="1 year"/>
    <n v="15"/>
    <n v="17"/>
    <n v="1"/>
    <x v="0"/>
  </r>
  <r>
    <n v="57456"/>
    <n v="16000"/>
    <n v="15975"/>
    <n v="0.14649999999999999"/>
    <s v="36 months"/>
    <x v="0"/>
    <n v="0.20150000000000001"/>
    <s v="NC"/>
    <s v="RENT"/>
    <x v="32"/>
    <x v="13"/>
    <n v="15"/>
    <n v="6875"/>
    <x v="2"/>
    <s v="4 years"/>
    <n v="14"/>
    <n v="20"/>
    <n v="4"/>
    <x v="0"/>
  </r>
  <r>
    <n v="79611"/>
    <n v="2350"/>
    <n v="2350"/>
    <n v="0.1409"/>
    <s v="36 months"/>
    <x v="1"/>
    <n v="0.1118"/>
    <s v="WA"/>
    <s v="MORTGAGE"/>
    <x v="189"/>
    <x v="9"/>
    <n v="3"/>
    <n v="7463"/>
    <x v="1"/>
    <s v="n/a"/>
    <n v="14"/>
    <n v="11"/>
    <s v="n/a"/>
    <x v="1"/>
  </r>
  <r>
    <n v="20467"/>
    <n v="10000"/>
    <n v="9924.07"/>
    <n v="7.2900000000000006E-2"/>
    <s v="36 months"/>
    <x v="10"/>
    <n v="4.7E-2"/>
    <s v="NY"/>
    <s v="RENT"/>
    <x v="111"/>
    <x v="10"/>
    <n v="10"/>
    <n v="7337"/>
    <x v="1"/>
    <s v="3 years"/>
    <n v="7"/>
    <n v="4"/>
    <n v="3"/>
    <x v="10"/>
  </r>
  <r>
    <n v="96157"/>
    <n v="25000"/>
    <n v="24975"/>
    <n v="0.158"/>
    <s v="60 months"/>
    <x v="0"/>
    <n v="0.21179999999999999"/>
    <s v="MA"/>
    <s v="MORTGAGE"/>
    <x v="190"/>
    <x v="0"/>
    <n v="26"/>
    <n v="27327"/>
    <x v="1"/>
    <s v="6 years"/>
    <n v="15"/>
    <n v="21"/>
    <n v="6"/>
    <x v="0"/>
  </r>
  <r>
    <n v="76957"/>
    <n v="8000"/>
    <n v="8000"/>
    <n v="0.14330000000000001"/>
    <s v="36 months"/>
    <x v="1"/>
    <n v="0.27339999999999998"/>
    <s v="CA"/>
    <s v="RENT"/>
    <x v="70"/>
    <x v="7"/>
    <n v="19"/>
    <n v="16395"/>
    <x v="0"/>
    <s v="7 years"/>
    <n v="14"/>
    <n v="27"/>
    <n v="7"/>
    <x v="1"/>
  </r>
  <r>
    <n v="78827"/>
    <n v="6000"/>
    <n v="6000"/>
    <n v="0.13109999999999999"/>
    <s v="36 months"/>
    <x v="1"/>
    <n v="0.16750000000000001"/>
    <s v="OH"/>
    <s v="MORTGAGE"/>
    <x v="46"/>
    <x v="4"/>
    <n v="9"/>
    <n v="4500"/>
    <x v="2"/>
    <s v="&lt; 1 year"/>
    <n v="13"/>
    <n v="16"/>
    <n v="0"/>
    <x v="1"/>
  </r>
  <r>
    <n v="65280"/>
    <n v="4000"/>
    <n v="4000"/>
    <n v="0.13109999999999999"/>
    <s v="36 months"/>
    <x v="1"/>
    <n v="0.11799999999999999"/>
    <s v="NY"/>
    <s v="RENT"/>
    <x v="15"/>
    <x v="7"/>
    <n v="12"/>
    <n v="6616"/>
    <x v="1"/>
    <s v="1 year"/>
    <n v="13"/>
    <n v="11"/>
    <n v="1"/>
    <x v="1"/>
  </r>
  <r>
    <n v="79531"/>
    <n v="11500"/>
    <n v="11500"/>
    <n v="0.1114"/>
    <s v="36 months"/>
    <x v="1"/>
    <n v="0.18"/>
    <s v="WA"/>
    <s v="RENT"/>
    <x v="6"/>
    <x v="1"/>
    <n v="14"/>
    <n v="13851"/>
    <x v="1"/>
    <s v="5 years"/>
    <n v="11"/>
    <n v="0.18"/>
    <n v="5"/>
    <x v="1"/>
  </r>
  <r>
    <n v="42255"/>
    <n v="12000"/>
    <n v="12000"/>
    <n v="9.9099999999999994E-2"/>
    <s v="36 months"/>
    <x v="11"/>
    <n v="4.1000000000000002E-2"/>
    <s v="WA"/>
    <s v="RENT"/>
    <x v="66"/>
    <x v="6"/>
    <n v="9"/>
    <n v="22889"/>
    <x v="2"/>
    <s v="9 years"/>
    <n v="9"/>
    <n v="4"/>
    <n v="9"/>
    <x v="11"/>
  </r>
  <r>
    <n v="28871"/>
    <n v="15250"/>
    <n v="13914.17"/>
    <n v="0.16489999999999999"/>
    <s v="60 months"/>
    <x v="0"/>
    <n v="0.20569999999999999"/>
    <s v="FL"/>
    <s v="RENT"/>
    <x v="6"/>
    <x v="2"/>
    <n v="10"/>
    <n v="17931"/>
    <x v="2"/>
    <s v="&lt; 1 year"/>
    <n v="16"/>
    <n v="20"/>
    <n v="0"/>
    <x v="0"/>
  </r>
  <r>
    <n v="21867"/>
    <n v="5000"/>
    <n v="5000"/>
    <n v="0.1268"/>
    <s v="36 months"/>
    <x v="0"/>
    <n v="9.1999999999999998E-2"/>
    <s v="FL"/>
    <s v="RENT"/>
    <x v="70"/>
    <x v="3"/>
    <n v="6"/>
    <n v="3555"/>
    <x v="2"/>
    <s v="1 year"/>
    <n v="12"/>
    <n v="9"/>
    <n v="1"/>
    <x v="0"/>
  </r>
  <r>
    <n v="73473"/>
    <n v="6000"/>
    <n v="6000"/>
    <n v="7.9000000000000001E-2"/>
    <s v="36 months"/>
    <x v="11"/>
    <n v="0.20749999999999999"/>
    <s v="IL"/>
    <s v="RENT"/>
    <x v="19"/>
    <x v="1"/>
    <n v="12"/>
    <n v="4318"/>
    <x v="2"/>
    <s v="10+ years"/>
    <n v="7"/>
    <n v="20"/>
    <n v="11"/>
    <x v="11"/>
  </r>
  <r>
    <n v="56778"/>
    <n v="18225"/>
    <n v="18225"/>
    <n v="0.16289999999999999"/>
    <s v="60 months"/>
    <x v="1"/>
    <n v="0.2261"/>
    <s v="PA"/>
    <s v="RENT"/>
    <x v="146"/>
    <x v="18"/>
    <n v="7"/>
    <n v="12233"/>
    <x v="0"/>
    <s v="4 years"/>
    <n v="16"/>
    <n v="22"/>
    <n v="4"/>
    <x v="1"/>
  </r>
  <r>
    <n v="10642"/>
    <n v="15000"/>
    <n v="15000"/>
    <n v="0.1038"/>
    <s v="36 months"/>
    <x v="0"/>
    <n v="0.16869999999999999"/>
    <s v="IL"/>
    <s v="MORTGAGE"/>
    <x v="191"/>
    <x v="0"/>
    <n v="17"/>
    <n v="14339"/>
    <x v="0"/>
    <s v="2 years"/>
    <n v="10"/>
    <n v="16"/>
    <n v="2"/>
    <x v="0"/>
  </r>
  <r>
    <n v="15899"/>
    <n v="4000"/>
    <n v="3882.78"/>
    <n v="5.79E-2"/>
    <s v="36 months"/>
    <x v="3"/>
    <n v="0.2394"/>
    <s v="OH"/>
    <s v="RENT"/>
    <x v="67"/>
    <x v="12"/>
    <n v="7"/>
    <n v="2889"/>
    <x v="0"/>
    <s v="9 years"/>
    <n v="5"/>
    <n v="23"/>
    <n v="9"/>
    <x v="3"/>
  </r>
  <r>
    <n v="92357"/>
    <n v="27000"/>
    <n v="27000"/>
    <n v="0.1212"/>
    <s v="60 months"/>
    <x v="0"/>
    <n v="0.1782"/>
    <s v="TX"/>
    <s v="MORTGAGE"/>
    <x v="69"/>
    <x v="1"/>
    <n v="13"/>
    <n v="25137"/>
    <x v="2"/>
    <s v="8 years"/>
    <n v="12"/>
    <n v="17"/>
    <n v="8"/>
    <x v="0"/>
  </r>
  <r>
    <n v="9468"/>
    <n v="15000"/>
    <n v="14925"/>
    <n v="0.13850000000000001"/>
    <s v="36 months"/>
    <x v="2"/>
    <n v="5.0999999999999997E-2"/>
    <s v="NY"/>
    <s v="RENT"/>
    <x v="47"/>
    <x v="6"/>
    <n v="4"/>
    <n v="5936"/>
    <x v="1"/>
    <s v="3 years"/>
    <n v="13"/>
    <n v="5"/>
    <n v="3"/>
    <x v="2"/>
  </r>
  <r>
    <n v="77964"/>
    <n v="4950"/>
    <n v="4950"/>
    <n v="0.1016"/>
    <s v="36 months"/>
    <x v="2"/>
    <n v="0.16750000000000001"/>
    <s v="CA"/>
    <s v="RENT"/>
    <x v="192"/>
    <x v="9"/>
    <n v="4"/>
    <n v="2738"/>
    <x v="1"/>
    <s v="2 years"/>
    <n v="10"/>
    <n v="16"/>
    <n v="2"/>
    <x v="2"/>
  </r>
  <r>
    <n v="23437"/>
    <n v="21000"/>
    <n v="20925"/>
    <n v="0.1"/>
    <s v="36 months"/>
    <x v="1"/>
    <n v="0.14080000000000001"/>
    <s v="CA"/>
    <s v="RENT"/>
    <x v="21"/>
    <x v="10"/>
    <n v="8"/>
    <n v="21102"/>
    <x v="2"/>
    <s v="2 years"/>
    <n v="0.1"/>
    <n v="14"/>
    <n v="2"/>
    <x v="1"/>
  </r>
  <r>
    <n v="57704"/>
    <n v="9000"/>
    <n v="9000"/>
    <n v="0.15310000000000001"/>
    <s v="36 months"/>
    <x v="1"/>
    <n v="0.1588"/>
    <s v="NY"/>
    <s v="RENT"/>
    <x v="9"/>
    <x v="13"/>
    <n v="7"/>
    <n v="4532"/>
    <x v="1"/>
    <s v="10+ years"/>
    <n v="15"/>
    <n v="15"/>
    <n v="11"/>
    <x v="1"/>
  </r>
  <r>
    <n v="86747"/>
    <n v="21000"/>
    <n v="21000"/>
    <n v="0.1875"/>
    <s v="60 months"/>
    <x v="0"/>
    <n v="0.31709999999999999"/>
    <s v="NM"/>
    <s v="MORTGAGE"/>
    <x v="74"/>
    <x v="3"/>
    <n v="19"/>
    <n v="30589"/>
    <x v="1"/>
    <s v="10+ years"/>
    <n v="18"/>
    <n v="31"/>
    <n v="11"/>
    <x v="0"/>
  </r>
  <r>
    <n v="61261"/>
    <n v="8000"/>
    <n v="8000"/>
    <n v="0.1905"/>
    <s v="36 months"/>
    <x v="0"/>
    <n v="2.8299999999999999E-2"/>
    <s v="NY"/>
    <s v="RENT"/>
    <x v="63"/>
    <x v="17"/>
    <n v="4"/>
    <n v="2832"/>
    <x v="2"/>
    <s v="n/a"/>
    <n v="19"/>
    <n v="2"/>
    <s v="n/a"/>
    <x v="0"/>
  </r>
  <r>
    <n v="15383"/>
    <n v="23000"/>
    <n v="21457.14"/>
    <n v="6.9099999999999995E-2"/>
    <s v="60 months"/>
    <x v="0"/>
    <n v="0.1239"/>
    <s v="NH"/>
    <s v="MORTGAGE"/>
    <x v="1"/>
    <x v="12"/>
    <n v="6"/>
    <n v="17695"/>
    <x v="0"/>
    <s v="4 years"/>
    <n v="6"/>
    <n v="12"/>
    <n v="4"/>
    <x v="0"/>
  </r>
  <r>
    <n v="56401"/>
    <n v="10000"/>
    <n v="10000"/>
    <n v="0.14649999999999999"/>
    <s v="36 months"/>
    <x v="0"/>
    <n v="0.1668"/>
    <s v="OH"/>
    <s v="MORTGAGE"/>
    <x v="96"/>
    <x v="22"/>
    <n v="18"/>
    <n v="39461"/>
    <x v="0"/>
    <s v="4 years"/>
    <n v="14"/>
    <n v="16"/>
    <n v="4"/>
    <x v="0"/>
  </r>
  <r>
    <n v="16924"/>
    <n v="5000"/>
    <n v="4947.3500000000004"/>
    <n v="9.9900000000000003E-2"/>
    <s v="60 months"/>
    <x v="1"/>
    <n v="0.108"/>
    <s v="CA"/>
    <s v="RENT"/>
    <x v="155"/>
    <x v="10"/>
    <n v="8"/>
    <n v="5783"/>
    <x v="2"/>
    <s v="&lt; 1 year"/>
    <n v="9"/>
    <n v="10"/>
    <n v="0"/>
    <x v="1"/>
  </r>
  <r>
    <n v="88301"/>
    <n v="5350"/>
    <n v="5350"/>
    <n v="0.1016"/>
    <s v="36 months"/>
    <x v="6"/>
    <n v="0.16450000000000001"/>
    <s v="NJ"/>
    <s v="MORTGAGE"/>
    <x v="14"/>
    <x v="10"/>
    <n v="11"/>
    <n v="19184"/>
    <x v="3"/>
    <s v="8 years"/>
    <n v="10"/>
    <n v="16"/>
    <n v="8"/>
    <x v="6"/>
  </r>
  <r>
    <n v="40727"/>
    <n v="10000"/>
    <n v="10000"/>
    <n v="0.1242"/>
    <s v="36 months"/>
    <x v="1"/>
    <n v="9.7699999999999995E-2"/>
    <s v="CA"/>
    <s v="RENT"/>
    <x v="70"/>
    <x v="6"/>
    <n v="9"/>
    <n v="10912"/>
    <x v="1"/>
    <s v="2 years"/>
    <n v="12"/>
    <n v="9"/>
    <n v="2"/>
    <x v="1"/>
  </r>
  <r>
    <n v="59413"/>
    <n v="24000"/>
    <n v="23975"/>
    <n v="0.1016"/>
    <s v="36 months"/>
    <x v="0"/>
    <n v="0.15529999999999999"/>
    <s v="OH"/>
    <s v="MORTGAGE"/>
    <x v="15"/>
    <x v="5"/>
    <n v="11"/>
    <n v="17882"/>
    <x v="2"/>
    <s v="10+ years"/>
    <n v="10"/>
    <n v="15"/>
    <n v="11"/>
    <x v="0"/>
  </r>
  <r>
    <n v="91853"/>
    <n v="24000"/>
    <n v="24000"/>
    <n v="7.9000000000000001E-2"/>
    <s v="36 months"/>
    <x v="0"/>
    <n v="0.13550000000000001"/>
    <s v="GA"/>
    <s v="MORTGAGE"/>
    <x v="193"/>
    <x v="6"/>
    <n v="6"/>
    <n v="26039"/>
    <x v="2"/>
    <s v="&lt; 1 year"/>
    <n v="7"/>
    <n v="13"/>
    <n v="0"/>
    <x v="0"/>
  </r>
  <r>
    <n v="71008"/>
    <n v="15475"/>
    <n v="15450"/>
    <n v="0.1409"/>
    <s v="36 months"/>
    <x v="0"/>
    <n v="0.26979999999999998"/>
    <s v="SC"/>
    <s v="MORTGAGE"/>
    <x v="19"/>
    <x v="7"/>
    <n v="14"/>
    <n v="19670"/>
    <x v="2"/>
    <s v="10+ years"/>
    <n v="14"/>
    <n v="26"/>
    <n v="11"/>
    <x v="0"/>
  </r>
  <r>
    <n v="59890"/>
    <n v="25000"/>
    <n v="25000"/>
    <n v="0.21"/>
    <s v="36 months"/>
    <x v="0"/>
    <n v="9.5200000000000007E-2"/>
    <s v="NY"/>
    <s v="RENT"/>
    <x v="96"/>
    <x v="4"/>
    <n v="11"/>
    <n v="8575"/>
    <x v="1"/>
    <s v="10+ years"/>
    <n v="0.21"/>
    <n v="9"/>
    <n v="11"/>
    <x v="0"/>
  </r>
  <r>
    <n v="42306"/>
    <n v="13000"/>
    <n v="12975"/>
    <n v="9.9099999999999994E-2"/>
    <s v="36 months"/>
    <x v="1"/>
    <n v="0.156"/>
    <s v="CA"/>
    <s v="RENT"/>
    <x v="194"/>
    <x v="10"/>
    <n v="12"/>
    <n v="4487"/>
    <x v="3"/>
    <s v="5 years"/>
    <n v="9"/>
    <n v="15"/>
    <n v="5"/>
    <x v="1"/>
  </r>
  <r>
    <n v="47168"/>
    <n v="7550"/>
    <n v="7550"/>
    <n v="7.6200000000000004E-2"/>
    <s v="36 months"/>
    <x v="11"/>
    <n v="0.14610000000000001"/>
    <s v="AZ"/>
    <s v="MORTGAGE"/>
    <x v="195"/>
    <x v="10"/>
    <n v="7"/>
    <n v="2814"/>
    <x v="2"/>
    <s v="5 years"/>
    <n v="7"/>
    <n v="14"/>
    <n v="5"/>
    <x v="11"/>
  </r>
  <r>
    <n v="77588"/>
    <n v="9600"/>
    <n v="9600"/>
    <n v="0.15310000000000001"/>
    <s v="36 months"/>
    <x v="1"/>
    <n v="0.33239999999999997"/>
    <s v="AR"/>
    <s v="RENT"/>
    <x v="146"/>
    <x v="7"/>
    <n v="8"/>
    <n v="14774"/>
    <x v="3"/>
    <s v="2 years"/>
    <n v="15"/>
    <n v="33"/>
    <n v="2"/>
    <x v="1"/>
  </r>
  <r>
    <n v="14407"/>
    <n v="15000"/>
    <n v="14950"/>
    <n v="0.15210000000000001"/>
    <s v="60 months"/>
    <x v="0"/>
    <n v="0.14649999999999999"/>
    <s v="CA"/>
    <s v="RENT"/>
    <x v="15"/>
    <x v="21"/>
    <n v="11"/>
    <n v="9171"/>
    <x v="0"/>
    <s v="10+ years"/>
    <n v="15"/>
    <n v="14"/>
    <n v="11"/>
    <x v="0"/>
  </r>
  <r>
    <n v="102902"/>
    <n v="7000"/>
    <n v="6975"/>
    <n v="0.1411"/>
    <s v="36 months"/>
    <x v="0"/>
    <n v="0.2167"/>
    <s v="NJ"/>
    <s v="RENT"/>
    <x v="46"/>
    <x v="13"/>
    <n v="7"/>
    <n v="60550"/>
    <x v="3"/>
    <s v="10+ years"/>
    <n v="14"/>
    <n v="21"/>
    <n v="11"/>
    <x v="0"/>
  </r>
  <r>
    <n v="71247"/>
    <n v="1000"/>
    <n v="1000"/>
    <n v="0.15310000000000001"/>
    <s v="36 months"/>
    <x v="0"/>
    <n v="0.29449999999999998"/>
    <s v="TX"/>
    <s v="MORTGAGE"/>
    <x v="92"/>
    <x v="8"/>
    <n v="9"/>
    <n v="1748"/>
    <x v="2"/>
    <s v="6 years"/>
    <n v="15"/>
    <n v="29"/>
    <n v="6"/>
    <x v="0"/>
  </r>
  <r>
    <n v="6611"/>
    <n v="25000"/>
    <n v="24798.43"/>
    <n v="0.12870000000000001"/>
    <s v="36 months"/>
    <x v="0"/>
    <n v="0.18809999999999999"/>
    <s v="MA"/>
    <s v="RENT"/>
    <x v="20"/>
    <x v="5"/>
    <n v="13"/>
    <n v="31890"/>
    <x v="1"/>
    <s v="1 year"/>
    <n v="12"/>
    <n v="18"/>
    <n v="1"/>
    <x v="0"/>
  </r>
  <r>
    <n v="80041"/>
    <n v="24000"/>
    <n v="24000"/>
    <n v="0.14330000000000001"/>
    <s v="36 months"/>
    <x v="1"/>
    <n v="0.25490000000000002"/>
    <s v="GA"/>
    <s v="MORTGAGE"/>
    <x v="196"/>
    <x v="9"/>
    <n v="23"/>
    <n v="19428"/>
    <x v="0"/>
    <s v="10+ years"/>
    <n v="14"/>
    <n v="25"/>
    <n v="11"/>
    <x v="1"/>
  </r>
  <r>
    <n v="78104"/>
    <n v="21000"/>
    <n v="21000"/>
    <n v="0.18490000000000001"/>
    <s v="60 months"/>
    <x v="0"/>
    <n v="0.21729999999999999"/>
    <s v="CO"/>
    <s v="RENT"/>
    <x v="197"/>
    <x v="21"/>
    <n v="21"/>
    <n v="62549"/>
    <x v="1"/>
    <s v="1 year"/>
    <n v="18"/>
    <n v="21"/>
    <n v="1"/>
    <x v="0"/>
  </r>
  <r>
    <n v="59886"/>
    <n v="1000"/>
    <n v="1000"/>
    <n v="0.13109999999999999"/>
    <s v="36 months"/>
    <x v="0"/>
    <n v="0.30709999999999998"/>
    <s v="AZ"/>
    <s v="RENT"/>
    <x v="189"/>
    <x v="4"/>
    <n v="7"/>
    <n v="6283"/>
    <x v="2"/>
    <s v="3 years"/>
    <n v="13"/>
    <n v="30"/>
    <n v="3"/>
    <x v="0"/>
  </r>
  <r>
    <n v="22323"/>
    <n v="16000"/>
    <n v="16000"/>
    <n v="9.6299999999999997E-2"/>
    <s v="60 months"/>
    <x v="2"/>
    <n v="0.1658"/>
    <s v="SC"/>
    <s v="OWN"/>
    <x v="9"/>
    <x v="15"/>
    <n v="6"/>
    <n v="2300"/>
    <x v="2"/>
    <s v="10+ years"/>
    <n v="9"/>
    <n v="16"/>
    <n v="11"/>
    <x v="2"/>
  </r>
  <r>
    <n v="40094"/>
    <n v="24400"/>
    <n v="24400"/>
    <n v="0.17269999999999999"/>
    <s v="60 months"/>
    <x v="12"/>
    <n v="0.1598"/>
    <s v="CA"/>
    <s v="RENT"/>
    <x v="60"/>
    <x v="9"/>
    <n v="7"/>
    <n v="13879"/>
    <x v="1"/>
    <s v="3 years"/>
    <n v="17"/>
    <n v="15"/>
    <n v="3"/>
    <x v="12"/>
  </r>
  <r>
    <n v="75168"/>
    <n v="14675"/>
    <n v="14675"/>
    <n v="7.9000000000000001E-2"/>
    <s v="36 months"/>
    <x v="0"/>
    <n v="0.17399999999999999"/>
    <s v="NY"/>
    <s v="MORTGAGE"/>
    <x v="146"/>
    <x v="5"/>
    <n v="7"/>
    <n v="22549"/>
    <x v="2"/>
    <s v="10+ years"/>
    <n v="7"/>
    <n v="17"/>
    <n v="11"/>
    <x v="0"/>
  </r>
  <r>
    <n v="79248"/>
    <n v="12000"/>
    <n v="12000"/>
    <n v="0.1905"/>
    <s v="36 months"/>
    <x v="1"/>
    <n v="0.1961"/>
    <s v="KS"/>
    <s v="MORTGAGE"/>
    <x v="1"/>
    <x v="17"/>
    <n v="8"/>
    <n v="8970"/>
    <x v="2"/>
    <s v="10+ years"/>
    <n v="19"/>
    <n v="19"/>
    <n v="11"/>
    <x v="1"/>
  </r>
  <r>
    <n v="73010"/>
    <n v="8000"/>
    <n v="8000"/>
    <n v="0.13109999999999999"/>
    <s v="36 months"/>
    <x v="1"/>
    <n v="0.2135"/>
    <s v="TX"/>
    <s v="OWN"/>
    <x v="198"/>
    <x v="21"/>
    <n v="13"/>
    <n v="6885"/>
    <x v="0"/>
    <s v="n/a"/>
    <n v="13"/>
    <n v="21"/>
    <s v="n/a"/>
    <x v="1"/>
  </r>
  <r>
    <n v="47048"/>
    <n v="12000"/>
    <n v="12000"/>
    <n v="0.13109999999999999"/>
    <s v="36 months"/>
    <x v="1"/>
    <n v="8.0500000000000002E-2"/>
    <s v="FL"/>
    <s v="MORTGAGE"/>
    <x v="137"/>
    <x v="7"/>
    <n v="6"/>
    <n v="7708"/>
    <x v="2"/>
    <s v="4 years"/>
    <n v="13"/>
    <n v="8"/>
    <n v="4"/>
    <x v="1"/>
  </r>
  <r>
    <n v="10006"/>
    <n v="16800"/>
    <n v="10075"/>
    <n v="0.1099"/>
    <s v="60 months"/>
    <x v="0"/>
    <n v="0.13420000000000001"/>
    <s v="MN"/>
    <s v="MORTGAGE"/>
    <x v="15"/>
    <x v="10"/>
    <n v="10"/>
    <n v="7258"/>
    <x v="3"/>
    <s v="3 years"/>
    <n v="10"/>
    <n v="13"/>
    <n v="3"/>
    <x v="0"/>
  </r>
  <r>
    <n v="75518"/>
    <n v="14500"/>
    <n v="14500"/>
    <n v="0.14330000000000001"/>
    <s v="36 months"/>
    <x v="0"/>
    <n v="0.1797"/>
    <s v="CA"/>
    <s v="RENT"/>
    <x v="70"/>
    <x v="22"/>
    <n v="7"/>
    <n v="10846"/>
    <x v="2"/>
    <s v="6 years"/>
    <n v="14"/>
    <n v="17"/>
    <n v="6"/>
    <x v="0"/>
  </r>
  <r>
    <n v="2823"/>
    <n v="25000"/>
    <n v="3925"/>
    <n v="0.1663"/>
    <s v="36 months"/>
    <x v="0"/>
    <n v="0.18459999999999999"/>
    <s v="NJ"/>
    <s v="RENT"/>
    <x v="52"/>
    <x v="22"/>
    <n v="11"/>
    <n v="39502"/>
    <x v="2"/>
    <s v="10+ years"/>
    <n v="16"/>
    <n v="18"/>
    <n v="11"/>
    <x v="0"/>
  </r>
  <r>
    <n v="54131"/>
    <n v="28625"/>
    <n v="28625"/>
    <n v="0.13109999999999999"/>
    <s v="60 months"/>
    <x v="0"/>
    <n v="0.21310000000000001"/>
    <s v="TX"/>
    <s v="MORTGAGE"/>
    <x v="199"/>
    <x v="11"/>
    <n v="9"/>
    <n v="35863"/>
    <x v="2"/>
    <s v="5 years"/>
    <n v="13"/>
    <n v="21"/>
    <n v="5"/>
    <x v="0"/>
  </r>
  <r>
    <n v="70334"/>
    <n v="21000"/>
    <n v="21000"/>
    <n v="0.22950000000000001"/>
    <s v="60 months"/>
    <x v="6"/>
    <n v="6.5199999999999994E-2"/>
    <s v="NJ"/>
    <s v="MORTGAGE"/>
    <x v="200"/>
    <x v="4"/>
    <n v="5"/>
    <n v="1240"/>
    <x v="3"/>
    <s v="10+ years"/>
    <n v="22"/>
    <n v="6"/>
    <n v="11"/>
    <x v="6"/>
  </r>
  <r>
    <n v="55717"/>
    <n v="7500"/>
    <n v="7500"/>
    <n v="9.7600000000000006E-2"/>
    <s v="60 months"/>
    <x v="2"/>
    <n v="0.14960000000000001"/>
    <s v="IL"/>
    <s v="MORTGAGE"/>
    <x v="69"/>
    <x v="15"/>
    <n v="11"/>
    <n v="16449"/>
    <x v="1"/>
    <s v="10+ years"/>
    <n v="9"/>
    <n v="14"/>
    <n v="11"/>
    <x v="2"/>
  </r>
  <r>
    <n v="12368"/>
    <n v="11875"/>
    <n v="11775"/>
    <n v="0.1038"/>
    <s v="36 months"/>
    <x v="0"/>
    <n v="0.22520000000000001"/>
    <s v="OR"/>
    <s v="MORTGAGE"/>
    <x v="60"/>
    <x v="10"/>
    <n v="11"/>
    <n v="28210"/>
    <x v="0"/>
    <s v="10+ years"/>
    <n v="10"/>
    <n v="22"/>
    <n v="11"/>
    <x v="0"/>
  </r>
  <r>
    <n v="47011"/>
    <n v="3600"/>
    <n v="3600"/>
    <n v="0.13669999999999999"/>
    <s v="36 months"/>
    <x v="2"/>
    <n v="0.1641"/>
    <s v="CA"/>
    <s v="MORTGAGE"/>
    <x v="201"/>
    <x v="2"/>
    <n v="10"/>
    <n v="715"/>
    <x v="1"/>
    <s v="n/a"/>
    <n v="13"/>
    <n v="16"/>
    <s v="n/a"/>
    <x v="2"/>
  </r>
  <r>
    <n v="86309"/>
    <n v="16000"/>
    <n v="16000"/>
    <n v="0.15310000000000001"/>
    <s v="36 months"/>
    <x v="0"/>
    <n v="0.20100000000000001"/>
    <s v="TX"/>
    <s v="RENT"/>
    <x v="202"/>
    <x v="3"/>
    <n v="11"/>
    <n v="9365"/>
    <x v="1"/>
    <s v="10+ years"/>
    <n v="15"/>
    <n v="20"/>
    <n v="11"/>
    <x v="0"/>
  </r>
  <r>
    <n v="74257"/>
    <n v="20500"/>
    <n v="20500"/>
    <n v="0.23280000000000001"/>
    <s v="60 months"/>
    <x v="0"/>
    <n v="0.2485"/>
    <s v="CA"/>
    <s v="RENT"/>
    <x v="17"/>
    <x v="17"/>
    <n v="13"/>
    <n v="4699"/>
    <x v="2"/>
    <s v="5 years"/>
    <n v="23"/>
    <n v="24"/>
    <n v="5"/>
    <x v="0"/>
  </r>
  <r>
    <n v="39713"/>
    <n v="10000"/>
    <n v="10000"/>
    <n v="0.1825"/>
    <s v="36 months"/>
    <x v="1"/>
    <n v="0.2414"/>
    <s v="CA"/>
    <s v="RENT"/>
    <x v="21"/>
    <x v="8"/>
    <n v="9"/>
    <n v="22828"/>
    <x v="2"/>
    <s v="1 year"/>
    <n v="18"/>
    <n v="24"/>
    <n v="1"/>
    <x v="1"/>
  </r>
  <r>
    <n v="31573"/>
    <n v="15000"/>
    <n v="15000"/>
    <n v="0.1749"/>
    <s v="60 months"/>
    <x v="0"/>
    <n v="0.11219999999999999"/>
    <s v="CT"/>
    <s v="RENT"/>
    <x v="63"/>
    <x v="3"/>
    <n v="4"/>
    <n v="6147"/>
    <x v="0"/>
    <s v="n/a"/>
    <n v="17"/>
    <n v="11"/>
    <s v="n/a"/>
    <x v="0"/>
  </r>
  <r>
    <n v="26493"/>
    <n v="10000"/>
    <n v="10000"/>
    <n v="0.11990000000000001"/>
    <s v="36 months"/>
    <x v="2"/>
    <n v="0.21890000000000001"/>
    <s v="CA"/>
    <s v="MORTGAGE"/>
    <x v="203"/>
    <x v="22"/>
    <n v="13"/>
    <n v="18069"/>
    <x v="2"/>
    <s v="4 years"/>
    <n v="11"/>
    <n v="21"/>
    <n v="4"/>
    <x v="2"/>
  </r>
  <r>
    <n v="32982"/>
    <n v="11000"/>
    <n v="11000"/>
    <n v="0.1171"/>
    <s v="36 months"/>
    <x v="0"/>
    <n v="7.8E-2"/>
    <s v="TX"/>
    <s v="OWN"/>
    <x v="204"/>
    <x v="7"/>
    <n v="7"/>
    <n v="6844"/>
    <x v="2"/>
    <s v="2 years"/>
    <n v="11"/>
    <n v="7"/>
    <n v="2"/>
    <x v="0"/>
  </r>
  <r>
    <n v="101403"/>
    <n v="25000"/>
    <n v="25000"/>
    <n v="0.1905"/>
    <s v="60 months"/>
    <x v="1"/>
    <n v="0.28460000000000002"/>
    <s v="VA"/>
    <s v="RENT"/>
    <x v="28"/>
    <x v="2"/>
    <n v="20"/>
    <n v="33127"/>
    <x v="2"/>
    <s v="1 year"/>
    <n v="19"/>
    <n v="28"/>
    <n v="1"/>
    <x v="1"/>
  </r>
  <r>
    <n v="99661"/>
    <n v="15000"/>
    <n v="15000"/>
    <n v="0.1016"/>
    <s v="36 months"/>
    <x v="0"/>
    <n v="0.26750000000000002"/>
    <s v="IL"/>
    <s v="MORTGAGE"/>
    <x v="87"/>
    <x v="13"/>
    <n v="16"/>
    <n v="71879"/>
    <x v="1"/>
    <s v="5 years"/>
    <n v="10"/>
    <n v="26"/>
    <n v="5"/>
    <x v="0"/>
  </r>
  <r>
    <n v="67222"/>
    <n v="5600"/>
    <n v="5600"/>
    <n v="0.1409"/>
    <s v="36 months"/>
    <x v="0"/>
    <n v="0.26350000000000001"/>
    <s v="SC"/>
    <s v="RENT"/>
    <x v="3"/>
    <x v="8"/>
    <n v="19"/>
    <n v="16163"/>
    <x v="2"/>
    <s v="5 years"/>
    <n v="14"/>
    <n v="26"/>
    <n v="5"/>
    <x v="0"/>
  </r>
  <r>
    <n v="41977"/>
    <n v="20000"/>
    <n v="20000"/>
    <n v="0.1171"/>
    <s v="36 months"/>
    <x v="0"/>
    <n v="0.152"/>
    <s v="CA"/>
    <s v="RENT"/>
    <x v="1"/>
    <x v="5"/>
    <n v="15"/>
    <n v="16575"/>
    <x v="0"/>
    <s v="5 years"/>
    <n v="11"/>
    <n v="15"/>
    <n v="5"/>
    <x v="0"/>
  </r>
  <r>
    <n v="91765"/>
    <n v="25450"/>
    <n v="25450"/>
    <n v="0.19719999999999999"/>
    <s v="60 months"/>
    <x v="1"/>
    <n v="0.33750000000000002"/>
    <s v="FL"/>
    <s v="OWN"/>
    <x v="105"/>
    <x v="8"/>
    <n v="20"/>
    <n v="14435"/>
    <x v="1"/>
    <s v="10+ years"/>
    <n v="19"/>
    <n v="33"/>
    <n v="11"/>
    <x v="1"/>
  </r>
  <r>
    <n v="11648"/>
    <n v="7000"/>
    <n v="7000"/>
    <n v="0.11119999999999999"/>
    <s v="36 months"/>
    <x v="0"/>
    <n v="9.06E-2"/>
    <s v="TX"/>
    <s v="RENT"/>
    <x v="205"/>
    <x v="1"/>
    <n v="6"/>
    <n v="349"/>
    <x v="2"/>
    <s v="10+ years"/>
    <n v="11"/>
    <n v="9"/>
    <n v="11"/>
    <x v="0"/>
  </r>
  <r>
    <n v="51810"/>
    <n v="10400"/>
    <n v="10400"/>
    <n v="0.1212"/>
    <s v="36 months"/>
    <x v="1"/>
    <n v="0.18920000000000001"/>
    <s v="MA"/>
    <s v="RENT"/>
    <x v="63"/>
    <x v="2"/>
    <n v="11"/>
    <n v="11964"/>
    <x v="2"/>
    <s v="10+ years"/>
    <n v="12"/>
    <n v="18"/>
    <n v="11"/>
    <x v="1"/>
  </r>
  <r>
    <n v="14108"/>
    <n v="25000"/>
    <n v="24975"/>
    <n v="0.1484"/>
    <s v="36 months"/>
    <x v="1"/>
    <n v="0.1588"/>
    <s v="NY"/>
    <s v="RENT"/>
    <x v="206"/>
    <x v="6"/>
    <n v="6"/>
    <n v="10770"/>
    <x v="0"/>
    <s v="10+ years"/>
    <n v="14"/>
    <n v="15"/>
    <n v="11"/>
    <x v="1"/>
  </r>
  <r>
    <n v="102270"/>
    <n v="20000"/>
    <n v="13000"/>
    <n v="0.1197"/>
    <s v="36 months"/>
    <x v="2"/>
    <n v="0.18959999999999999"/>
    <s v="KS"/>
    <s v="MORTGAGE"/>
    <x v="207"/>
    <x v="6"/>
    <n v="17"/>
    <n v="17212"/>
    <x v="8"/>
    <s v="1 year"/>
    <n v="11"/>
    <n v="18"/>
    <n v="1"/>
    <x v="2"/>
  </r>
  <r>
    <n v="16300"/>
    <n v="16000"/>
    <n v="15800"/>
    <n v="0.17430000000000001"/>
    <s v="60 months"/>
    <x v="1"/>
    <n v="0.13070000000000001"/>
    <s v="FL"/>
    <s v="MORTGAGE"/>
    <x v="1"/>
    <x v="13"/>
    <n v="7"/>
    <n v="5729"/>
    <x v="2"/>
    <s v="10+ years"/>
    <n v="17"/>
    <n v="13"/>
    <n v="11"/>
    <x v="1"/>
  </r>
  <r>
    <n v="82744"/>
    <n v="15000"/>
    <n v="15000"/>
    <n v="7.9000000000000001E-2"/>
    <s v="36 months"/>
    <x v="8"/>
    <n v="0.22389999999999999"/>
    <s v="CA"/>
    <s v="MORTGAGE"/>
    <x v="48"/>
    <x v="9"/>
    <n v="10"/>
    <n v="18756"/>
    <x v="2"/>
    <s v="10+ years"/>
    <n v="7"/>
    <n v="22"/>
    <n v="11"/>
    <x v="8"/>
  </r>
  <r>
    <n v="94041"/>
    <n v="24625"/>
    <n v="24625"/>
    <n v="0.19719999999999999"/>
    <s v="60 months"/>
    <x v="0"/>
    <n v="0.20960000000000001"/>
    <s v="NY"/>
    <s v="RENT"/>
    <x v="40"/>
    <x v="13"/>
    <n v="14"/>
    <n v="20694"/>
    <x v="2"/>
    <s v="8 years"/>
    <n v="19"/>
    <n v="20"/>
    <n v="8"/>
    <x v="0"/>
  </r>
  <r>
    <n v="99568"/>
    <n v="21850"/>
    <n v="21850"/>
    <n v="0.13109999999999999"/>
    <s v="36 months"/>
    <x v="1"/>
    <n v="0.28079999999999999"/>
    <s v="MN"/>
    <s v="RENT"/>
    <x v="46"/>
    <x v="2"/>
    <n v="12"/>
    <n v="20497"/>
    <x v="2"/>
    <s v="&lt; 1 year"/>
    <n v="13"/>
    <n v="28"/>
    <n v="0"/>
    <x v="1"/>
  </r>
  <r>
    <n v="66550"/>
    <n v="6000"/>
    <n v="6000"/>
    <n v="0.15310000000000001"/>
    <s v="36 months"/>
    <x v="0"/>
    <n v="0.15679999999999999"/>
    <s v="NC"/>
    <s v="MORTGAGE"/>
    <x v="48"/>
    <x v="4"/>
    <n v="10"/>
    <n v="5263"/>
    <x v="1"/>
    <s v="3 years"/>
    <n v="15"/>
    <n v="15"/>
    <n v="3"/>
    <x v="0"/>
  </r>
  <r>
    <n v="102756"/>
    <n v="6700"/>
    <n v="6636.91"/>
    <n v="0.16"/>
    <s v="36 months"/>
    <x v="0"/>
    <n v="0.21529999999999999"/>
    <s v="GA"/>
    <s v="MORTGAGE"/>
    <x v="208"/>
    <x v="9"/>
    <n v="11"/>
    <n v="9007"/>
    <x v="5"/>
    <s v="2 years"/>
    <n v="0.16"/>
    <n v="21"/>
    <n v="2"/>
    <x v="0"/>
  </r>
  <r>
    <n v="3962"/>
    <n v="10000"/>
    <n v="9225.43"/>
    <n v="0.1221"/>
    <s v="36 months"/>
    <x v="3"/>
    <n v="0.1045"/>
    <s v="MA"/>
    <s v="RENT"/>
    <x v="209"/>
    <x v="21"/>
    <n v="9"/>
    <n v="17328"/>
    <x v="2"/>
    <s v="2 years"/>
    <n v="12"/>
    <n v="10"/>
    <n v="2"/>
    <x v="3"/>
  </r>
  <r>
    <n v="83847"/>
    <n v="5775"/>
    <n v="5775"/>
    <n v="0.15310000000000001"/>
    <s v="36 months"/>
    <x v="0"/>
    <n v="4.0800000000000003E-2"/>
    <s v="SC"/>
    <s v="RENT"/>
    <x v="9"/>
    <x v="4"/>
    <n v="8"/>
    <n v="10088"/>
    <x v="0"/>
    <s v="10+ years"/>
    <n v="15"/>
    <n v="4"/>
    <n v="11"/>
    <x v="0"/>
  </r>
  <r>
    <n v="33997"/>
    <n v="14475"/>
    <n v="14475"/>
    <n v="0.1527"/>
    <s v="36 months"/>
    <x v="1"/>
    <n v="0.2369"/>
    <s v="NJ"/>
    <s v="RENT"/>
    <x v="46"/>
    <x v="22"/>
    <n v="12"/>
    <n v="13294"/>
    <x v="1"/>
    <s v="3 years"/>
    <n v="15"/>
    <n v="23"/>
    <n v="3"/>
    <x v="1"/>
  </r>
  <r>
    <n v="72499"/>
    <n v="8000"/>
    <n v="8000"/>
    <n v="0.17269999999999999"/>
    <s v="36 months"/>
    <x v="0"/>
    <n v="0.27879999999999999"/>
    <s v="IL"/>
    <s v="RENT"/>
    <x v="85"/>
    <x v="4"/>
    <n v="10"/>
    <n v="9926"/>
    <x v="3"/>
    <s v="6 years"/>
    <n v="17"/>
    <n v="27"/>
    <n v="6"/>
    <x v="0"/>
  </r>
  <r>
    <n v="92186"/>
    <n v="15000"/>
    <n v="15000"/>
    <n v="0.1212"/>
    <s v="36 months"/>
    <x v="0"/>
    <n v="0.14219999999999999"/>
    <s v="FL"/>
    <s v="MORTGAGE"/>
    <x v="15"/>
    <x v="21"/>
    <n v="10"/>
    <n v="9237"/>
    <x v="2"/>
    <s v="&lt; 1 year"/>
    <n v="12"/>
    <n v="14"/>
    <n v="0"/>
    <x v="0"/>
  </r>
  <r>
    <n v="80094"/>
    <n v="10000"/>
    <n v="10000"/>
    <n v="0.1777"/>
    <s v="36 months"/>
    <x v="0"/>
    <n v="0.1241"/>
    <s v="PA"/>
    <s v="MORTGAGE"/>
    <x v="46"/>
    <x v="22"/>
    <n v="6"/>
    <n v="31212"/>
    <x v="2"/>
    <s v="8 years"/>
    <n v="17"/>
    <n v="12"/>
    <n v="8"/>
    <x v="0"/>
  </r>
  <r>
    <n v="32684"/>
    <n v="5600"/>
    <n v="5600"/>
    <n v="0.13489999999999999"/>
    <s v="36 months"/>
    <x v="0"/>
    <n v="0.18329999999999999"/>
    <s v="NY"/>
    <s v="RENT"/>
    <x v="210"/>
    <x v="2"/>
    <n v="6"/>
    <n v="5033"/>
    <x v="0"/>
    <s v="5 years"/>
    <n v="13"/>
    <n v="18"/>
    <n v="5"/>
    <x v="0"/>
  </r>
  <r>
    <n v="14595"/>
    <n v="10000"/>
    <n v="10000"/>
    <n v="0.16320000000000001"/>
    <s v="60 months"/>
    <x v="6"/>
    <n v="0.14799999999999999"/>
    <s v="WV"/>
    <s v="RENT"/>
    <x v="211"/>
    <x v="7"/>
    <n v="5"/>
    <n v="394"/>
    <x v="0"/>
    <s v="n/a"/>
    <n v="16"/>
    <n v="14"/>
    <s v="n/a"/>
    <x v="6"/>
  </r>
  <r>
    <n v="96564"/>
    <n v="13000"/>
    <n v="13000"/>
    <n v="0.1409"/>
    <s v="36 months"/>
    <x v="0"/>
    <n v="0.32640000000000002"/>
    <s v="PA"/>
    <s v="MORTGAGE"/>
    <x v="9"/>
    <x v="13"/>
    <n v="8"/>
    <n v="15208"/>
    <x v="2"/>
    <s v="10+ years"/>
    <n v="14"/>
    <n v="32"/>
    <n v="11"/>
    <x v="0"/>
  </r>
  <r>
    <n v="17157"/>
    <n v="15000"/>
    <n v="10825"/>
    <n v="9.9900000000000003E-2"/>
    <s v="60 months"/>
    <x v="0"/>
    <n v="0.1195"/>
    <s v="AZ"/>
    <s v="MORTGAGE"/>
    <x v="212"/>
    <x v="28"/>
    <n v="8"/>
    <n v="3584"/>
    <x v="1"/>
    <s v="2 years"/>
    <n v="9"/>
    <n v="11"/>
    <n v="2"/>
    <x v="0"/>
  </r>
  <r>
    <n v="79363"/>
    <n v="2100"/>
    <n v="2100"/>
    <n v="0.1212"/>
    <s v="36 months"/>
    <x v="1"/>
    <n v="0.25769999999999998"/>
    <s v="MN"/>
    <s v="RENT"/>
    <x v="213"/>
    <x v="22"/>
    <n v="8"/>
    <n v="21190"/>
    <x v="2"/>
    <s v="10+ years"/>
    <n v="12"/>
    <n v="25"/>
    <n v="11"/>
    <x v="1"/>
  </r>
  <r>
    <n v="70571"/>
    <n v="12000"/>
    <n v="12000"/>
    <n v="0.1212"/>
    <s v="36 months"/>
    <x v="0"/>
    <n v="0.20480000000000001"/>
    <s v="NV"/>
    <s v="MORTGAGE"/>
    <x v="87"/>
    <x v="7"/>
    <n v="10"/>
    <n v="5832"/>
    <x v="2"/>
    <s v="2 years"/>
    <n v="12"/>
    <n v="20"/>
    <n v="2"/>
    <x v="0"/>
  </r>
  <r>
    <n v="3660"/>
    <n v="1000"/>
    <n v="1000"/>
    <n v="0.13159999999999999"/>
    <s v="36 months"/>
    <x v="2"/>
    <n v="0.1963"/>
    <s v="MI"/>
    <s v="RENT"/>
    <x v="70"/>
    <x v="4"/>
    <n v="9"/>
    <n v="11189"/>
    <x v="0"/>
    <s v="2 years"/>
    <n v="13"/>
    <n v="19"/>
    <n v="2"/>
    <x v="2"/>
  </r>
  <r>
    <n v="65335"/>
    <n v="16000"/>
    <n v="16000"/>
    <n v="0.1409"/>
    <s v="60 months"/>
    <x v="12"/>
    <n v="7.7799999999999994E-2"/>
    <s v="PA"/>
    <s v="RENT"/>
    <x v="46"/>
    <x v="0"/>
    <n v="6"/>
    <n v="4240"/>
    <x v="3"/>
    <s v="2 years"/>
    <n v="14"/>
    <n v="7"/>
    <n v="2"/>
    <x v="12"/>
  </r>
  <r>
    <n v="36283"/>
    <n v="14000"/>
    <n v="14000"/>
    <n v="7.9000000000000001E-2"/>
    <s v="36 months"/>
    <x v="1"/>
    <n v="0.21690000000000001"/>
    <s v="IL"/>
    <s v="RENT"/>
    <x v="214"/>
    <x v="10"/>
    <n v="12"/>
    <n v="13579"/>
    <x v="2"/>
    <s v="9 years"/>
    <n v="7"/>
    <n v="21"/>
    <n v="9"/>
    <x v="1"/>
  </r>
  <r>
    <n v="100086"/>
    <n v="14000"/>
    <n v="14000"/>
    <n v="0.1016"/>
    <s v="36 months"/>
    <x v="0"/>
    <n v="0.13439999999999999"/>
    <s v="CA"/>
    <s v="RENT"/>
    <x v="82"/>
    <x v="2"/>
    <n v="16"/>
    <n v="19621"/>
    <x v="2"/>
    <s v="n/a"/>
    <n v="10"/>
    <n v="13"/>
    <s v="n/a"/>
    <x v="0"/>
  </r>
  <r>
    <n v="3406"/>
    <n v="20000"/>
    <n v="3850"/>
    <n v="0.1221"/>
    <s v="36 months"/>
    <x v="0"/>
    <n v="0.14630000000000001"/>
    <s v="NY"/>
    <s v="RENT"/>
    <x v="60"/>
    <x v="9"/>
    <n v="8"/>
    <n v="28585"/>
    <x v="2"/>
    <s v="10+ years"/>
    <n v="12"/>
    <n v="14"/>
    <n v="11"/>
    <x v="0"/>
  </r>
  <r>
    <n v="4799"/>
    <n v="17000"/>
    <n v="15865.55"/>
    <n v="0.1114"/>
    <s v="36 months"/>
    <x v="0"/>
    <n v="6.6500000000000004E-2"/>
    <s v="AZ"/>
    <s v="MORTGAGE"/>
    <x v="205"/>
    <x v="12"/>
    <n v="7"/>
    <n v="6542"/>
    <x v="1"/>
    <s v="7 years"/>
    <n v="11"/>
    <n v="6"/>
    <n v="7"/>
    <x v="0"/>
  </r>
  <r>
    <n v="21789"/>
    <n v="7350"/>
    <n v="7350"/>
    <n v="0.1074"/>
    <s v="60 months"/>
    <x v="0"/>
    <n v="0.29820000000000002"/>
    <s v="WA"/>
    <s v="MORTGAGE"/>
    <x v="9"/>
    <x v="28"/>
    <n v="15"/>
    <n v="15093"/>
    <x v="1"/>
    <s v="4 years"/>
    <n v="10"/>
    <n v="29"/>
    <n v="4"/>
    <x v="0"/>
  </r>
  <r>
    <n v="9281"/>
    <n v="10000"/>
    <n v="9500"/>
    <n v="0.10249999999999999"/>
    <s v="36 months"/>
    <x v="8"/>
    <n v="0.1293"/>
    <s v="NY"/>
    <s v="RENT"/>
    <x v="215"/>
    <x v="26"/>
    <n v="4"/>
    <n v="0"/>
    <x v="1"/>
    <s v="4 years"/>
    <n v="10"/>
    <n v="12"/>
    <n v="4"/>
    <x v="8"/>
  </r>
  <r>
    <n v="8424"/>
    <n v="20000"/>
    <n v="19796.41"/>
    <n v="0.11360000000000001"/>
    <s v="36 months"/>
    <x v="0"/>
    <n v="8.3400000000000002E-2"/>
    <s v="PA"/>
    <s v="MORTGAGE"/>
    <x v="104"/>
    <x v="18"/>
    <n v="10"/>
    <n v="46501"/>
    <x v="2"/>
    <s v="10+ years"/>
    <n v="11"/>
    <n v="8"/>
    <n v="11"/>
    <x v="0"/>
  </r>
  <r>
    <n v="7967"/>
    <n v="7000"/>
    <n v="7000"/>
    <n v="7.1400000000000005E-2"/>
    <s v="36 months"/>
    <x v="1"/>
    <n v="5.4399999999999997E-2"/>
    <s v="MN"/>
    <s v="MORTGAGE"/>
    <x v="216"/>
    <x v="12"/>
    <n v="7"/>
    <n v="7196"/>
    <x v="2"/>
    <s v="5 years"/>
    <n v="7"/>
    <n v="5"/>
    <n v="5"/>
    <x v="1"/>
  </r>
  <r>
    <n v="76489"/>
    <n v="6000"/>
    <n v="6000"/>
    <n v="0.1212"/>
    <s v="60 months"/>
    <x v="2"/>
    <n v="9.3100000000000002E-2"/>
    <s v="CA"/>
    <s v="RENT"/>
    <x v="74"/>
    <x v="1"/>
    <n v="12"/>
    <n v="27756"/>
    <x v="2"/>
    <s v="2 years"/>
    <n v="12"/>
    <n v="9"/>
    <n v="2"/>
    <x v="2"/>
  </r>
  <r>
    <n v="19321"/>
    <n v="12000"/>
    <n v="12000"/>
    <n v="0.1"/>
    <s v="36 months"/>
    <x v="0"/>
    <n v="0.1232"/>
    <s v="WI"/>
    <s v="MORTGAGE"/>
    <x v="9"/>
    <x v="1"/>
    <n v="6"/>
    <n v="4515"/>
    <x v="1"/>
    <s v="7 years"/>
    <n v="0.1"/>
    <n v="12"/>
    <n v="7"/>
    <x v="0"/>
  </r>
  <r>
    <n v="73614"/>
    <n v="4225"/>
    <n v="4225"/>
    <n v="6.0299999999999999E-2"/>
    <s v="36 months"/>
    <x v="12"/>
    <n v="0.1452"/>
    <s v="NY"/>
    <s v="MORTGAGE"/>
    <x v="217"/>
    <x v="20"/>
    <n v="17"/>
    <n v="3907"/>
    <x v="2"/>
    <s v="4 years"/>
    <n v="6"/>
    <n v="14"/>
    <n v="4"/>
    <x v="12"/>
  </r>
  <r>
    <n v="599"/>
    <n v="14700"/>
    <n v="1973.77"/>
    <n v="0.1229"/>
    <s v="36 months"/>
    <x v="0"/>
    <n v="0.21940000000000001"/>
    <s v="CT"/>
    <s v="RENT"/>
    <x v="139"/>
    <x v="21"/>
    <n v="14"/>
    <n v="14694"/>
    <x v="0"/>
    <s v="8 years"/>
    <n v="12"/>
    <n v="21"/>
    <n v="8"/>
    <x v="0"/>
  </r>
  <r>
    <n v="11084"/>
    <n v="2500"/>
    <n v="2500"/>
    <n v="6.7599999999999993E-2"/>
    <s v="36 months"/>
    <x v="0"/>
    <n v="6.9900000000000004E-2"/>
    <s v="WI"/>
    <s v="MORTGAGE"/>
    <x v="105"/>
    <x v="23"/>
    <n v="15"/>
    <n v="4658"/>
    <x v="0"/>
    <s v="4 years"/>
    <n v="6"/>
    <n v="6"/>
    <n v="4"/>
    <x v="0"/>
  </r>
  <r>
    <n v="15135"/>
    <n v="4800"/>
    <n v="4775"/>
    <n v="0.1484"/>
    <s v="36 months"/>
    <x v="3"/>
    <n v="0"/>
    <s v="CA"/>
    <s v="RENT"/>
    <x v="36"/>
    <x v="4"/>
    <n v="4"/>
    <n v="0"/>
    <x v="2"/>
    <s v="2 years"/>
    <n v="14"/>
    <n v="0"/>
    <n v="2"/>
    <x v="3"/>
  </r>
  <r>
    <n v="43572"/>
    <n v="6000"/>
    <n v="6000"/>
    <n v="0.15959999999999999"/>
    <s v="36 months"/>
    <x v="1"/>
    <n v="0.221"/>
    <s v="MI"/>
    <s v="RENT"/>
    <x v="33"/>
    <x v="8"/>
    <n v="9"/>
    <n v="36748"/>
    <x v="3"/>
    <s v="5 years"/>
    <n v="15"/>
    <n v="22"/>
    <n v="5"/>
    <x v="1"/>
  </r>
  <r>
    <n v="62900"/>
    <n v="6000"/>
    <n v="6000"/>
    <n v="6.0299999999999999E-2"/>
    <s v="36 months"/>
    <x v="1"/>
    <n v="5.6500000000000002E-2"/>
    <s v="AL"/>
    <s v="MORTGAGE"/>
    <x v="69"/>
    <x v="20"/>
    <n v="15"/>
    <n v="5747"/>
    <x v="2"/>
    <s v="4 years"/>
    <n v="6"/>
    <n v="5"/>
    <n v="4"/>
    <x v="1"/>
  </r>
  <r>
    <n v="85201"/>
    <n v="1800"/>
    <n v="1800"/>
    <n v="0.15310000000000001"/>
    <s v="36 months"/>
    <x v="2"/>
    <n v="6.7900000000000002E-2"/>
    <s v="OK"/>
    <s v="MORTGAGE"/>
    <x v="180"/>
    <x v="4"/>
    <n v="6"/>
    <n v="3394"/>
    <x v="0"/>
    <s v="7 years"/>
    <n v="15"/>
    <n v="6"/>
    <n v="7"/>
    <x v="2"/>
  </r>
  <r>
    <n v="69401"/>
    <n v="7200"/>
    <n v="7200"/>
    <n v="0.158"/>
    <s v="36 months"/>
    <x v="0"/>
    <n v="0.25319999999999998"/>
    <s v="FL"/>
    <s v="MORTGAGE"/>
    <x v="63"/>
    <x v="13"/>
    <n v="13"/>
    <n v="8903"/>
    <x v="1"/>
    <s v="6 years"/>
    <n v="15"/>
    <n v="25"/>
    <n v="6"/>
    <x v="0"/>
  </r>
  <r>
    <n v="52823"/>
    <n v="6000"/>
    <n v="6000"/>
    <n v="0.1212"/>
    <s v="36 months"/>
    <x v="6"/>
    <n v="0.2389"/>
    <s v="TX"/>
    <s v="MORTGAGE"/>
    <x v="52"/>
    <x v="22"/>
    <n v="8"/>
    <n v="16139"/>
    <x v="2"/>
    <s v="2 years"/>
    <n v="12"/>
    <n v="23"/>
    <n v="2"/>
    <x v="6"/>
  </r>
  <r>
    <n v="93551"/>
    <n v="15300"/>
    <n v="14850"/>
    <n v="0.1114"/>
    <s v="36 months"/>
    <x v="0"/>
    <n v="0.11310000000000001"/>
    <s v="OH"/>
    <s v="MORTGAGE"/>
    <x v="23"/>
    <x v="4"/>
    <n v="11"/>
    <n v="7106"/>
    <x v="0"/>
    <s v="10+ years"/>
    <n v="11"/>
    <n v="11"/>
    <n v="11"/>
    <x v="0"/>
  </r>
  <r>
    <n v="2645"/>
    <n v="5000"/>
    <n v="5000"/>
    <n v="9.3200000000000005E-2"/>
    <s v="36 months"/>
    <x v="6"/>
    <n v="3.8899999999999997E-2"/>
    <s v="MN"/>
    <s v="MORTGAGE"/>
    <x v="91"/>
    <x v="26"/>
    <n v="4"/>
    <n v="3901"/>
    <x v="0"/>
    <s v="4 years"/>
    <n v="9"/>
    <n v="3"/>
    <n v="4"/>
    <x v="6"/>
  </r>
  <r>
    <n v="62663"/>
    <n v="10500"/>
    <n v="10500"/>
    <n v="0.1777"/>
    <s v="36 months"/>
    <x v="1"/>
    <n v="0.12330000000000001"/>
    <s v="PA"/>
    <s v="MORTGAGE"/>
    <x v="1"/>
    <x v="8"/>
    <n v="9"/>
    <n v="18936"/>
    <x v="1"/>
    <s v="5 years"/>
    <n v="17"/>
    <n v="12"/>
    <n v="5"/>
    <x v="1"/>
  </r>
  <r>
    <n v="79948"/>
    <n v="6625"/>
    <n v="6625"/>
    <n v="0.1777"/>
    <s v="36 months"/>
    <x v="0"/>
    <n v="0.1168"/>
    <s v="CA"/>
    <s v="RENT"/>
    <x v="218"/>
    <x v="17"/>
    <n v="9"/>
    <n v="3563"/>
    <x v="2"/>
    <s v="2 years"/>
    <n v="17"/>
    <n v="11"/>
    <n v="2"/>
    <x v="0"/>
  </r>
  <r>
    <n v="71685"/>
    <n v="16000"/>
    <n v="16000"/>
    <n v="0.22470000000000001"/>
    <s v="60 months"/>
    <x v="1"/>
    <n v="0.11269999999999999"/>
    <s v="CA"/>
    <s v="RENT"/>
    <x v="219"/>
    <x v="8"/>
    <n v="5"/>
    <n v="8474"/>
    <x v="2"/>
    <s v="2 years"/>
    <n v="22"/>
    <n v="11"/>
    <n v="2"/>
    <x v="1"/>
  </r>
  <r>
    <n v="100140"/>
    <n v="22000"/>
    <n v="22000"/>
    <n v="0.16289999999999999"/>
    <s v="60 months"/>
    <x v="0"/>
    <n v="0.26329999999999998"/>
    <s v="WI"/>
    <s v="RENT"/>
    <x v="46"/>
    <x v="13"/>
    <n v="10"/>
    <n v="25245"/>
    <x v="2"/>
    <s v="5 years"/>
    <n v="16"/>
    <n v="26"/>
    <n v="5"/>
    <x v="0"/>
  </r>
  <r>
    <n v="11304"/>
    <n v="5000"/>
    <n v="5000"/>
    <n v="0.15210000000000001"/>
    <s v="60 months"/>
    <x v="7"/>
    <n v="0.1038"/>
    <s v="CA"/>
    <s v="RENT"/>
    <x v="23"/>
    <x v="22"/>
    <n v="11"/>
    <n v="5045"/>
    <x v="1"/>
    <s v="8 years"/>
    <n v="15"/>
    <n v="10"/>
    <n v="8"/>
    <x v="7"/>
  </r>
  <r>
    <n v="89582"/>
    <n v="20000"/>
    <n v="20000"/>
    <n v="8.8999999999999996E-2"/>
    <s v="36 months"/>
    <x v="1"/>
    <n v="0.1079"/>
    <s v="IL"/>
    <s v="RENT"/>
    <x v="145"/>
    <x v="22"/>
    <n v="8"/>
    <n v="25672"/>
    <x v="2"/>
    <s v="1 year"/>
    <n v="8"/>
    <n v="10"/>
    <n v="1"/>
    <x v="1"/>
  </r>
  <r>
    <n v="23686"/>
    <n v="1500"/>
    <n v="1500"/>
    <n v="0.13059999999999999"/>
    <s v="36 months"/>
    <x v="8"/>
    <n v="0.2082"/>
    <s v="TX"/>
    <s v="MORTGAGE"/>
    <x v="69"/>
    <x v="4"/>
    <n v="8"/>
    <n v="4665"/>
    <x v="1"/>
    <s v="6 years"/>
    <n v="13"/>
    <n v="20"/>
    <n v="6"/>
    <x v="8"/>
  </r>
  <r>
    <n v="28812"/>
    <n v="8000"/>
    <n v="8000"/>
    <n v="7.4899999999999994E-2"/>
    <s v="36 months"/>
    <x v="4"/>
    <n v="2.86E-2"/>
    <s v="CT"/>
    <s v="MORTGAGE"/>
    <x v="34"/>
    <x v="10"/>
    <n v="7"/>
    <n v="5964"/>
    <x v="2"/>
    <s v="10+ years"/>
    <n v="7"/>
    <n v="2"/>
    <n v="11"/>
    <x v="4"/>
  </r>
  <r>
    <n v="57235"/>
    <n v="18225"/>
    <n v="18225"/>
    <n v="0.16289999999999999"/>
    <s v="60 months"/>
    <x v="0"/>
    <n v="0.32190000000000002"/>
    <s v="AL"/>
    <s v="MORTGAGE"/>
    <x v="220"/>
    <x v="6"/>
    <n v="19"/>
    <n v="29219"/>
    <x v="0"/>
    <s v="4 years"/>
    <n v="16"/>
    <n v="32"/>
    <n v="4"/>
    <x v="0"/>
  </r>
  <r>
    <n v="73371"/>
    <n v="5000"/>
    <n v="5000"/>
    <n v="7.6200000000000004E-2"/>
    <s v="36 months"/>
    <x v="0"/>
    <n v="8.43E-2"/>
    <s v="OH"/>
    <s v="MORTGAGE"/>
    <x v="6"/>
    <x v="11"/>
    <n v="6"/>
    <n v="12444"/>
    <x v="1"/>
    <s v="10+ years"/>
    <n v="7"/>
    <n v="8"/>
    <n v="11"/>
    <x v="0"/>
  </r>
  <r>
    <n v="53062"/>
    <n v="10000"/>
    <n v="10000"/>
    <n v="0.1399"/>
    <s v="36 months"/>
    <x v="0"/>
    <n v="0.10730000000000001"/>
    <s v="NC"/>
    <s v="RENT"/>
    <x v="221"/>
    <x v="7"/>
    <n v="5"/>
    <n v="10029"/>
    <x v="2"/>
    <s v="n/a"/>
    <n v="13"/>
    <n v="10"/>
    <s v="n/a"/>
    <x v="0"/>
  </r>
  <r>
    <n v="65567"/>
    <n v="8000"/>
    <n v="8000"/>
    <n v="0.1777"/>
    <s v="36 months"/>
    <x v="12"/>
    <n v="0.28560000000000002"/>
    <s v="MN"/>
    <s v="RENT"/>
    <x v="91"/>
    <x v="4"/>
    <n v="4"/>
    <n v="9059"/>
    <x v="2"/>
    <s v="6 years"/>
    <n v="17"/>
    <n v="28"/>
    <n v="6"/>
    <x v="12"/>
  </r>
  <r>
    <n v="104040"/>
    <n v="6000"/>
    <n v="6000"/>
    <n v="0.1075"/>
    <s v="36 months"/>
    <x v="0"/>
    <n v="0.1205"/>
    <s v="NJ"/>
    <s v="RENT"/>
    <x v="60"/>
    <x v="5"/>
    <n v="14"/>
    <n v="25090"/>
    <x v="6"/>
    <s v="10+ years"/>
    <n v="10"/>
    <n v="12"/>
    <n v="11"/>
    <x v="0"/>
  </r>
  <r>
    <n v="18942"/>
    <n v="24250"/>
    <n v="24225"/>
    <n v="0.1862"/>
    <s v="60 months"/>
    <x v="0"/>
    <n v="0.22739999999999999"/>
    <s v="RI"/>
    <s v="RENT"/>
    <x v="9"/>
    <x v="7"/>
    <n v="13"/>
    <n v="14392"/>
    <x v="1"/>
    <s v="2 years"/>
    <n v="18"/>
    <n v="22"/>
    <n v="2"/>
    <x v="0"/>
  </r>
  <r>
    <n v="42555"/>
    <n v="8700"/>
    <n v="8700"/>
    <n v="0.12690000000000001"/>
    <s v="36 months"/>
    <x v="6"/>
    <n v="5.0200000000000002E-2"/>
    <s v="NY"/>
    <s v="RENT"/>
    <x v="12"/>
    <x v="13"/>
    <n v="11"/>
    <n v="19036"/>
    <x v="2"/>
    <s v="&lt; 1 year"/>
    <n v="12"/>
    <n v="5"/>
    <n v="0"/>
    <x v="6"/>
  </r>
  <r>
    <n v="34403"/>
    <n v="20400"/>
    <n v="20375"/>
    <n v="0.14649999999999999"/>
    <s v="60 months"/>
    <x v="0"/>
    <n v="0.1038"/>
    <s v="VA"/>
    <s v="RENT"/>
    <x v="222"/>
    <x v="9"/>
    <n v="8"/>
    <n v="11149"/>
    <x v="0"/>
    <s v="6 years"/>
    <n v="14"/>
    <n v="10"/>
    <n v="6"/>
    <x v="0"/>
  </r>
  <r>
    <n v="47998"/>
    <n v="9000"/>
    <n v="9000"/>
    <n v="6.6199999999999995E-2"/>
    <s v="36 months"/>
    <x v="2"/>
    <n v="0.16139999999999999"/>
    <s v="MT"/>
    <s v="RENT"/>
    <x v="63"/>
    <x v="11"/>
    <n v="10"/>
    <n v="8689"/>
    <x v="2"/>
    <s v="6 years"/>
    <n v="6"/>
    <n v="16"/>
    <n v="6"/>
    <x v="2"/>
  </r>
  <r>
    <n v="70942"/>
    <n v="16100"/>
    <n v="16100"/>
    <n v="0.1114"/>
    <s v="36 months"/>
    <x v="0"/>
    <n v="0.25359999999999999"/>
    <s v="MO"/>
    <s v="MORTGAGE"/>
    <x v="21"/>
    <x v="1"/>
    <n v="14"/>
    <n v="9737"/>
    <x v="2"/>
    <s v="10+ years"/>
    <n v="11"/>
    <n v="25"/>
    <n v="11"/>
    <x v="0"/>
  </r>
  <r>
    <n v="75067"/>
    <n v="35000"/>
    <n v="35000"/>
    <n v="0.21"/>
    <s v="36 months"/>
    <x v="0"/>
    <n v="0.1105"/>
    <s v="LA"/>
    <s v="MORTGAGE"/>
    <x v="223"/>
    <x v="4"/>
    <n v="8"/>
    <n v="11346"/>
    <x v="2"/>
    <s v="10+ years"/>
    <n v="0.21"/>
    <n v="11"/>
    <n v="11"/>
    <x v="0"/>
  </r>
  <r>
    <n v="21036"/>
    <n v="4600"/>
    <n v="4600"/>
    <n v="7.6600000000000001E-2"/>
    <s v="36 months"/>
    <x v="0"/>
    <n v="9.1399999999999995E-2"/>
    <s v="MO"/>
    <s v="MORTGAGE"/>
    <x v="224"/>
    <x v="21"/>
    <n v="9"/>
    <n v="12942"/>
    <x v="2"/>
    <s v="7 years"/>
    <n v="7"/>
    <n v="9"/>
    <n v="7"/>
    <x v="0"/>
  </r>
  <r>
    <n v="102309"/>
    <n v="14400"/>
    <n v="5325"/>
    <n v="0.14180000000000001"/>
    <s v="36 months"/>
    <x v="1"/>
    <n v="0.23039999999999999"/>
    <s v="MO"/>
    <s v="MORTGAGE"/>
    <x v="1"/>
    <x v="7"/>
    <n v="13"/>
    <n v="17568"/>
    <x v="6"/>
    <s v="10+ years"/>
    <n v="14"/>
    <n v="23"/>
    <n v="11"/>
    <x v="1"/>
  </r>
  <r>
    <n v="81788"/>
    <n v="5000"/>
    <n v="5000"/>
    <n v="0.1114"/>
    <s v="36 months"/>
    <x v="2"/>
    <n v="0.1361"/>
    <s v="NY"/>
    <s v="RENT"/>
    <x v="63"/>
    <x v="7"/>
    <n v="10"/>
    <n v="8436"/>
    <x v="2"/>
    <s v="n/a"/>
    <n v="11"/>
    <n v="13"/>
    <s v="n/a"/>
    <x v="2"/>
  </r>
  <r>
    <n v="60201"/>
    <n v="5500"/>
    <n v="5500"/>
    <n v="0.1905"/>
    <s v="36 months"/>
    <x v="6"/>
    <n v="2.3300000000000001E-2"/>
    <s v="GA"/>
    <s v="OWN"/>
    <x v="48"/>
    <x v="17"/>
    <n v="3"/>
    <n v="2530"/>
    <x v="1"/>
    <s v="7 years"/>
    <n v="19"/>
    <n v="2"/>
    <n v="7"/>
    <x v="6"/>
  </r>
  <r>
    <n v="11835"/>
    <n v="25000"/>
    <n v="15800"/>
    <n v="0.13980000000000001"/>
    <s v="60 months"/>
    <x v="0"/>
    <n v="0.20230000000000001"/>
    <s v="PA"/>
    <s v="MORTGAGE"/>
    <x v="15"/>
    <x v="5"/>
    <n v="13"/>
    <n v="21168"/>
    <x v="0"/>
    <s v="10+ years"/>
    <n v="13"/>
    <n v="20"/>
    <n v="11"/>
    <x v="0"/>
  </r>
  <r>
    <n v="72655"/>
    <n v="5000"/>
    <n v="5000"/>
    <n v="0.1409"/>
    <s v="36 months"/>
    <x v="0"/>
    <n v="0.1118"/>
    <s v="AZ"/>
    <s v="RENT"/>
    <x v="225"/>
    <x v="4"/>
    <n v="8"/>
    <n v="8054"/>
    <x v="2"/>
    <s v="1 year"/>
    <n v="14"/>
    <n v="11"/>
    <n v="1"/>
    <x v="0"/>
  </r>
  <r>
    <n v="51070"/>
    <n v="10000"/>
    <n v="10000"/>
    <n v="0.14649999999999999"/>
    <s v="36 months"/>
    <x v="0"/>
    <n v="0.12039999999999999"/>
    <s v="CA"/>
    <s v="RENT"/>
    <x v="226"/>
    <x v="18"/>
    <n v="6"/>
    <n v="12139"/>
    <x v="1"/>
    <s v="3 years"/>
    <n v="14"/>
    <n v="12"/>
    <n v="3"/>
    <x v="0"/>
  </r>
  <r>
    <n v="3532"/>
    <n v="20000"/>
    <n v="13975"/>
    <n v="0.11890000000000001"/>
    <s v="36 months"/>
    <x v="6"/>
    <n v="2.8899999999999999E-2"/>
    <s v="AL"/>
    <s v="MORTGAGE"/>
    <x v="227"/>
    <x v="11"/>
    <n v="6"/>
    <n v="6863"/>
    <x v="6"/>
    <s v="10+ years"/>
    <n v="11"/>
    <n v="2"/>
    <n v="11"/>
    <x v="6"/>
  </r>
  <r>
    <n v="19831"/>
    <n v="10000"/>
    <n v="10000"/>
    <n v="0.1714"/>
    <s v="36 months"/>
    <x v="0"/>
    <n v="9.5899999999999999E-2"/>
    <s v="MA"/>
    <s v="RENT"/>
    <x v="228"/>
    <x v="22"/>
    <n v="3"/>
    <n v="4902"/>
    <x v="2"/>
    <s v="&lt; 1 year"/>
    <n v="17"/>
    <n v="9"/>
    <n v="0"/>
    <x v="0"/>
  </r>
  <r>
    <n v="56446"/>
    <n v="17000"/>
    <n v="17000"/>
    <n v="9.7600000000000006E-2"/>
    <s v="36 months"/>
    <x v="0"/>
    <n v="0.23599999999999999"/>
    <s v="NJ"/>
    <s v="RENT"/>
    <x v="15"/>
    <x v="11"/>
    <n v="16"/>
    <n v="5992"/>
    <x v="6"/>
    <s v="10+ years"/>
    <n v="9"/>
    <n v="23"/>
    <n v="11"/>
    <x v="0"/>
  </r>
  <r>
    <n v="92839"/>
    <n v="25000"/>
    <n v="25000"/>
    <n v="0.22470000000000001"/>
    <s v="60 months"/>
    <x v="1"/>
    <n v="0.23619999999999999"/>
    <s v="TX"/>
    <s v="MORTGAGE"/>
    <x v="9"/>
    <x v="8"/>
    <n v="16"/>
    <n v="25348"/>
    <x v="1"/>
    <s v="3 years"/>
    <n v="22"/>
    <n v="23"/>
    <n v="3"/>
    <x v="1"/>
  </r>
  <r>
    <n v="74939"/>
    <n v="5000"/>
    <n v="5000"/>
    <n v="7.9000000000000001E-2"/>
    <s v="36 months"/>
    <x v="0"/>
    <n v="7.2800000000000004E-2"/>
    <s v="NY"/>
    <s v="RENT"/>
    <x v="229"/>
    <x v="18"/>
    <n v="9"/>
    <n v="4572"/>
    <x v="2"/>
    <s v="1 year"/>
    <n v="7"/>
    <n v="7"/>
    <n v="1"/>
    <x v="0"/>
  </r>
  <r>
    <n v="59190"/>
    <n v="6000"/>
    <n v="6000"/>
    <n v="0.13109999999999999"/>
    <s v="36 months"/>
    <x v="1"/>
    <n v="0.21340000000000001"/>
    <s v="RI"/>
    <s v="MORTGAGE"/>
    <x v="15"/>
    <x v="7"/>
    <n v="19"/>
    <n v="15107"/>
    <x v="0"/>
    <s v="10+ years"/>
    <n v="13"/>
    <n v="21"/>
    <n v="11"/>
    <x v="1"/>
  </r>
  <r>
    <n v="56692"/>
    <n v="8000"/>
    <n v="8000"/>
    <n v="0.17269999999999999"/>
    <s v="36 months"/>
    <x v="1"/>
    <n v="7.3200000000000001E-2"/>
    <s v="NY"/>
    <s v="RENT"/>
    <x v="28"/>
    <x v="4"/>
    <n v="8"/>
    <n v="5350"/>
    <x v="0"/>
    <s v="4 years"/>
    <n v="17"/>
    <n v="7"/>
    <n v="4"/>
    <x v="1"/>
  </r>
  <r>
    <n v="84593"/>
    <n v="12000"/>
    <n v="12000"/>
    <n v="0.1409"/>
    <s v="36 months"/>
    <x v="11"/>
    <n v="0.15329999999999999"/>
    <s v="CA"/>
    <s v="RENT"/>
    <x v="229"/>
    <x v="3"/>
    <n v="10"/>
    <n v="9624"/>
    <x v="1"/>
    <s v="1 year"/>
    <n v="14"/>
    <n v="15"/>
    <n v="1"/>
    <x v="11"/>
  </r>
  <r>
    <n v="5724"/>
    <n v="3000"/>
    <n v="3000"/>
    <n v="8.9399999999999993E-2"/>
    <s v="36 months"/>
    <x v="2"/>
    <n v="0.13420000000000001"/>
    <s v="NY"/>
    <s v="RENT"/>
    <x v="24"/>
    <x v="5"/>
    <n v="9"/>
    <n v="2541"/>
    <x v="0"/>
    <s v="&lt; 1 year"/>
    <n v="8"/>
    <n v="13"/>
    <n v="0"/>
    <x v="2"/>
  </r>
  <r>
    <n v="15351"/>
    <n v="5000"/>
    <n v="5000"/>
    <n v="6.1699999999999998E-2"/>
    <s v="60 months"/>
    <x v="8"/>
    <n v="0.1152"/>
    <s v="NY"/>
    <s v="RENT"/>
    <x v="230"/>
    <x v="32"/>
    <n v="6"/>
    <n v="1108"/>
    <x v="2"/>
    <s v="3 years"/>
    <n v="6"/>
    <n v="11"/>
    <n v="3"/>
    <x v="8"/>
  </r>
  <r>
    <n v="70412"/>
    <n v="3200"/>
    <n v="3200"/>
    <n v="0.1016"/>
    <s v="36 months"/>
    <x v="0"/>
    <n v="0.16170000000000001"/>
    <s v="CA"/>
    <s v="MORTGAGE"/>
    <x v="19"/>
    <x v="6"/>
    <n v="9"/>
    <n v="4283"/>
    <x v="1"/>
    <s v="6 years"/>
    <n v="10"/>
    <n v="16"/>
    <n v="6"/>
    <x v="0"/>
  </r>
  <r>
    <n v="77240"/>
    <n v="7625"/>
    <n v="7625"/>
    <n v="0.18490000000000001"/>
    <s v="36 months"/>
    <x v="1"/>
    <n v="0.15790000000000001"/>
    <s v="NC"/>
    <s v="RENT"/>
    <x v="146"/>
    <x v="4"/>
    <n v="4"/>
    <n v="8030"/>
    <x v="2"/>
    <s v="5 years"/>
    <n v="18"/>
    <n v="15"/>
    <n v="5"/>
    <x v="1"/>
  </r>
  <r>
    <n v="27710"/>
    <n v="3000"/>
    <n v="3000"/>
    <n v="0.22109999999999999"/>
    <s v="60 months"/>
    <x v="2"/>
    <n v="0"/>
    <s v="MN"/>
    <s v="OWN"/>
    <x v="231"/>
    <x v="2"/>
    <n v="3"/>
    <n v="0"/>
    <x v="2"/>
    <s v="6 years"/>
    <n v="22"/>
    <n v="0"/>
    <n v="6"/>
    <x v="2"/>
  </r>
  <r>
    <n v="25655"/>
    <n v="5000"/>
    <n v="5000"/>
    <n v="0.1149"/>
    <s v="36 months"/>
    <x v="6"/>
    <n v="6.6199999999999995E-2"/>
    <s v="NC"/>
    <s v="MORTGAGE"/>
    <x v="232"/>
    <x v="10"/>
    <n v="4"/>
    <n v="7187"/>
    <x v="1"/>
    <s v="1 year"/>
    <n v="11"/>
    <n v="6"/>
    <n v="1"/>
    <x v="6"/>
  </r>
  <r>
    <n v="27832"/>
    <n v="18500"/>
    <n v="18500"/>
    <n v="0.12989999999999999"/>
    <s v="36 months"/>
    <x v="0"/>
    <n v="7.9600000000000004E-2"/>
    <s v="NY"/>
    <s v="RENT"/>
    <x v="9"/>
    <x v="7"/>
    <n v="6"/>
    <n v="13490"/>
    <x v="2"/>
    <s v="10+ years"/>
    <n v="12"/>
    <n v="7"/>
    <n v="11"/>
    <x v="0"/>
  </r>
  <r>
    <n v="80208"/>
    <n v="18000"/>
    <n v="18000"/>
    <n v="0.1409"/>
    <s v="36 months"/>
    <x v="0"/>
    <n v="0.1545"/>
    <s v="OR"/>
    <s v="MORTGAGE"/>
    <x v="68"/>
    <x v="2"/>
    <n v="11"/>
    <n v="13877"/>
    <x v="2"/>
    <s v="5 years"/>
    <n v="14"/>
    <n v="15"/>
    <n v="5"/>
    <x v="0"/>
  </r>
  <r>
    <n v="27425"/>
    <n v="4200"/>
    <n v="4200"/>
    <n v="0.10589999999999999"/>
    <s v="36 months"/>
    <x v="4"/>
    <n v="0.1153"/>
    <s v="GA"/>
    <s v="RENT"/>
    <x v="47"/>
    <x v="3"/>
    <n v="11"/>
    <n v="10067"/>
    <x v="2"/>
    <s v="7 years"/>
    <n v="10"/>
    <n v="11"/>
    <n v="7"/>
    <x v="4"/>
  </r>
  <r>
    <n v="21033"/>
    <n v="5000"/>
    <n v="4975"/>
    <n v="7.2900000000000006E-2"/>
    <s v="36 months"/>
    <x v="5"/>
    <n v="2.3300000000000001E-2"/>
    <s v="GA"/>
    <s v="MORTGAGE"/>
    <x v="15"/>
    <x v="9"/>
    <n v="8"/>
    <n v="2937"/>
    <x v="1"/>
    <s v="10+ years"/>
    <n v="7"/>
    <n v="2"/>
    <n v="11"/>
    <x v="5"/>
  </r>
  <r>
    <n v="34961"/>
    <n v="19000"/>
    <n v="19000"/>
    <n v="0.1171"/>
    <s v="60 months"/>
    <x v="1"/>
    <n v="0.13789999999999999"/>
    <s v="NJ"/>
    <s v="MORTGAGE"/>
    <x v="219"/>
    <x v="10"/>
    <n v="9"/>
    <n v="16348"/>
    <x v="2"/>
    <s v="5 years"/>
    <n v="11"/>
    <n v="13"/>
    <n v="5"/>
    <x v="1"/>
  </r>
  <r>
    <n v="38145"/>
    <n v="15000"/>
    <n v="15000"/>
    <n v="0.16769999999999999"/>
    <s v="36 months"/>
    <x v="0"/>
    <n v="7.2900000000000006E-2"/>
    <s v="MD"/>
    <s v="RENT"/>
    <x v="82"/>
    <x v="13"/>
    <n v="5"/>
    <n v="5355"/>
    <x v="1"/>
    <s v="6 years"/>
    <n v="16"/>
    <n v="7"/>
    <n v="6"/>
    <x v="0"/>
  </r>
  <r>
    <n v="77673"/>
    <n v="18625"/>
    <n v="18625"/>
    <n v="0.19719999999999999"/>
    <s v="60 months"/>
    <x v="1"/>
    <n v="0.2298"/>
    <s v="AL"/>
    <s v="RENT"/>
    <x v="68"/>
    <x v="22"/>
    <n v="15"/>
    <n v="26050"/>
    <x v="0"/>
    <s v="9 years"/>
    <n v="19"/>
    <n v="22"/>
    <n v="9"/>
    <x v="1"/>
  </r>
  <r>
    <n v="51812"/>
    <n v="6075"/>
    <n v="6075"/>
    <n v="7.6200000000000004E-2"/>
    <s v="36 months"/>
    <x v="0"/>
    <n v="0.28249999999999997"/>
    <s v="OR"/>
    <s v="RENT"/>
    <x v="233"/>
    <x v="5"/>
    <n v="8"/>
    <n v="11539"/>
    <x v="2"/>
    <s v="n/a"/>
    <n v="7"/>
    <n v="28"/>
    <s v="n/a"/>
    <x v="0"/>
  </r>
  <r>
    <n v="94947"/>
    <n v="12500"/>
    <n v="12500"/>
    <n v="0.15310000000000001"/>
    <s v="36 months"/>
    <x v="0"/>
    <n v="0.1767"/>
    <s v="TX"/>
    <s v="MORTGAGE"/>
    <x v="88"/>
    <x v="2"/>
    <n v="7"/>
    <n v="8221"/>
    <x v="3"/>
    <s v="10+ years"/>
    <n v="15"/>
    <n v="17"/>
    <n v="11"/>
    <x v="0"/>
  </r>
  <r>
    <n v="49573"/>
    <n v="5000"/>
    <n v="5000"/>
    <n v="0.15310000000000001"/>
    <s v="36 months"/>
    <x v="0"/>
    <n v="4.9099999999999998E-2"/>
    <s v="CA"/>
    <s v="RENT"/>
    <x v="69"/>
    <x v="8"/>
    <n v="12"/>
    <n v="8225"/>
    <x v="1"/>
    <s v="5 years"/>
    <n v="15"/>
    <n v="4"/>
    <n v="5"/>
    <x v="0"/>
  </r>
  <r>
    <n v="61720"/>
    <n v="10000"/>
    <n v="10000"/>
    <n v="0.1212"/>
    <s v="36 months"/>
    <x v="1"/>
    <n v="0.2306"/>
    <s v="MA"/>
    <s v="RENT"/>
    <x v="42"/>
    <x v="2"/>
    <n v="14"/>
    <n v="13638"/>
    <x v="2"/>
    <s v="3 years"/>
    <n v="12"/>
    <n v="23"/>
    <n v="3"/>
    <x v="1"/>
  </r>
  <r>
    <n v="42743"/>
    <n v="8000"/>
    <n v="8000"/>
    <n v="0.16769999999999999"/>
    <s v="36 months"/>
    <x v="1"/>
    <n v="0.2099"/>
    <s v="TX"/>
    <s v="RENT"/>
    <x v="19"/>
    <x v="17"/>
    <n v="6"/>
    <n v="4010"/>
    <x v="2"/>
    <s v="5 years"/>
    <n v="16"/>
    <n v="20"/>
    <n v="5"/>
    <x v="1"/>
  </r>
  <r>
    <n v="50398"/>
    <n v="20000"/>
    <n v="19975"/>
    <n v="0.15809999999999999"/>
    <s v="36 months"/>
    <x v="0"/>
    <n v="0.2142"/>
    <s v="CO"/>
    <s v="RENT"/>
    <x v="9"/>
    <x v="22"/>
    <n v="12"/>
    <n v="24352"/>
    <x v="1"/>
    <s v="&lt; 1 year"/>
    <n v="15"/>
    <n v="21"/>
    <n v="0"/>
    <x v="0"/>
  </r>
  <r>
    <n v="40343"/>
    <n v="9600"/>
    <n v="9600"/>
    <n v="0.13489999999999999"/>
    <s v="36 months"/>
    <x v="1"/>
    <n v="0.15040000000000001"/>
    <s v="PA"/>
    <s v="RENT"/>
    <x v="11"/>
    <x v="7"/>
    <n v="17"/>
    <n v="7713"/>
    <x v="1"/>
    <s v="1 year"/>
    <n v="13"/>
    <n v="15"/>
    <n v="1"/>
    <x v="1"/>
  </r>
  <r>
    <n v="52548"/>
    <n v="3600"/>
    <n v="3600"/>
    <n v="9.7600000000000006E-2"/>
    <s v="36 months"/>
    <x v="1"/>
    <n v="0.1134"/>
    <s v="MI"/>
    <s v="RENT"/>
    <x v="234"/>
    <x v="3"/>
    <n v="14"/>
    <n v="4467"/>
    <x v="2"/>
    <s v="n/a"/>
    <n v="9"/>
    <n v="11"/>
    <s v="n/a"/>
    <x v="1"/>
  </r>
  <r>
    <n v="96704"/>
    <n v="14075"/>
    <n v="14075"/>
    <n v="0.1875"/>
    <s v="36 months"/>
    <x v="2"/>
    <n v="0.12959999999999999"/>
    <s v="NY"/>
    <s v="RENT"/>
    <x v="152"/>
    <x v="2"/>
    <n v="6"/>
    <n v="13036"/>
    <x v="2"/>
    <s v="8 years"/>
    <n v="18"/>
    <n v="12"/>
    <n v="8"/>
    <x v="2"/>
  </r>
  <r>
    <n v="10059"/>
    <n v="3000"/>
    <n v="3000"/>
    <n v="7.51E-2"/>
    <s v="36 months"/>
    <x v="8"/>
    <n v="0.11310000000000001"/>
    <s v="CT"/>
    <s v="RENT"/>
    <x v="70"/>
    <x v="0"/>
    <n v="9"/>
    <n v="0"/>
    <x v="0"/>
    <s v="3 years"/>
    <n v="7"/>
    <n v="11"/>
    <n v="3"/>
    <x v="8"/>
  </r>
  <r>
    <n v="82534"/>
    <n v="35000"/>
    <n v="34975"/>
    <n v="0.1016"/>
    <s v="36 months"/>
    <x v="0"/>
    <n v="0.25559999999999999"/>
    <s v="NY"/>
    <s v="RENT"/>
    <x v="235"/>
    <x v="12"/>
    <n v="12"/>
    <n v="40782"/>
    <x v="1"/>
    <s v="10+ years"/>
    <n v="10"/>
    <n v="25"/>
    <n v="11"/>
    <x v="0"/>
  </r>
  <r>
    <n v="25767"/>
    <n v="1700"/>
    <n v="1700"/>
    <n v="6.9900000000000004E-2"/>
    <s v="36 months"/>
    <x v="4"/>
    <n v="5.1999999999999998E-2"/>
    <s v="VA"/>
    <s v="RENT"/>
    <x v="236"/>
    <x v="20"/>
    <n v="4"/>
    <n v="4527"/>
    <x v="2"/>
    <s v="5 years"/>
    <n v="6"/>
    <n v="5"/>
    <n v="5"/>
    <x v="4"/>
  </r>
  <r>
    <n v="9244"/>
    <n v="8800"/>
    <n v="8800"/>
    <n v="7.51E-2"/>
    <s v="36 months"/>
    <x v="2"/>
    <n v="0.20730000000000001"/>
    <s v="PA"/>
    <s v="MORTGAGE"/>
    <x v="237"/>
    <x v="24"/>
    <n v="6"/>
    <n v="306"/>
    <x v="6"/>
    <s v="5 years"/>
    <n v="7"/>
    <n v="20"/>
    <n v="5"/>
    <x v="2"/>
  </r>
  <r>
    <n v="6045"/>
    <n v="24250"/>
    <n v="23985.41"/>
    <n v="0.12180000000000001"/>
    <s v="36 months"/>
    <x v="0"/>
    <n v="0.17649999999999999"/>
    <s v="CA"/>
    <s v="MORTGAGE"/>
    <x v="238"/>
    <x v="11"/>
    <n v="16"/>
    <n v="81940"/>
    <x v="2"/>
    <s v="10+ years"/>
    <n v="12"/>
    <n v="17"/>
    <n v="11"/>
    <x v="0"/>
  </r>
  <r>
    <n v="5073"/>
    <n v="10750"/>
    <n v="10166.42"/>
    <n v="0.1114"/>
    <s v="36 months"/>
    <x v="1"/>
    <n v="0.1191"/>
    <s v="MA"/>
    <s v="MORTGAGE"/>
    <x v="37"/>
    <x v="5"/>
    <n v="9"/>
    <n v="12619"/>
    <x v="1"/>
    <s v="2 years"/>
    <n v="11"/>
    <n v="11"/>
    <n v="2"/>
    <x v="1"/>
  </r>
  <r>
    <n v="38378"/>
    <n v="6000"/>
    <n v="6000"/>
    <n v="0.15959999999999999"/>
    <s v="36 months"/>
    <x v="0"/>
    <n v="0.2485"/>
    <s v="CA"/>
    <s v="MORTGAGE"/>
    <x v="239"/>
    <x v="17"/>
    <n v="13"/>
    <n v="6347"/>
    <x v="1"/>
    <s v="10+ years"/>
    <n v="15"/>
    <n v="24"/>
    <n v="11"/>
    <x v="0"/>
  </r>
  <r>
    <n v="99189"/>
    <n v="15000"/>
    <n v="15000"/>
    <n v="0.1016"/>
    <s v="36 months"/>
    <x v="1"/>
    <n v="0.1857"/>
    <s v="CA"/>
    <s v="MORTGAGE"/>
    <x v="9"/>
    <x v="21"/>
    <n v="13"/>
    <n v="33389"/>
    <x v="2"/>
    <s v="10+ years"/>
    <n v="10"/>
    <n v="18"/>
    <n v="11"/>
    <x v="1"/>
  </r>
  <r>
    <n v="66604"/>
    <n v="15000"/>
    <n v="15000"/>
    <n v="0.14330000000000001"/>
    <s v="36 months"/>
    <x v="1"/>
    <n v="0.1638"/>
    <s v="MD"/>
    <s v="MORTGAGE"/>
    <x v="54"/>
    <x v="21"/>
    <n v="10"/>
    <n v="12413"/>
    <x v="0"/>
    <s v="3 years"/>
    <n v="14"/>
    <n v="16"/>
    <n v="3"/>
    <x v="1"/>
  </r>
  <r>
    <n v="87649"/>
    <n v="10000"/>
    <n v="10000"/>
    <n v="0.13109999999999999"/>
    <s v="36 months"/>
    <x v="1"/>
    <n v="0.14119999999999999"/>
    <s v="CA"/>
    <s v="RENT"/>
    <x v="48"/>
    <x v="22"/>
    <n v="12"/>
    <n v="3235"/>
    <x v="2"/>
    <s v="6 years"/>
    <n v="13"/>
    <n v="14"/>
    <n v="6"/>
    <x v="1"/>
  </r>
  <r>
    <n v="58739"/>
    <n v="5950"/>
    <n v="5950"/>
    <n v="0.1212"/>
    <s v="36 months"/>
    <x v="1"/>
    <n v="0.21540000000000001"/>
    <s v="FL"/>
    <s v="MORTGAGE"/>
    <x v="9"/>
    <x v="2"/>
    <n v="9"/>
    <n v="47746"/>
    <x v="2"/>
    <s v="10+ years"/>
    <n v="12"/>
    <n v="21"/>
    <n v="11"/>
    <x v="1"/>
  </r>
  <r>
    <n v="28808"/>
    <n v="10000"/>
    <n v="10000"/>
    <n v="0.1099"/>
    <s v="36 months"/>
    <x v="0"/>
    <n v="8.2299999999999998E-2"/>
    <s v="NY"/>
    <s v="OWN"/>
    <x v="28"/>
    <x v="21"/>
    <n v="15"/>
    <n v="11620"/>
    <x v="2"/>
    <s v="&lt; 1 year"/>
    <n v="10"/>
    <n v="8"/>
    <n v="0"/>
    <x v="0"/>
  </r>
  <r>
    <n v="26877"/>
    <n v="4000"/>
    <n v="4000"/>
    <n v="0.15229999999999999"/>
    <s v="36 months"/>
    <x v="2"/>
    <n v="0.10730000000000001"/>
    <s v="MA"/>
    <s v="RENT"/>
    <x v="6"/>
    <x v="4"/>
    <n v="6"/>
    <n v="1651"/>
    <x v="1"/>
    <s v="6 years"/>
    <n v="15"/>
    <n v="10"/>
    <n v="6"/>
    <x v="2"/>
  </r>
  <r>
    <n v="13309"/>
    <n v="15000"/>
    <n v="14675"/>
    <n v="7.8799999999999995E-2"/>
    <s v="36 months"/>
    <x v="6"/>
    <n v="5.3E-3"/>
    <s v="VA"/>
    <s v="MORTGAGE"/>
    <x v="240"/>
    <x v="15"/>
    <n v="8"/>
    <n v="1343"/>
    <x v="1"/>
    <s v="&lt; 1 year"/>
    <n v="7"/>
    <n v="0"/>
    <n v="0"/>
    <x v="6"/>
  </r>
  <r>
    <n v="6128"/>
    <n v="10000"/>
    <n v="9850"/>
    <n v="0.15310000000000001"/>
    <s v="36 months"/>
    <x v="0"/>
    <n v="0.186"/>
    <s v="NY"/>
    <s v="RENT"/>
    <x v="36"/>
    <x v="8"/>
    <n v="8"/>
    <n v="9092"/>
    <x v="1"/>
    <s v="&lt; 1 year"/>
    <n v="15"/>
    <n v="18"/>
    <n v="0"/>
    <x v="0"/>
  </r>
  <r>
    <n v="70785"/>
    <n v="8875"/>
    <n v="8875"/>
    <n v="0.13109999999999999"/>
    <s v="36 months"/>
    <x v="2"/>
    <n v="0.30459999999999998"/>
    <s v="TX"/>
    <s v="OWN"/>
    <x v="92"/>
    <x v="21"/>
    <n v="9"/>
    <n v="6797"/>
    <x v="1"/>
    <s v="2 years"/>
    <n v="13"/>
    <n v="30"/>
    <n v="2"/>
    <x v="2"/>
  </r>
  <r>
    <n v="44672"/>
    <n v="2400"/>
    <n v="2400"/>
    <n v="0.1074"/>
    <s v="36 months"/>
    <x v="1"/>
    <n v="0.112"/>
    <s v="NY"/>
    <s v="RENT"/>
    <x v="64"/>
    <x v="6"/>
    <n v="4"/>
    <n v="3055"/>
    <x v="2"/>
    <s v="10+ years"/>
    <n v="10"/>
    <n v="11"/>
    <n v="11"/>
    <x v="1"/>
  </r>
  <r>
    <n v="13054"/>
    <n v="25000"/>
    <n v="24950"/>
    <n v="0.20530000000000001"/>
    <s v="60 months"/>
    <x v="0"/>
    <n v="0.185"/>
    <s v="NJ"/>
    <s v="RENT"/>
    <x v="52"/>
    <x v="13"/>
    <n v="9"/>
    <n v="19548"/>
    <x v="2"/>
    <s v="3 years"/>
    <n v="20"/>
    <n v="18"/>
    <n v="3"/>
    <x v="0"/>
  </r>
  <r>
    <n v="103426"/>
    <n v="5500"/>
    <n v="5500"/>
    <n v="0.16070000000000001"/>
    <s v="36 months"/>
    <x v="2"/>
    <n v="0.19350000000000001"/>
    <s v="FL"/>
    <s v="MORTGAGE"/>
    <x v="241"/>
    <x v="7"/>
    <n v="6"/>
    <n v="689"/>
    <x v="10"/>
    <s v="10+ years"/>
    <n v="16"/>
    <n v="19"/>
    <n v="11"/>
    <x v="2"/>
  </r>
  <r>
    <n v="4545"/>
    <n v="6000"/>
    <n v="6000"/>
    <n v="0.12529999999999999"/>
    <s v="36 months"/>
    <x v="1"/>
    <n v="0.23069999999999999"/>
    <s v="PA"/>
    <s v="RENT"/>
    <x v="6"/>
    <x v="7"/>
    <n v="11"/>
    <n v="3334"/>
    <x v="2"/>
    <s v="2 years"/>
    <n v="12"/>
    <n v="23"/>
    <n v="2"/>
    <x v="1"/>
  </r>
  <r>
    <n v="82722"/>
    <n v="18000"/>
    <n v="18000"/>
    <n v="0.1905"/>
    <s v="60 months"/>
    <x v="0"/>
    <n v="6.2799999999999995E-2"/>
    <s v="MD"/>
    <s v="MORTGAGE"/>
    <x v="48"/>
    <x v="2"/>
    <n v="8"/>
    <n v="20675"/>
    <x v="1"/>
    <s v="10+ years"/>
    <n v="19"/>
    <n v="6"/>
    <n v="11"/>
    <x v="0"/>
  </r>
  <r>
    <n v="40489"/>
    <n v="28000"/>
    <n v="27975"/>
    <n v="7.9000000000000001E-2"/>
    <s v="36 months"/>
    <x v="12"/>
    <n v="5.8099999999999999E-2"/>
    <s v="WA"/>
    <s v="MORTGAGE"/>
    <x v="242"/>
    <x v="30"/>
    <n v="8"/>
    <n v="771"/>
    <x v="0"/>
    <s v="9 years"/>
    <n v="7"/>
    <n v="5"/>
    <n v="9"/>
    <x v="12"/>
  </r>
  <r>
    <n v="49956"/>
    <n v="32000"/>
    <n v="32000"/>
    <n v="0.16289999999999999"/>
    <s v="60 months"/>
    <x v="0"/>
    <n v="0.15140000000000001"/>
    <s v="AZ"/>
    <s v="RENT"/>
    <x v="243"/>
    <x v="9"/>
    <n v="8"/>
    <n v="16174"/>
    <x v="1"/>
    <s v="6 years"/>
    <n v="16"/>
    <n v="15"/>
    <n v="6"/>
    <x v="0"/>
  </r>
  <r>
    <n v="69741"/>
    <n v="6000"/>
    <n v="6000"/>
    <n v="0.13109999999999999"/>
    <s v="36 months"/>
    <x v="1"/>
    <n v="4.53E-2"/>
    <s v="NY"/>
    <s v="RENT"/>
    <x v="50"/>
    <x v="2"/>
    <n v="5"/>
    <n v="4299"/>
    <x v="1"/>
    <s v="10+ years"/>
    <n v="13"/>
    <n v="4"/>
    <n v="11"/>
    <x v="1"/>
  </r>
  <r>
    <n v="65248"/>
    <n v="7200"/>
    <n v="7200"/>
    <n v="8.8999999999999996E-2"/>
    <s v="60 months"/>
    <x v="0"/>
    <n v="0.25159999999999999"/>
    <s v="LA"/>
    <s v="MORTGAGE"/>
    <x v="19"/>
    <x v="20"/>
    <n v="13"/>
    <n v="7283"/>
    <x v="2"/>
    <s v="6 years"/>
    <n v="8"/>
    <n v="25"/>
    <n v="6"/>
    <x v="0"/>
  </r>
  <r>
    <n v="75785"/>
    <n v="11500"/>
    <n v="11500"/>
    <n v="0.1114"/>
    <s v="36 months"/>
    <x v="0"/>
    <n v="0.1047"/>
    <s v="AL"/>
    <s v="RENT"/>
    <x v="6"/>
    <x v="21"/>
    <n v="6"/>
    <n v="9562"/>
    <x v="2"/>
    <s v="&lt; 1 year"/>
    <n v="11"/>
    <n v="10"/>
    <n v="0"/>
    <x v="0"/>
  </r>
  <r>
    <n v="27764"/>
    <n v="4800"/>
    <n v="4800"/>
    <n v="5.4199999999999998E-2"/>
    <s v="36 months"/>
    <x v="8"/>
    <n v="0.1023"/>
    <s v="FL"/>
    <s v="MORTGAGE"/>
    <x v="205"/>
    <x v="24"/>
    <n v="13"/>
    <n v="10704"/>
    <x v="2"/>
    <s v="10+ years"/>
    <n v="5"/>
    <n v="10"/>
    <n v="11"/>
    <x v="8"/>
  </r>
  <r>
    <n v="43707"/>
    <n v="4000"/>
    <n v="4000"/>
    <n v="0.1065"/>
    <s v="36 months"/>
    <x v="0"/>
    <n v="0.23400000000000001"/>
    <s v="NC"/>
    <s v="MORTGAGE"/>
    <x v="194"/>
    <x v="7"/>
    <n v="21"/>
    <n v="3522"/>
    <x v="2"/>
    <s v="7 years"/>
    <n v="10"/>
    <n v="23"/>
    <n v="7"/>
    <x v="0"/>
  </r>
  <r>
    <n v="35025"/>
    <n v="15000"/>
    <n v="15000"/>
    <n v="0.1065"/>
    <s v="36 months"/>
    <x v="2"/>
    <n v="0.14360000000000001"/>
    <s v="CA"/>
    <s v="RENT"/>
    <x v="244"/>
    <x v="5"/>
    <n v="11"/>
    <n v="26902"/>
    <x v="2"/>
    <s v="3 years"/>
    <n v="10"/>
    <n v="14"/>
    <n v="3"/>
    <x v="2"/>
  </r>
  <r>
    <n v="28518"/>
    <n v="15000"/>
    <n v="15000"/>
    <n v="0.1799"/>
    <s v="36 months"/>
    <x v="0"/>
    <n v="0.2104"/>
    <s v="TX"/>
    <s v="MORTGAGE"/>
    <x v="245"/>
    <x v="13"/>
    <n v="13"/>
    <n v="5613"/>
    <x v="3"/>
    <s v="2 years"/>
    <n v="17"/>
    <n v="21"/>
    <n v="2"/>
    <x v="0"/>
  </r>
  <r>
    <n v="42228"/>
    <n v="25000"/>
    <n v="25000"/>
    <n v="0.1242"/>
    <s v="36 months"/>
    <x v="0"/>
    <n v="1.0500000000000001E-2"/>
    <s v="CA"/>
    <s v="MORTGAGE"/>
    <x v="246"/>
    <x v="6"/>
    <n v="7"/>
    <n v="2839"/>
    <x v="2"/>
    <s v="10+ years"/>
    <n v="12"/>
    <n v="1"/>
    <n v="11"/>
    <x v="0"/>
  </r>
  <r>
    <n v="81620"/>
    <n v="4800"/>
    <n v="4800"/>
    <n v="0.1875"/>
    <s v="60 months"/>
    <x v="2"/>
    <n v="0.27689999999999998"/>
    <s v="TX"/>
    <s v="RENT"/>
    <x v="247"/>
    <x v="22"/>
    <n v="9"/>
    <n v="6563"/>
    <x v="2"/>
    <s v="&lt; 1 year"/>
    <n v="18"/>
    <n v="27"/>
    <n v="0"/>
    <x v="2"/>
  </r>
  <r>
    <n v="37389"/>
    <n v="9500"/>
    <n v="9500"/>
    <n v="6.6199999999999995E-2"/>
    <s v="36 months"/>
    <x v="0"/>
    <n v="0.1928"/>
    <s v="GA"/>
    <s v="MORTGAGE"/>
    <x v="150"/>
    <x v="0"/>
    <n v="8"/>
    <n v="5240"/>
    <x v="2"/>
    <s v="10+ years"/>
    <n v="6"/>
    <n v="19"/>
    <n v="11"/>
    <x v="0"/>
  </r>
  <r>
    <n v="3204"/>
    <n v="15000"/>
    <n v="6200"/>
    <n v="0.12529999999999999"/>
    <s v="36 months"/>
    <x v="6"/>
    <n v="0.13780000000000001"/>
    <s v="MO"/>
    <s v="MORTGAGE"/>
    <x v="182"/>
    <x v="6"/>
    <n v="8"/>
    <n v="21702"/>
    <x v="3"/>
    <s v="1 year"/>
    <n v="12"/>
    <n v="13"/>
    <n v="1"/>
    <x v="6"/>
  </r>
  <r>
    <n v="10554"/>
    <n v="6000"/>
    <n v="6000"/>
    <n v="0.13980000000000001"/>
    <s v="36 months"/>
    <x v="0"/>
    <n v="7.7299999999999994E-2"/>
    <s v="CO"/>
    <s v="RENT"/>
    <x v="21"/>
    <x v="13"/>
    <n v="6"/>
    <n v="3507"/>
    <x v="2"/>
    <s v="4 years"/>
    <n v="13"/>
    <n v="7"/>
    <n v="4"/>
    <x v="0"/>
  </r>
  <r>
    <n v="94092"/>
    <n v="12300"/>
    <n v="12300"/>
    <n v="6.0299999999999999E-2"/>
    <s v="36 months"/>
    <x v="0"/>
    <n v="7.1499999999999994E-2"/>
    <s v="VA"/>
    <s v="RENT"/>
    <x v="20"/>
    <x v="11"/>
    <n v="10"/>
    <n v="10976"/>
    <x v="2"/>
    <s v="10+ years"/>
    <n v="6"/>
    <n v="7"/>
    <n v="11"/>
    <x v="0"/>
  </r>
  <r>
    <n v="43387"/>
    <n v="24000"/>
    <n v="23950"/>
    <n v="7.51E-2"/>
    <s v="36 months"/>
    <x v="2"/>
    <n v="0.17949999999999999"/>
    <s v="PA"/>
    <s v="OWN"/>
    <x v="11"/>
    <x v="23"/>
    <n v="6"/>
    <n v="19509"/>
    <x v="2"/>
    <s v="2 years"/>
    <n v="7"/>
    <n v="17"/>
    <n v="2"/>
    <x v="2"/>
  </r>
  <r>
    <n v="103784"/>
    <n v="2000"/>
    <n v="1975"/>
    <n v="0.11119999999999999"/>
    <s v="36 months"/>
    <x v="2"/>
    <n v="0.20499999999999999"/>
    <s v="NY"/>
    <s v="MORTGAGE"/>
    <x v="23"/>
    <x v="6"/>
    <n v="19"/>
    <n v="20653"/>
    <x v="4"/>
    <s v="5 years"/>
    <n v="11"/>
    <n v="20"/>
    <n v="5"/>
    <x v="2"/>
  </r>
  <r>
    <n v="54576"/>
    <n v="14000"/>
    <n v="14000"/>
    <n v="9.7600000000000006E-2"/>
    <s v="36 months"/>
    <x v="0"/>
    <n v="0.22550000000000001"/>
    <s v="NJ"/>
    <s v="MORTGAGE"/>
    <x v="182"/>
    <x v="18"/>
    <n v="8"/>
    <n v="25026"/>
    <x v="2"/>
    <s v="10+ years"/>
    <n v="9"/>
    <n v="22"/>
    <n v="11"/>
    <x v="0"/>
  </r>
  <r>
    <n v="47468"/>
    <n v="10000"/>
    <n v="10000"/>
    <n v="0.1212"/>
    <s v="36 months"/>
    <x v="0"/>
    <n v="5.9499999999999997E-2"/>
    <s v="NJ"/>
    <s v="OWN"/>
    <x v="9"/>
    <x v="21"/>
    <n v="5"/>
    <n v="10752"/>
    <x v="2"/>
    <s v="4 years"/>
    <n v="12"/>
    <n v="5"/>
    <n v="4"/>
    <x v="0"/>
  </r>
  <r>
    <n v="2578"/>
    <n v="13000"/>
    <n v="8113.74"/>
    <n v="9.6299999999999997E-2"/>
    <s v="36 months"/>
    <x v="12"/>
    <n v="0.16139999999999999"/>
    <s v="TX"/>
    <s v="MORTGAGE"/>
    <x v="70"/>
    <x v="19"/>
    <n v="6"/>
    <n v="0"/>
    <x v="1"/>
    <s v="1 year"/>
    <n v="9"/>
    <n v="16"/>
    <n v="1"/>
    <x v="12"/>
  </r>
  <r>
    <n v="73765"/>
    <n v="5000"/>
    <n v="5000"/>
    <n v="0.16289999999999999"/>
    <s v="60 months"/>
    <x v="2"/>
    <n v="0.11799999999999999"/>
    <s v="VA"/>
    <s v="RENT"/>
    <x v="15"/>
    <x v="2"/>
    <n v="7"/>
    <n v="8745"/>
    <x v="1"/>
    <s v="4 years"/>
    <n v="16"/>
    <n v="11"/>
    <n v="4"/>
    <x v="2"/>
  </r>
  <r>
    <n v="36519"/>
    <n v="6000"/>
    <n v="5994"/>
    <n v="0.1242"/>
    <s v="36 months"/>
    <x v="1"/>
    <n v="0.1168"/>
    <s v="VA"/>
    <s v="RENT"/>
    <x v="36"/>
    <x v="4"/>
    <n v="6"/>
    <n v="9482"/>
    <x v="2"/>
    <s v="2 years"/>
    <n v="12"/>
    <n v="11"/>
    <n v="2"/>
    <x v="1"/>
  </r>
  <r>
    <n v="90239"/>
    <n v="10050"/>
    <n v="10050"/>
    <n v="0.14330000000000001"/>
    <s v="36 months"/>
    <x v="0"/>
    <n v="6.0699999999999997E-2"/>
    <s v="CA"/>
    <s v="RENT"/>
    <x v="6"/>
    <x v="18"/>
    <n v="9"/>
    <n v="7413"/>
    <x v="1"/>
    <s v="6 years"/>
    <n v="14"/>
    <n v="6"/>
    <n v="6"/>
    <x v="0"/>
  </r>
  <r>
    <n v="45980"/>
    <n v="4800"/>
    <n v="4800"/>
    <n v="7.9000000000000001E-2"/>
    <s v="36 months"/>
    <x v="0"/>
    <n v="0.19070000000000001"/>
    <s v="OH"/>
    <s v="RENT"/>
    <x v="115"/>
    <x v="5"/>
    <n v="12"/>
    <n v="6813"/>
    <x v="3"/>
    <s v="&lt; 1 year"/>
    <n v="7"/>
    <n v="19"/>
    <n v="0"/>
    <x v="0"/>
  </r>
  <r>
    <n v="55803"/>
    <n v="14400"/>
    <n v="14400"/>
    <n v="0.1074"/>
    <s v="36 months"/>
    <x v="0"/>
    <n v="5.8999999999999997E-2"/>
    <s v="CA"/>
    <s v="MORTGAGE"/>
    <x v="23"/>
    <x v="21"/>
    <n v="15"/>
    <n v="10017"/>
    <x v="2"/>
    <s v="10+ years"/>
    <n v="10"/>
    <n v="5"/>
    <n v="11"/>
    <x v="0"/>
  </r>
  <r>
    <n v="98051"/>
    <n v="11625"/>
    <n v="11625"/>
    <n v="0.15310000000000001"/>
    <s v="36 months"/>
    <x v="0"/>
    <n v="0.1673"/>
    <s v="CA"/>
    <s v="RENT"/>
    <x v="85"/>
    <x v="3"/>
    <n v="8"/>
    <n v="17469"/>
    <x v="2"/>
    <s v="10+ years"/>
    <n v="15"/>
    <n v="16"/>
    <n v="11"/>
    <x v="0"/>
  </r>
  <r>
    <n v="62884"/>
    <n v="18200"/>
    <n v="18200"/>
    <n v="0.1016"/>
    <s v="36 months"/>
    <x v="1"/>
    <n v="7.9500000000000001E-2"/>
    <s v="NY"/>
    <s v="RENT"/>
    <x v="105"/>
    <x v="5"/>
    <n v="13"/>
    <n v="16184"/>
    <x v="0"/>
    <s v="3 years"/>
    <n v="10"/>
    <n v="7"/>
    <n v="3"/>
    <x v="1"/>
  </r>
  <r>
    <n v="16406"/>
    <n v="20000"/>
    <n v="19875"/>
    <n v="0.13350000000000001"/>
    <s v="36 months"/>
    <x v="0"/>
    <n v="0.15679999999999999"/>
    <s v="TX"/>
    <s v="MORTGAGE"/>
    <x v="248"/>
    <x v="18"/>
    <n v="9"/>
    <n v="32392"/>
    <x v="1"/>
    <s v="10+ years"/>
    <n v="13"/>
    <n v="15"/>
    <n v="11"/>
    <x v="0"/>
  </r>
  <r>
    <n v="37065"/>
    <n v="9600"/>
    <n v="9575"/>
    <n v="0.17269999999999999"/>
    <s v="60 months"/>
    <x v="1"/>
    <n v="0.129"/>
    <s v="NY"/>
    <s v="RENT"/>
    <x v="63"/>
    <x v="3"/>
    <n v="7"/>
    <n v="13648"/>
    <x v="1"/>
    <s v="10+ years"/>
    <n v="17"/>
    <n v="12"/>
    <n v="11"/>
    <x v="1"/>
  </r>
  <r>
    <n v="4644"/>
    <n v="9000"/>
    <n v="9000"/>
    <n v="0.1183"/>
    <s v="36 months"/>
    <x v="4"/>
    <n v="4.7999999999999996E-3"/>
    <s v="MD"/>
    <s v="RENT"/>
    <x v="237"/>
    <x v="1"/>
    <n v="6"/>
    <n v="0"/>
    <x v="1"/>
    <s v="4 years"/>
    <n v="11"/>
    <n v="0"/>
    <n v="4"/>
    <x v="4"/>
  </r>
  <r>
    <n v="57169"/>
    <n v="35000"/>
    <n v="35000"/>
    <n v="0.1825"/>
    <s v="60 months"/>
    <x v="0"/>
    <n v="0.27689999999999998"/>
    <s v="MD"/>
    <s v="RENT"/>
    <x v="129"/>
    <x v="9"/>
    <n v="15"/>
    <n v="29300"/>
    <x v="2"/>
    <s v="10+ years"/>
    <n v="18"/>
    <n v="27"/>
    <n v="11"/>
    <x v="0"/>
  </r>
  <r>
    <n v="33050"/>
    <n v="1900"/>
    <n v="1900"/>
    <n v="7.51E-2"/>
    <s v="36 months"/>
    <x v="0"/>
    <n v="0.19270000000000001"/>
    <s v="PA"/>
    <s v="MORTGAGE"/>
    <x v="60"/>
    <x v="0"/>
    <n v="12"/>
    <n v="18397"/>
    <x v="0"/>
    <s v="10+ years"/>
    <n v="7"/>
    <n v="19"/>
    <n v="11"/>
    <x v="0"/>
  </r>
  <r>
    <n v="46324"/>
    <n v="20000"/>
    <n v="19896.509999999998"/>
    <n v="0.13669999999999999"/>
    <s v="36 months"/>
    <x v="0"/>
    <n v="0.15340000000000001"/>
    <s v="FL"/>
    <s v="RENT"/>
    <x v="40"/>
    <x v="18"/>
    <n v="8"/>
    <n v="12394"/>
    <x v="1"/>
    <s v="6 years"/>
    <n v="13"/>
    <n v="15"/>
    <n v="6"/>
    <x v="0"/>
  </r>
  <r>
    <n v="20367"/>
    <n v="2400"/>
    <n v="2400"/>
    <n v="0.1037"/>
    <s v="36 months"/>
    <x v="11"/>
    <n v="9.5399999999999999E-2"/>
    <s v="MN"/>
    <s v="MORTGAGE"/>
    <x v="146"/>
    <x v="13"/>
    <n v="6"/>
    <n v="2174"/>
    <x v="2"/>
    <s v="1 year"/>
    <n v="10"/>
    <n v="9"/>
    <n v="1"/>
    <x v="11"/>
  </r>
  <r>
    <n v="36837"/>
    <n v="4500"/>
    <n v="4500"/>
    <n v="0.1171"/>
    <s v="36 months"/>
    <x v="0"/>
    <n v="0.15870000000000001"/>
    <s v="CA"/>
    <s v="MORTGAGE"/>
    <x v="63"/>
    <x v="13"/>
    <n v="15"/>
    <n v="11963"/>
    <x v="2"/>
    <s v="6 years"/>
    <n v="11"/>
    <n v="15"/>
    <n v="6"/>
    <x v="0"/>
  </r>
  <r>
    <n v="68829"/>
    <n v="12000"/>
    <n v="12000"/>
    <n v="0.1212"/>
    <s v="36 months"/>
    <x v="0"/>
    <n v="0.19409999999999999"/>
    <s v="TX"/>
    <s v="MORTGAGE"/>
    <x v="182"/>
    <x v="18"/>
    <n v="10"/>
    <n v="32028"/>
    <x v="1"/>
    <s v="4 years"/>
    <n v="12"/>
    <n v="19"/>
    <n v="4"/>
    <x v="0"/>
  </r>
  <r>
    <n v="694"/>
    <n v="10000"/>
    <n v="8175.26"/>
    <n v="8.6300000000000002E-2"/>
    <s v="36 months"/>
    <x v="0"/>
    <n v="5.91E-2"/>
    <s v="GA"/>
    <s v="MORTGAGE"/>
    <x v="48"/>
    <x v="10"/>
    <n v="16"/>
    <n v="18343"/>
    <x v="2"/>
    <s v="7 years"/>
    <n v="8"/>
    <n v="5"/>
    <n v="7"/>
    <x v="0"/>
  </r>
  <r>
    <n v="61873"/>
    <n v="11575"/>
    <n v="11575"/>
    <n v="7.9000000000000001E-2"/>
    <s v="36 months"/>
    <x v="0"/>
    <n v="0.17469999999999999"/>
    <s v="TX"/>
    <s v="MORTGAGE"/>
    <x v="85"/>
    <x v="10"/>
    <n v="8"/>
    <n v="5654"/>
    <x v="2"/>
    <s v="10+ years"/>
    <n v="7"/>
    <n v="17"/>
    <n v="11"/>
    <x v="0"/>
  </r>
  <r>
    <n v="94081"/>
    <n v="20000"/>
    <n v="20000"/>
    <n v="6.6199999999999995E-2"/>
    <s v="36 months"/>
    <x v="1"/>
    <n v="0.21609999999999999"/>
    <s v="DC"/>
    <s v="MORTGAGE"/>
    <x v="249"/>
    <x v="5"/>
    <n v="14"/>
    <n v="27904"/>
    <x v="1"/>
    <s v="8 years"/>
    <n v="6"/>
    <n v="21"/>
    <n v="8"/>
    <x v="1"/>
  </r>
  <r>
    <n v="101622"/>
    <n v="6000"/>
    <n v="3475"/>
    <n v="0.14699999999999999"/>
    <s v="36 months"/>
    <x v="0"/>
    <n v="0.1023"/>
    <s v="MD"/>
    <s v="RENT"/>
    <x v="224"/>
    <x v="34"/>
    <n v="6"/>
    <n v="4103"/>
    <x v="2"/>
    <s v="1 year"/>
    <n v="14"/>
    <n v="10"/>
    <n v="1"/>
    <x v="0"/>
  </r>
  <r>
    <n v="21900"/>
    <n v="2800"/>
    <n v="2800"/>
    <n v="0.1"/>
    <s v="36 months"/>
    <x v="0"/>
    <n v="0.20319999999999999"/>
    <s v="CA"/>
    <s v="RENT"/>
    <x v="53"/>
    <x v="21"/>
    <n v="4"/>
    <n v="8717"/>
    <x v="2"/>
    <s v="5 years"/>
    <n v="0.1"/>
    <n v="20"/>
    <n v="5"/>
    <x v="0"/>
  </r>
  <r>
    <n v="70285"/>
    <n v="6000"/>
    <n v="6000"/>
    <n v="0.1409"/>
    <s v="36 months"/>
    <x v="1"/>
    <n v="9.9299999999999999E-2"/>
    <s v="CA"/>
    <s v="RENT"/>
    <x v="11"/>
    <x v="22"/>
    <n v="6"/>
    <n v="5815"/>
    <x v="1"/>
    <s v="3 years"/>
    <n v="14"/>
    <n v="9"/>
    <n v="3"/>
    <x v="1"/>
  </r>
  <r>
    <n v="16069"/>
    <n v="20000"/>
    <n v="14750"/>
    <n v="6.9099999999999995E-2"/>
    <s v="36 months"/>
    <x v="0"/>
    <n v="0.15160000000000001"/>
    <s v="CO"/>
    <s v="RENT"/>
    <x v="250"/>
    <x v="0"/>
    <n v="10"/>
    <n v="20965"/>
    <x v="2"/>
    <s v="3 years"/>
    <n v="6"/>
    <n v="15"/>
    <n v="3"/>
    <x v="0"/>
  </r>
  <r>
    <n v="57923"/>
    <n v="22000"/>
    <n v="22000"/>
    <n v="0.1399"/>
    <s v="60 months"/>
    <x v="0"/>
    <n v="0.18279999999999999"/>
    <s v="MI"/>
    <s v="MORTGAGE"/>
    <x v="111"/>
    <x v="5"/>
    <n v="9"/>
    <n v="20181"/>
    <x v="2"/>
    <s v="8 years"/>
    <n v="13"/>
    <n v="18"/>
    <n v="8"/>
    <x v="0"/>
  </r>
  <r>
    <n v="99914"/>
    <n v="10000"/>
    <n v="10000"/>
    <n v="0.13109999999999999"/>
    <s v="36 months"/>
    <x v="0"/>
    <n v="0.2034"/>
    <s v="MI"/>
    <s v="RENT"/>
    <x v="15"/>
    <x v="13"/>
    <n v="9"/>
    <n v="8066"/>
    <x v="2"/>
    <s v="10+ years"/>
    <n v="13"/>
    <n v="20"/>
    <n v="11"/>
    <x v="0"/>
  </r>
  <r>
    <n v="100662"/>
    <n v="9450"/>
    <n v="9450"/>
    <n v="0.1212"/>
    <s v="36 months"/>
    <x v="1"/>
    <n v="0.1174"/>
    <s v="IL"/>
    <s v="MORTGAGE"/>
    <x v="67"/>
    <x v="2"/>
    <n v="13"/>
    <n v="17639"/>
    <x v="0"/>
    <s v="10+ years"/>
    <n v="12"/>
    <n v="11"/>
    <n v="11"/>
    <x v="1"/>
  </r>
  <r>
    <n v="20530"/>
    <n v="10400"/>
    <n v="10325"/>
    <n v="7.6600000000000001E-2"/>
    <s v="36 months"/>
    <x v="0"/>
    <n v="0.13020000000000001"/>
    <s v="CA"/>
    <s v="MORTGAGE"/>
    <x v="251"/>
    <x v="9"/>
    <n v="10"/>
    <n v="19656"/>
    <x v="3"/>
    <s v="10+ years"/>
    <n v="7"/>
    <n v="13"/>
    <n v="11"/>
    <x v="0"/>
  </r>
  <r>
    <n v="20329"/>
    <n v="15875"/>
    <n v="15818.07"/>
    <n v="0.15279999999999999"/>
    <s v="60 months"/>
    <x v="0"/>
    <n v="0.221"/>
    <s v="CA"/>
    <s v="RENT"/>
    <x v="47"/>
    <x v="5"/>
    <n v="5"/>
    <n v="14289"/>
    <x v="0"/>
    <s v="2 years"/>
    <n v="15"/>
    <n v="22"/>
    <n v="2"/>
    <x v="0"/>
  </r>
  <r>
    <n v="53424"/>
    <n v="18000"/>
    <n v="18000"/>
    <n v="0.1212"/>
    <s v="60 months"/>
    <x v="2"/>
    <n v="0.1489"/>
    <s v="VA"/>
    <s v="MORTGAGE"/>
    <x v="96"/>
    <x v="10"/>
    <n v="7"/>
    <n v="4038"/>
    <x v="2"/>
    <s v="5 years"/>
    <n v="12"/>
    <n v="14"/>
    <n v="5"/>
    <x v="2"/>
  </r>
  <r>
    <n v="47764"/>
    <n v="8000"/>
    <n v="8000"/>
    <n v="8.8999999999999996E-2"/>
    <s v="36 months"/>
    <x v="2"/>
    <n v="2.93E-2"/>
    <s v="NY"/>
    <s v="RENT"/>
    <x v="9"/>
    <x v="18"/>
    <n v="8"/>
    <n v="5540"/>
    <x v="2"/>
    <s v="2 years"/>
    <n v="8"/>
    <n v="2"/>
    <n v="2"/>
    <x v="2"/>
  </r>
  <r>
    <n v="94950"/>
    <n v="12000"/>
    <n v="12000"/>
    <n v="0.14330000000000001"/>
    <s v="36 months"/>
    <x v="3"/>
    <n v="0.2006"/>
    <s v="NY"/>
    <s v="RENT"/>
    <x v="46"/>
    <x v="12"/>
    <n v="8"/>
    <n v="14163"/>
    <x v="2"/>
    <s v="2 years"/>
    <n v="14"/>
    <n v="20"/>
    <n v="2"/>
    <x v="3"/>
  </r>
  <r>
    <n v="15213"/>
    <n v="20000"/>
    <n v="12150"/>
    <n v="6.54E-2"/>
    <s v="60 months"/>
    <x v="0"/>
    <n v="0.1236"/>
    <s v="NY"/>
    <s v="OWN"/>
    <x v="9"/>
    <x v="33"/>
    <n v="9"/>
    <n v="7960"/>
    <x v="0"/>
    <s v="10+ years"/>
    <n v="6"/>
    <n v="12"/>
    <n v="11"/>
    <x v="0"/>
  </r>
  <r>
    <n v="38976"/>
    <n v="10000"/>
    <n v="10000"/>
    <n v="0.16769999999999999"/>
    <s v="36 months"/>
    <x v="0"/>
    <n v="0.1855"/>
    <s v="CA"/>
    <s v="RENT"/>
    <x v="6"/>
    <x v="17"/>
    <n v="9"/>
    <n v="7565"/>
    <x v="3"/>
    <s v="4 years"/>
    <n v="16"/>
    <n v="18"/>
    <n v="4"/>
    <x v="0"/>
  </r>
  <r>
    <n v="40113"/>
    <n v="24500"/>
    <n v="23475"/>
    <n v="0.1903"/>
    <s v="60 months"/>
    <x v="0"/>
    <n v="0.23019999999999999"/>
    <s v="MD"/>
    <s v="RENT"/>
    <x v="252"/>
    <x v="22"/>
    <n v="13"/>
    <n v="18906"/>
    <x v="2"/>
    <s v="10+ years"/>
    <n v="19"/>
    <n v="23"/>
    <n v="11"/>
    <x v="0"/>
  </r>
  <r>
    <n v="71538"/>
    <n v="10000"/>
    <n v="10000"/>
    <n v="0.1212"/>
    <s v="36 months"/>
    <x v="0"/>
    <n v="0.1958"/>
    <s v="CA"/>
    <s v="RENT"/>
    <x v="21"/>
    <x v="3"/>
    <n v="17"/>
    <n v="16348"/>
    <x v="2"/>
    <s v="5 years"/>
    <n v="12"/>
    <n v="19"/>
    <n v="5"/>
    <x v="0"/>
  </r>
  <r>
    <n v="48972"/>
    <n v="3600"/>
    <n v="3600"/>
    <n v="7.9000000000000001E-2"/>
    <s v="36 months"/>
    <x v="1"/>
    <n v="0.2621"/>
    <s v="OH"/>
    <s v="MORTGAGE"/>
    <x v="46"/>
    <x v="0"/>
    <n v="19"/>
    <n v="25"/>
    <x v="0"/>
    <s v="3 years"/>
    <n v="7"/>
    <n v="26"/>
    <n v="3"/>
    <x v="1"/>
  </r>
  <r>
    <n v="31876"/>
    <n v="12000"/>
    <n v="12000"/>
    <n v="0.1749"/>
    <s v="60 months"/>
    <x v="0"/>
    <n v="6.9400000000000003E-2"/>
    <s v="OR"/>
    <s v="MORTGAGE"/>
    <x v="253"/>
    <x v="4"/>
    <n v="8"/>
    <n v="4904"/>
    <x v="2"/>
    <s v="9 years"/>
    <n v="17"/>
    <n v="6"/>
    <n v="9"/>
    <x v="0"/>
  </r>
  <r>
    <n v="48894"/>
    <n v="6950"/>
    <n v="6950"/>
    <n v="0.1074"/>
    <s v="36 months"/>
    <x v="1"/>
    <n v="0.20710000000000001"/>
    <s v="IL"/>
    <s v="OWN"/>
    <x v="1"/>
    <x v="7"/>
    <n v="7"/>
    <n v="18814"/>
    <x v="2"/>
    <s v="10+ years"/>
    <n v="10"/>
    <n v="20"/>
    <n v="11"/>
    <x v="1"/>
  </r>
  <r>
    <n v="74320"/>
    <n v="8525"/>
    <n v="8525"/>
    <n v="0.1016"/>
    <s v="36 months"/>
    <x v="0"/>
    <n v="0.26140000000000002"/>
    <s v="MT"/>
    <s v="MORTGAGE"/>
    <x v="1"/>
    <x v="6"/>
    <n v="8"/>
    <n v="31398"/>
    <x v="2"/>
    <s v="10+ years"/>
    <n v="10"/>
    <n v="26"/>
    <n v="11"/>
    <x v="0"/>
  </r>
  <r>
    <n v="65600"/>
    <n v="5000"/>
    <n v="5000"/>
    <n v="0.14330000000000001"/>
    <s v="36 months"/>
    <x v="1"/>
    <n v="0.28510000000000002"/>
    <s v="CO"/>
    <s v="RENT"/>
    <x v="95"/>
    <x v="2"/>
    <n v="14"/>
    <n v="5957"/>
    <x v="0"/>
    <s v="3 years"/>
    <n v="14"/>
    <n v="28"/>
    <n v="3"/>
    <x v="1"/>
  </r>
  <r>
    <n v="38529"/>
    <n v="4800"/>
    <n v="4800"/>
    <n v="0.1825"/>
    <s v="60 months"/>
    <x v="0"/>
    <n v="0.1381"/>
    <s v="OR"/>
    <s v="RENT"/>
    <x v="19"/>
    <x v="3"/>
    <n v="13"/>
    <n v="16302"/>
    <x v="2"/>
    <s v="10+ years"/>
    <n v="18"/>
    <n v="13"/>
    <n v="11"/>
    <x v="0"/>
  </r>
  <r>
    <n v="18088"/>
    <n v="6000"/>
    <n v="6000"/>
    <n v="0.13350000000000001"/>
    <s v="36 months"/>
    <x v="0"/>
    <n v="0.21360000000000001"/>
    <s v="NV"/>
    <s v="MORTGAGE"/>
    <x v="9"/>
    <x v="8"/>
    <n v="11"/>
    <n v="4363"/>
    <x v="3"/>
    <s v="10+ years"/>
    <n v="13"/>
    <n v="21"/>
    <n v="11"/>
    <x v="0"/>
  </r>
  <r>
    <n v="47960"/>
    <n v="4000"/>
    <n v="4000"/>
    <n v="0.19220000000000001"/>
    <s v="60 months"/>
    <x v="12"/>
    <n v="9.0300000000000005E-2"/>
    <s v="VA"/>
    <s v="RENT"/>
    <x v="39"/>
    <x v="22"/>
    <n v="19"/>
    <n v="2177"/>
    <x v="0"/>
    <s v="2 years"/>
    <n v="19"/>
    <n v="9"/>
    <n v="2"/>
    <x v="12"/>
  </r>
  <r>
    <n v="48295"/>
    <n v="14000"/>
    <n v="14000"/>
    <n v="6.0299999999999999E-2"/>
    <s v="36 months"/>
    <x v="0"/>
    <n v="0.1467"/>
    <s v="CA"/>
    <s v="RENT"/>
    <x v="48"/>
    <x v="28"/>
    <n v="12"/>
    <n v="16648"/>
    <x v="2"/>
    <s v="10+ years"/>
    <n v="6"/>
    <n v="14"/>
    <n v="11"/>
    <x v="0"/>
  </r>
  <r>
    <n v="46245"/>
    <n v="23500"/>
    <n v="23450"/>
    <n v="0.14649999999999999"/>
    <s v="36 months"/>
    <x v="0"/>
    <n v="0.1948"/>
    <s v="CA"/>
    <s v="RENT"/>
    <x v="68"/>
    <x v="7"/>
    <n v="7"/>
    <n v="20542"/>
    <x v="2"/>
    <s v="n/a"/>
    <n v="14"/>
    <n v="19"/>
    <s v="n/a"/>
    <x v="0"/>
  </r>
  <r>
    <n v="13454"/>
    <n v="2500"/>
    <n v="2500"/>
    <n v="0.1595"/>
    <s v="36 months"/>
    <x v="8"/>
    <n v="0.2407"/>
    <s v="CA"/>
    <s v="MORTGAGE"/>
    <x v="115"/>
    <x v="8"/>
    <n v="10"/>
    <n v="2684"/>
    <x v="3"/>
    <s v="1 year"/>
    <n v="15"/>
    <n v="24"/>
    <n v="1"/>
    <x v="8"/>
  </r>
  <r>
    <n v="16524"/>
    <n v="2000"/>
    <n v="2000"/>
    <n v="6.1699999999999998E-2"/>
    <s v="36 months"/>
    <x v="8"/>
    <n v="2.63E-2"/>
    <s v="CA"/>
    <s v="RENT"/>
    <x v="254"/>
    <x v="28"/>
    <n v="9"/>
    <n v="736"/>
    <x v="2"/>
    <s v="3 years"/>
    <n v="6"/>
    <n v="2"/>
    <n v="3"/>
    <x v="8"/>
  </r>
  <r>
    <n v="92631"/>
    <n v="24000"/>
    <n v="23925"/>
    <n v="0.16289999999999999"/>
    <s v="60 months"/>
    <x v="1"/>
    <n v="0.1177"/>
    <s v="NJ"/>
    <s v="MORTGAGE"/>
    <x v="255"/>
    <x v="13"/>
    <n v="11"/>
    <n v="20676"/>
    <x v="3"/>
    <s v="2 years"/>
    <n v="16"/>
    <n v="11"/>
    <n v="2"/>
    <x v="1"/>
  </r>
  <r>
    <n v="14193"/>
    <n v="12800"/>
    <n v="12800"/>
    <n v="0.1149"/>
    <s v="60 months"/>
    <x v="0"/>
    <n v="6.7199999999999996E-2"/>
    <s v="CT"/>
    <s v="MORTGAGE"/>
    <x v="46"/>
    <x v="9"/>
    <n v="7"/>
    <n v="11992"/>
    <x v="1"/>
    <s v="1 year"/>
    <n v="11"/>
    <n v="6"/>
    <n v="1"/>
    <x v="0"/>
  </r>
  <r>
    <n v="51829"/>
    <n v="8000"/>
    <n v="8000"/>
    <n v="7.9000000000000001E-2"/>
    <s v="36 months"/>
    <x v="11"/>
    <n v="0.21579999999999999"/>
    <s v="CA"/>
    <s v="RENT"/>
    <x v="40"/>
    <x v="9"/>
    <n v="5"/>
    <n v="0"/>
    <x v="2"/>
    <s v="1 year"/>
    <n v="7"/>
    <n v="21"/>
    <n v="1"/>
    <x v="11"/>
  </r>
  <r>
    <n v="31000"/>
    <n v="3000"/>
    <n v="3000"/>
    <n v="9.9900000000000003E-2"/>
    <s v="36 months"/>
    <x v="1"/>
    <n v="0.21299999999999999"/>
    <s v="MO"/>
    <s v="OWN"/>
    <x v="194"/>
    <x v="18"/>
    <n v="10"/>
    <n v="3168"/>
    <x v="1"/>
    <s v="1 year"/>
    <n v="9"/>
    <n v="21"/>
    <n v="1"/>
    <x v="1"/>
  </r>
  <r>
    <n v="86532"/>
    <n v="7000"/>
    <n v="7000"/>
    <n v="7.9000000000000001E-2"/>
    <s v="36 months"/>
    <x v="1"/>
    <n v="1.41E-2"/>
    <s v="FL"/>
    <s v="RENT"/>
    <x v="66"/>
    <x v="9"/>
    <n v="4"/>
    <n v="5093"/>
    <x v="2"/>
    <s v="7 years"/>
    <n v="7"/>
    <n v="1"/>
    <n v="7"/>
    <x v="1"/>
  </r>
  <r>
    <n v="8102"/>
    <n v="18000"/>
    <n v="17975"/>
    <n v="0.1348"/>
    <s v="36 months"/>
    <x v="1"/>
    <n v="6.2399999999999997E-2"/>
    <s v="IL"/>
    <s v="MORTGAGE"/>
    <x v="96"/>
    <x v="2"/>
    <n v="13"/>
    <n v="14838"/>
    <x v="2"/>
    <s v="10+ years"/>
    <n v="13"/>
    <n v="6"/>
    <n v="11"/>
    <x v="1"/>
  </r>
  <r>
    <n v="3112"/>
    <n v="9000"/>
    <n v="5975"/>
    <n v="0.1411"/>
    <s v="36 months"/>
    <x v="0"/>
    <n v="8.2100000000000006E-2"/>
    <s v="CA"/>
    <s v="MORTGAGE"/>
    <x v="26"/>
    <x v="4"/>
    <n v="7"/>
    <n v="19696"/>
    <x v="1"/>
    <s v="3 years"/>
    <n v="14"/>
    <n v="8"/>
    <n v="3"/>
    <x v="0"/>
  </r>
  <r>
    <n v="31448"/>
    <n v="11000"/>
    <n v="11000"/>
    <n v="0.1099"/>
    <s v="36 months"/>
    <x v="0"/>
    <n v="4.2599999999999999E-2"/>
    <s v="SC"/>
    <s v="MORTGAGE"/>
    <x v="20"/>
    <x v="3"/>
    <n v="11"/>
    <n v="4124"/>
    <x v="2"/>
    <s v="4 years"/>
    <n v="10"/>
    <n v="4"/>
    <n v="4"/>
    <x v="0"/>
  </r>
  <r>
    <n v="51408"/>
    <n v="6000"/>
    <n v="6000"/>
    <n v="7.9000000000000001E-2"/>
    <s v="36 months"/>
    <x v="8"/>
    <n v="0.14990000000000001"/>
    <s v="IL"/>
    <s v="RENT"/>
    <x v="37"/>
    <x v="5"/>
    <n v="10"/>
    <n v="2928"/>
    <x v="2"/>
    <s v="2 years"/>
    <n v="7"/>
    <n v="14"/>
    <n v="2"/>
    <x v="8"/>
  </r>
  <r>
    <n v="6646"/>
    <n v="6500"/>
    <n v="6475"/>
    <n v="7.7399999999999997E-2"/>
    <s v="36 months"/>
    <x v="0"/>
    <n v="0.18"/>
    <s v="NH"/>
    <s v="RENT"/>
    <x v="115"/>
    <x v="19"/>
    <n v="5"/>
    <n v="2816"/>
    <x v="2"/>
    <s v="2 years"/>
    <n v="7"/>
    <n v="0.18"/>
    <n v="2"/>
    <x v="0"/>
  </r>
  <r>
    <n v="87572"/>
    <n v="19500"/>
    <n v="19500"/>
    <n v="0.18490000000000001"/>
    <s v="36 months"/>
    <x v="1"/>
    <n v="9.7900000000000001E-2"/>
    <s v="MD"/>
    <s v="RENT"/>
    <x v="65"/>
    <x v="13"/>
    <n v="16"/>
    <n v="14957"/>
    <x v="1"/>
    <s v="2 years"/>
    <n v="18"/>
    <n v="9"/>
    <n v="2"/>
    <x v="1"/>
  </r>
  <r>
    <n v="33225"/>
    <n v="16000"/>
    <n v="16000"/>
    <n v="0.17269999999999999"/>
    <s v="60 months"/>
    <x v="8"/>
    <n v="0.19259999999999999"/>
    <s v="MD"/>
    <s v="RENT"/>
    <x v="242"/>
    <x v="3"/>
    <n v="7"/>
    <n v="5231"/>
    <x v="1"/>
    <s v="10+ years"/>
    <n v="17"/>
    <n v="19"/>
    <n v="11"/>
    <x v="8"/>
  </r>
  <r>
    <n v="93794"/>
    <n v="18000"/>
    <n v="17950"/>
    <n v="0.14330000000000001"/>
    <s v="60 months"/>
    <x v="0"/>
    <n v="0.13980000000000001"/>
    <s v="KS"/>
    <s v="MORTGAGE"/>
    <x v="76"/>
    <x v="7"/>
    <n v="11"/>
    <n v="14890"/>
    <x v="0"/>
    <s v="10+ years"/>
    <n v="14"/>
    <n v="13"/>
    <n v="11"/>
    <x v="0"/>
  </r>
  <r>
    <n v="54455"/>
    <n v="30000"/>
    <n v="29975"/>
    <n v="0.23330000000000001"/>
    <s v="60 months"/>
    <x v="0"/>
    <n v="0.1739"/>
    <s v="FL"/>
    <s v="MORTGAGE"/>
    <x v="69"/>
    <x v="8"/>
    <n v="21"/>
    <n v="56145"/>
    <x v="1"/>
    <s v="10+ years"/>
    <n v="23"/>
    <n v="17"/>
    <n v="11"/>
    <x v="0"/>
  </r>
  <r>
    <n v="93742"/>
    <n v="10000"/>
    <n v="10000"/>
    <n v="0.1409"/>
    <s v="36 months"/>
    <x v="0"/>
    <n v="5.8200000000000002E-2"/>
    <s v="LA"/>
    <s v="RENT"/>
    <x v="182"/>
    <x v="17"/>
    <n v="14"/>
    <n v="11394"/>
    <x v="2"/>
    <s v="3 years"/>
    <n v="14"/>
    <n v="5"/>
    <n v="3"/>
    <x v="0"/>
  </r>
  <r>
    <n v="12860"/>
    <n v="16000"/>
    <n v="15900"/>
    <n v="0.15579999999999999"/>
    <s v="60 months"/>
    <x v="0"/>
    <n v="0.12859999999999999"/>
    <s v="WA"/>
    <s v="MORTGAGE"/>
    <x v="256"/>
    <x v="21"/>
    <n v="11"/>
    <n v="19407"/>
    <x v="1"/>
    <s v="5 years"/>
    <n v="15"/>
    <n v="12"/>
    <n v="5"/>
    <x v="0"/>
  </r>
  <r>
    <n v="41993"/>
    <n v="35000"/>
    <n v="35000"/>
    <n v="0.17580000000000001"/>
    <s v="36 months"/>
    <x v="0"/>
    <n v="0.11799999999999999"/>
    <s v="MA"/>
    <s v="MORTGAGE"/>
    <x v="257"/>
    <x v="2"/>
    <n v="12"/>
    <n v="21393"/>
    <x v="1"/>
    <s v="10+ years"/>
    <n v="17"/>
    <n v="11"/>
    <n v="11"/>
    <x v="0"/>
  </r>
  <r>
    <n v="18447"/>
    <n v="8000"/>
    <n v="8000"/>
    <n v="0.13719999999999999"/>
    <s v="36 months"/>
    <x v="11"/>
    <n v="9.6699999999999994E-2"/>
    <s v="TX"/>
    <s v="RENT"/>
    <x v="258"/>
    <x v="8"/>
    <n v="6"/>
    <n v="12110"/>
    <x v="1"/>
    <s v="2 years"/>
    <n v="13"/>
    <n v="9"/>
    <n v="2"/>
    <x v="11"/>
  </r>
  <r>
    <n v="71782"/>
    <n v="14500"/>
    <n v="14500"/>
    <n v="0.13109999999999999"/>
    <s v="36 months"/>
    <x v="0"/>
    <n v="0.28289999999999998"/>
    <s v="WA"/>
    <s v="MORTGAGE"/>
    <x v="259"/>
    <x v="21"/>
    <n v="12"/>
    <n v="18020"/>
    <x v="0"/>
    <s v="10+ years"/>
    <n v="13"/>
    <n v="28"/>
    <n v="11"/>
    <x v="0"/>
  </r>
  <r>
    <n v="7789"/>
    <n v="12000"/>
    <n v="11925"/>
    <n v="0.1062"/>
    <s v="36 months"/>
    <x v="2"/>
    <n v="0.19020000000000001"/>
    <s v="VA"/>
    <s v="RENT"/>
    <x v="9"/>
    <x v="5"/>
    <n v="9"/>
    <n v="11779"/>
    <x v="2"/>
    <s v="1 year"/>
    <n v="10"/>
    <n v="19"/>
    <n v="1"/>
    <x v="2"/>
  </r>
  <r>
    <n v="19675"/>
    <n v="4500"/>
    <n v="4500"/>
    <n v="0.1343"/>
    <s v="36 months"/>
    <x v="4"/>
    <n v="1.23E-2"/>
    <s v="CA"/>
    <s v="RENT"/>
    <x v="2"/>
    <x v="4"/>
    <n v="5"/>
    <n v="1847"/>
    <x v="1"/>
    <s v="1 year"/>
    <n v="13"/>
    <n v="1"/>
    <n v="1"/>
    <x v="4"/>
  </r>
  <r>
    <n v="5858"/>
    <n v="16500"/>
    <n v="16350"/>
    <n v="0.1183"/>
    <s v="36 months"/>
    <x v="0"/>
    <n v="0.1744"/>
    <s v="TX"/>
    <s v="RENT"/>
    <x v="260"/>
    <x v="9"/>
    <n v="7"/>
    <n v="24351"/>
    <x v="1"/>
    <s v="3 years"/>
    <n v="11"/>
    <n v="17"/>
    <n v="3"/>
    <x v="0"/>
  </r>
  <r>
    <n v="43307"/>
    <n v="10000"/>
    <n v="10000"/>
    <n v="9.9099999999999994E-2"/>
    <s v="36 months"/>
    <x v="0"/>
    <n v="0.14319999999999999"/>
    <s v="MN"/>
    <s v="MORTGAGE"/>
    <x v="32"/>
    <x v="6"/>
    <n v="9"/>
    <n v="17161"/>
    <x v="2"/>
    <s v="1 year"/>
    <n v="9"/>
    <n v="14"/>
    <n v="1"/>
    <x v="0"/>
  </r>
  <r>
    <n v="88490"/>
    <n v="35000"/>
    <n v="35000"/>
    <n v="0.1905"/>
    <s v="60 months"/>
    <x v="1"/>
    <n v="0.13400000000000001"/>
    <s v="CA"/>
    <s v="MORTGAGE"/>
    <x v="13"/>
    <x v="2"/>
    <n v="7"/>
    <n v="26633"/>
    <x v="2"/>
    <s v="1 year"/>
    <n v="19"/>
    <n v="13"/>
    <n v="1"/>
    <x v="1"/>
  </r>
  <r>
    <n v="101891"/>
    <n v="21000"/>
    <n v="6165.31"/>
    <n v="0.1109"/>
    <s v="36 months"/>
    <x v="6"/>
    <n v="0.21279999999999999"/>
    <s v="CA"/>
    <s v="OWN"/>
    <x v="73"/>
    <x v="28"/>
    <n v="31"/>
    <n v="270800"/>
    <x v="4"/>
    <s v="2 years"/>
    <n v="11"/>
    <n v="21"/>
    <n v="2"/>
    <x v="6"/>
  </r>
  <r>
    <n v="102234"/>
    <n v="8400"/>
    <n v="6725"/>
    <n v="0.1545"/>
    <s v="36 months"/>
    <x v="0"/>
    <n v="0.15709999999999999"/>
    <s v="MD"/>
    <s v="RENT"/>
    <x v="69"/>
    <x v="34"/>
    <n v="7"/>
    <n v="14578"/>
    <x v="3"/>
    <s v="&lt; 1 year"/>
    <n v="15"/>
    <n v="15"/>
    <n v="0"/>
    <x v="0"/>
  </r>
  <r>
    <n v="65443"/>
    <n v="6000"/>
    <n v="6000"/>
    <n v="7.9000000000000001E-2"/>
    <s v="36 months"/>
    <x v="1"/>
    <n v="9.3100000000000002E-2"/>
    <s v="TX"/>
    <s v="OWN"/>
    <x v="114"/>
    <x v="6"/>
    <n v="14"/>
    <n v="5056"/>
    <x v="2"/>
    <s v="6 years"/>
    <n v="7"/>
    <n v="9"/>
    <n v="6"/>
    <x v="1"/>
  </r>
  <r>
    <n v="47597"/>
    <n v="12000"/>
    <n v="12000"/>
    <n v="0.19220000000000001"/>
    <s v="36 months"/>
    <x v="0"/>
    <n v="0.1462"/>
    <s v="CT"/>
    <s v="OWN"/>
    <x v="46"/>
    <x v="8"/>
    <n v="3"/>
    <n v="6309"/>
    <x v="2"/>
    <s v="6 years"/>
    <n v="19"/>
    <n v="14"/>
    <n v="6"/>
    <x v="0"/>
  </r>
  <r>
    <n v="30397"/>
    <n v="12100"/>
    <n v="12100"/>
    <n v="0.16889999999999999"/>
    <s v="36 months"/>
    <x v="12"/>
    <n v="0.1116"/>
    <s v="TX"/>
    <s v="MORTGAGE"/>
    <x v="261"/>
    <x v="8"/>
    <n v="5"/>
    <n v="2081"/>
    <x v="2"/>
    <s v="4 years"/>
    <n v="16"/>
    <n v="11"/>
    <n v="4"/>
    <x v="12"/>
  </r>
  <r>
    <n v="92868"/>
    <n v="25000"/>
    <n v="25000"/>
    <n v="0.1409"/>
    <s v="36 months"/>
    <x v="6"/>
    <n v="4.7899999999999998E-2"/>
    <s v="MD"/>
    <s v="MORTGAGE"/>
    <x v="23"/>
    <x v="13"/>
    <n v="5"/>
    <n v="8811"/>
    <x v="2"/>
    <s v="8 years"/>
    <n v="14"/>
    <n v="4"/>
    <n v="8"/>
    <x v="6"/>
  </r>
  <r>
    <n v="89683"/>
    <n v="16000"/>
    <n v="15925"/>
    <n v="6.0299999999999999E-2"/>
    <s v="36 months"/>
    <x v="0"/>
    <n v="0.14480000000000001"/>
    <s v="CA"/>
    <s v="MORTGAGE"/>
    <x v="262"/>
    <x v="15"/>
    <n v="11"/>
    <n v="71838"/>
    <x v="1"/>
    <s v="10+ years"/>
    <n v="6"/>
    <n v="14"/>
    <n v="11"/>
    <x v="0"/>
  </r>
  <r>
    <n v="48006"/>
    <n v="27000"/>
    <n v="27000"/>
    <n v="0.1825"/>
    <s v="36 months"/>
    <x v="6"/>
    <n v="0.22320000000000001"/>
    <s v="SC"/>
    <s v="MORTGAGE"/>
    <x v="263"/>
    <x v="2"/>
    <n v="9"/>
    <n v="6658"/>
    <x v="1"/>
    <s v="8 years"/>
    <n v="18"/>
    <n v="22"/>
    <n v="8"/>
    <x v="6"/>
  </r>
  <r>
    <n v="66892"/>
    <n v="12250"/>
    <n v="12250"/>
    <n v="0.1875"/>
    <s v="36 months"/>
    <x v="0"/>
    <n v="0.1721"/>
    <s v="LA"/>
    <s v="OWN"/>
    <x v="6"/>
    <x v="8"/>
    <n v="7"/>
    <n v="10523"/>
    <x v="2"/>
    <s v="7 years"/>
    <n v="18"/>
    <n v="17"/>
    <n v="7"/>
    <x v="0"/>
  </r>
  <r>
    <n v="79618"/>
    <n v="10000"/>
    <n v="10000"/>
    <n v="0.1777"/>
    <s v="36 months"/>
    <x v="0"/>
    <n v="0.22600000000000001"/>
    <s v="AZ"/>
    <s v="RENT"/>
    <x v="36"/>
    <x v="8"/>
    <n v="12"/>
    <n v="12938"/>
    <x v="0"/>
    <s v="4 years"/>
    <n v="17"/>
    <n v="22"/>
    <n v="4"/>
    <x v="0"/>
  </r>
  <r>
    <n v="55180"/>
    <n v="9175"/>
    <n v="9175"/>
    <n v="0.13669999999999999"/>
    <s v="36 months"/>
    <x v="1"/>
    <n v="0.1943"/>
    <s v="IL"/>
    <s v="MORTGAGE"/>
    <x v="69"/>
    <x v="13"/>
    <n v="8"/>
    <n v="25639"/>
    <x v="2"/>
    <s v="8 years"/>
    <n v="13"/>
    <n v="19"/>
    <n v="8"/>
    <x v="1"/>
  </r>
  <r>
    <n v="75159"/>
    <n v="14075"/>
    <n v="14075"/>
    <n v="0.15310000000000001"/>
    <s v="36 months"/>
    <x v="0"/>
    <n v="0.25700000000000001"/>
    <s v="VA"/>
    <s v="OWN"/>
    <x v="68"/>
    <x v="22"/>
    <n v="13"/>
    <n v="11907"/>
    <x v="0"/>
    <s v="5 years"/>
    <n v="15"/>
    <n v="25"/>
    <n v="5"/>
    <x v="0"/>
  </r>
  <r>
    <n v="48624"/>
    <n v="13100"/>
    <n v="13100"/>
    <n v="0.1855"/>
    <s v="36 months"/>
    <x v="0"/>
    <n v="0.2324"/>
    <s v="NY"/>
    <s v="RENT"/>
    <x v="264"/>
    <x v="17"/>
    <n v="19"/>
    <n v="19607"/>
    <x v="1"/>
    <s v="10+ years"/>
    <n v="18"/>
    <n v="23"/>
    <n v="11"/>
    <x v="0"/>
  </r>
  <r>
    <n v="75022"/>
    <n v="14675"/>
    <n v="14675"/>
    <n v="8.8999999999999996E-2"/>
    <s v="36 months"/>
    <x v="0"/>
    <n v="0.14949999999999999"/>
    <s v="NY"/>
    <s v="MORTGAGE"/>
    <x v="68"/>
    <x v="1"/>
    <n v="6"/>
    <n v="12764"/>
    <x v="2"/>
    <s v="7 years"/>
    <n v="8"/>
    <n v="14"/>
    <n v="7"/>
    <x v="0"/>
  </r>
  <r>
    <n v="5733"/>
    <n v="5000"/>
    <n v="4900"/>
    <n v="0.1114"/>
    <s v="36 months"/>
    <x v="8"/>
    <n v="2.8400000000000002E-2"/>
    <s v="FL"/>
    <s v="RENT"/>
    <x v="181"/>
    <x v="18"/>
    <n v="6"/>
    <n v="2650"/>
    <x v="0"/>
    <s v="3 years"/>
    <n v="11"/>
    <n v="2"/>
    <n v="3"/>
    <x v="8"/>
  </r>
  <r>
    <n v="92795"/>
    <n v="18000"/>
    <n v="18000"/>
    <n v="0.13109999999999999"/>
    <s v="36 months"/>
    <x v="0"/>
    <n v="0.26540000000000002"/>
    <s v="OR"/>
    <s v="MORTGAGE"/>
    <x v="46"/>
    <x v="4"/>
    <n v="11"/>
    <n v="16680"/>
    <x v="2"/>
    <s v="10+ years"/>
    <n v="13"/>
    <n v="26"/>
    <n v="11"/>
    <x v="0"/>
  </r>
  <r>
    <n v="94514"/>
    <n v="12000"/>
    <n v="12000"/>
    <n v="7.6200000000000004E-2"/>
    <s v="36 months"/>
    <x v="0"/>
    <n v="0.151"/>
    <s v="CO"/>
    <s v="RENT"/>
    <x v="34"/>
    <x v="26"/>
    <n v="7"/>
    <n v="12094"/>
    <x v="2"/>
    <s v="10+ years"/>
    <n v="7"/>
    <n v="15"/>
    <n v="11"/>
    <x v="0"/>
  </r>
  <r>
    <n v="83906"/>
    <n v="19400"/>
    <n v="19400"/>
    <n v="0.14330000000000001"/>
    <s v="36 months"/>
    <x v="0"/>
    <n v="0.1615"/>
    <s v="MA"/>
    <s v="MORTGAGE"/>
    <x v="1"/>
    <x v="22"/>
    <n v="12"/>
    <n v="12434"/>
    <x v="2"/>
    <s v="7 years"/>
    <n v="14"/>
    <n v="16"/>
    <n v="7"/>
    <x v="0"/>
  </r>
  <r>
    <n v="93318"/>
    <n v="18000"/>
    <n v="18000"/>
    <n v="0.1212"/>
    <s v="36 months"/>
    <x v="0"/>
    <n v="0.19289999999999999"/>
    <s v="IL"/>
    <s v="RENT"/>
    <x v="63"/>
    <x v="8"/>
    <n v="15"/>
    <n v="26573"/>
    <x v="2"/>
    <s v="10+ years"/>
    <n v="12"/>
    <n v="19"/>
    <n v="11"/>
    <x v="0"/>
  </r>
  <r>
    <n v="62203"/>
    <n v="12000"/>
    <n v="12000"/>
    <n v="0.1777"/>
    <s v="36 months"/>
    <x v="0"/>
    <n v="9.8400000000000001E-2"/>
    <s v="NY"/>
    <s v="MORTGAGE"/>
    <x v="48"/>
    <x v="8"/>
    <n v="11"/>
    <n v="15866"/>
    <x v="2"/>
    <s v="7 years"/>
    <n v="17"/>
    <n v="9"/>
    <n v="7"/>
    <x v="0"/>
  </r>
  <r>
    <n v="60969"/>
    <n v="8000"/>
    <n v="8000"/>
    <n v="0.13109999999999999"/>
    <s v="36 months"/>
    <x v="0"/>
    <n v="0.2611"/>
    <s v="MN"/>
    <s v="MORTGAGE"/>
    <x v="46"/>
    <x v="13"/>
    <n v="15"/>
    <n v="11500"/>
    <x v="2"/>
    <s v="&lt; 1 year"/>
    <n v="13"/>
    <n v="26"/>
    <n v="0"/>
    <x v="0"/>
  </r>
  <r>
    <n v="94593"/>
    <n v="23750"/>
    <n v="23750"/>
    <n v="0.19719999999999999"/>
    <s v="60 months"/>
    <x v="0"/>
    <n v="0.14219999999999999"/>
    <s v="CT"/>
    <s v="RENT"/>
    <x v="96"/>
    <x v="18"/>
    <n v="12"/>
    <n v="10549"/>
    <x v="3"/>
    <s v="2 years"/>
    <n v="19"/>
    <n v="14"/>
    <n v="2"/>
    <x v="0"/>
  </r>
  <r>
    <n v="12932"/>
    <n v="7500"/>
    <n v="7475"/>
    <n v="0.15579999999999999"/>
    <s v="36 months"/>
    <x v="0"/>
    <n v="0.1074"/>
    <s v="VA"/>
    <s v="MORTGAGE"/>
    <x v="9"/>
    <x v="3"/>
    <n v="8"/>
    <n v="8257"/>
    <x v="2"/>
    <s v="2 years"/>
    <n v="15"/>
    <n v="10"/>
    <n v="2"/>
    <x v="0"/>
  </r>
  <r>
    <n v="37813"/>
    <n v="5500"/>
    <n v="5500"/>
    <n v="0.12690000000000001"/>
    <s v="36 months"/>
    <x v="0"/>
    <n v="0.21240000000000001"/>
    <s v="OH"/>
    <s v="RENT"/>
    <x v="265"/>
    <x v="22"/>
    <n v="7"/>
    <n v="5056"/>
    <x v="1"/>
    <s v="&lt; 1 year"/>
    <n v="12"/>
    <n v="21"/>
    <n v="0"/>
    <x v="0"/>
  </r>
  <r>
    <n v="70028"/>
    <n v="16950"/>
    <n v="16950"/>
    <n v="0.17269999999999999"/>
    <s v="60 months"/>
    <x v="0"/>
    <n v="0.26619999999999999"/>
    <s v="OK"/>
    <s v="MORTGAGE"/>
    <x v="150"/>
    <x v="18"/>
    <n v="7"/>
    <n v="12588"/>
    <x v="3"/>
    <s v="10+ years"/>
    <n v="17"/>
    <n v="26"/>
    <n v="11"/>
    <x v="0"/>
  </r>
  <r>
    <n v="80138"/>
    <n v="3000"/>
    <n v="2950"/>
    <n v="0.1114"/>
    <s v="36 months"/>
    <x v="8"/>
    <n v="0.27739999999999998"/>
    <s v="VA"/>
    <s v="MORTGAGE"/>
    <x v="17"/>
    <x v="1"/>
    <n v="6"/>
    <n v="6346"/>
    <x v="2"/>
    <s v="5 years"/>
    <n v="11"/>
    <n v="27"/>
    <n v="5"/>
    <x v="8"/>
  </r>
  <r>
    <n v="26033"/>
    <n v="1600"/>
    <n v="1600"/>
    <n v="0.13489999999999999"/>
    <s v="36 months"/>
    <x v="0"/>
    <n v="0.121"/>
    <s v="CA"/>
    <s v="RENT"/>
    <x v="181"/>
    <x v="4"/>
    <n v="5"/>
    <n v="1214"/>
    <x v="2"/>
    <s v="6 years"/>
    <n v="13"/>
    <n v="12"/>
    <n v="6"/>
    <x v="0"/>
  </r>
  <r>
    <n v="26950"/>
    <n v="6000"/>
    <n v="6000"/>
    <n v="7.4899999999999994E-2"/>
    <s v="36 months"/>
    <x v="6"/>
    <n v="0.14660000000000001"/>
    <s v="NC"/>
    <s v="MORTGAGE"/>
    <x v="28"/>
    <x v="1"/>
    <n v="12"/>
    <n v="7961"/>
    <x v="2"/>
    <s v="9 years"/>
    <n v="7"/>
    <n v="14"/>
    <n v="9"/>
    <x v="6"/>
  </r>
  <r>
    <n v="86660"/>
    <n v="7350"/>
    <n v="7350"/>
    <n v="0.1212"/>
    <s v="36 months"/>
    <x v="0"/>
    <n v="0.19850000000000001"/>
    <s v="CA"/>
    <s v="OWN"/>
    <x v="266"/>
    <x v="3"/>
    <n v="19"/>
    <n v="11626"/>
    <x v="3"/>
    <s v="10+ years"/>
    <n v="12"/>
    <n v="19"/>
    <n v="11"/>
    <x v="0"/>
  </r>
  <r>
    <n v="97487"/>
    <n v="12825"/>
    <n v="12825"/>
    <n v="0.1777"/>
    <s v="36 months"/>
    <x v="0"/>
    <n v="0.24410000000000001"/>
    <s v="CA"/>
    <s v="MORTGAGE"/>
    <x v="137"/>
    <x v="4"/>
    <n v="15"/>
    <n v="8539"/>
    <x v="1"/>
    <s v="10+ years"/>
    <n v="17"/>
    <n v="24"/>
    <n v="11"/>
    <x v="0"/>
  </r>
  <r>
    <n v="88522"/>
    <n v="24000"/>
    <n v="23975"/>
    <n v="0.21"/>
    <s v="60 months"/>
    <x v="0"/>
    <n v="0.2369"/>
    <s v="OK"/>
    <s v="MORTGAGE"/>
    <x v="224"/>
    <x v="7"/>
    <n v="17"/>
    <n v="36555"/>
    <x v="3"/>
    <s v="6 years"/>
    <n v="0.21"/>
    <n v="23"/>
    <n v="6"/>
    <x v="0"/>
  </r>
  <r>
    <n v="64166"/>
    <n v="10000"/>
    <n v="10000"/>
    <n v="0.18490000000000001"/>
    <s v="60 months"/>
    <x v="0"/>
    <n v="0.16470000000000001"/>
    <s v="FL"/>
    <s v="RENT"/>
    <x v="267"/>
    <x v="3"/>
    <n v="5"/>
    <n v="7597"/>
    <x v="2"/>
    <s v="5 years"/>
    <n v="18"/>
    <n v="16"/>
    <n v="5"/>
    <x v="0"/>
  </r>
  <r>
    <n v="68487"/>
    <n v="5500"/>
    <n v="5500"/>
    <n v="0.14330000000000001"/>
    <s v="36 months"/>
    <x v="0"/>
    <n v="0.27829999999999999"/>
    <s v="WV"/>
    <s v="OWN"/>
    <x v="268"/>
    <x v="13"/>
    <n v="5"/>
    <n v="10481"/>
    <x v="1"/>
    <s v="n/a"/>
    <n v="14"/>
    <n v="27"/>
    <s v="n/a"/>
    <x v="0"/>
  </r>
  <r>
    <n v="15014"/>
    <n v="17500"/>
    <n v="17500"/>
    <n v="0.1472"/>
    <s v="36 months"/>
    <x v="0"/>
    <n v="9.2999999999999999E-2"/>
    <s v="CA"/>
    <s v="RENT"/>
    <x v="269"/>
    <x v="3"/>
    <n v="9"/>
    <n v="31279"/>
    <x v="2"/>
    <s v="10+ years"/>
    <n v="14"/>
    <n v="9"/>
    <n v="11"/>
    <x v="0"/>
  </r>
  <r>
    <n v="98373"/>
    <n v="10000"/>
    <n v="10000"/>
    <n v="0.13109999999999999"/>
    <s v="36 months"/>
    <x v="1"/>
    <n v="0.19009999999999999"/>
    <s v="OH"/>
    <s v="MORTGAGE"/>
    <x v="48"/>
    <x v="22"/>
    <n v="11"/>
    <n v="14426"/>
    <x v="1"/>
    <s v="9 years"/>
    <n v="13"/>
    <n v="19"/>
    <n v="9"/>
    <x v="1"/>
  </r>
  <r>
    <n v="17664"/>
    <n v="20000"/>
    <n v="16275"/>
    <n v="6.1699999999999998E-2"/>
    <s v="36 months"/>
    <x v="0"/>
    <n v="0.1227"/>
    <s v="MD"/>
    <s v="MORTGAGE"/>
    <x v="129"/>
    <x v="32"/>
    <n v="13"/>
    <n v="29813"/>
    <x v="1"/>
    <s v="10+ years"/>
    <n v="6"/>
    <n v="12"/>
    <n v="11"/>
    <x v="0"/>
  </r>
  <r>
    <n v="31943"/>
    <n v="11600"/>
    <n v="11600"/>
    <n v="6.9900000000000004E-2"/>
    <s v="36 months"/>
    <x v="0"/>
    <n v="8.6199999999999999E-2"/>
    <s v="CA"/>
    <s v="RENT"/>
    <x v="28"/>
    <x v="0"/>
    <n v="8"/>
    <n v="2671"/>
    <x v="1"/>
    <s v="&lt; 1 year"/>
    <n v="6"/>
    <n v="8"/>
    <n v="0"/>
    <x v="0"/>
  </r>
  <r>
    <n v="29365"/>
    <n v="12000"/>
    <n v="12000"/>
    <n v="0.1399"/>
    <s v="60 months"/>
    <x v="0"/>
    <n v="0.1298"/>
    <s v="CT"/>
    <s v="RENT"/>
    <x v="46"/>
    <x v="1"/>
    <n v="8"/>
    <n v="2316"/>
    <x v="1"/>
    <s v="3 years"/>
    <n v="13"/>
    <n v="12"/>
    <n v="3"/>
    <x v="0"/>
  </r>
  <r>
    <n v="1800"/>
    <n v="13000"/>
    <n v="6770.1"/>
    <n v="0.11260000000000001"/>
    <s v="36 months"/>
    <x v="12"/>
    <n v="0.14050000000000001"/>
    <s v="CA"/>
    <s v="MORTGAGE"/>
    <x v="87"/>
    <x v="5"/>
    <n v="8"/>
    <n v="9551"/>
    <x v="2"/>
    <s v="9 years"/>
    <n v="11"/>
    <n v="14"/>
    <n v="9"/>
    <x v="12"/>
  </r>
  <r>
    <n v="57003"/>
    <n v="8575"/>
    <n v="8550"/>
    <n v="0.17269999999999999"/>
    <s v="36 months"/>
    <x v="0"/>
    <n v="9.8400000000000001E-2"/>
    <s v="NY"/>
    <s v="RENT"/>
    <x v="36"/>
    <x v="8"/>
    <n v="6"/>
    <n v="8807"/>
    <x v="0"/>
    <s v="7 years"/>
    <n v="17"/>
    <n v="9"/>
    <n v="7"/>
    <x v="0"/>
  </r>
  <r>
    <n v="66296"/>
    <n v="6100"/>
    <n v="6100"/>
    <n v="0.1409"/>
    <s v="36 months"/>
    <x v="1"/>
    <n v="9.5100000000000004E-2"/>
    <s v="LA"/>
    <s v="RENT"/>
    <x v="20"/>
    <x v="7"/>
    <n v="10"/>
    <n v="5665"/>
    <x v="0"/>
    <s v="2 years"/>
    <n v="14"/>
    <n v="9"/>
    <n v="2"/>
    <x v="1"/>
  </r>
  <r>
    <n v="49473"/>
    <n v="14000"/>
    <n v="14000"/>
    <n v="0.15310000000000001"/>
    <s v="36 months"/>
    <x v="1"/>
    <n v="0.1426"/>
    <s v="PA"/>
    <s v="MORTGAGE"/>
    <x v="9"/>
    <x v="22"/>
    <n v="5"/>
    <n v="11249"/>
    <x v="0"/>
    <s v="10+ years"/>
    <n v="15"/>
    <n v="14"/>
    <n v="11"/>
    <x v="1"/>
  </r>
  <r>
    <n v="92016"/>
    <n v="10500"/>
    <n v="10500"/>
    <n v="0.14330000000000001"/>
    <s v="36 months"/>
    <x v="0"/>
    <n v="0.19550000000000001"/>
    <s v="FL"/>
    <s v="MORTGAGE"/>
    <x v="34"/>
    <x v="4"/>
    <n v="7"/>
    <n v="11301"/>
    <x v="2"/>
    <s v="10+ years"/>
    <n v="14"/>
    <n v="19"/>
    <n v="11"/>
    <x v="0"/>
  </r>
  <r>
    <n v="82922"/>
    <n v="19600"/>
    <n v="19525"/>
    <n v="0.21490000000000001"/>
    <s v="60 months"/>
    <x v="12"/>
    <n v="9.7600000000000006E-2"/>
    <s v="CA"/>
    <s v="RENT"/>
    <x v="270"/>
    <x v="13"/>
    <n v="8"/>
    <n v="11669"/>
    <x v="2"/>
    <s v="4 years"/>
    <n v="21"/>
    <n v="9"/>
    <n v="4"/>
    <x v="12"/>
  </r>
  <r>
    <n v="98272"/>
    <n v="15000"/>
    <n v="15000"/>
    <n v="0.158"/>
    <s v="36 months"/>
    <x v="1"/>
    <n v="0.1027"/>
    <s v="NV"/>
    <s v="RENT"/>
    <x v="63"/>
    <x v="4"/>
    <n v="11"/>
    <n v="10108"/>
    <x v="2"/>
    <s v="4 years"/>
    <n v="15"/>
    <n v="10"/>
    <n v="4"/>
    <x v="1"/>
  </r>
  <r>
    <n v="94925"/>
    <n v="8000"/>
    <n v="8000"/>
    <n v="0.17269999999999999"/>
    <s v="36 months"/>
    <x v="2"/>
    <n v="5.28E-2"/>
    <s v="AZ"/>
    <s v="MORTGAGE"/>
    <x v="28"/>
    <x v="9"/>
    <n v="11"/>
    <n v="12484"/>
    <x v="1"/>
    <s v="10+ years"/>
    <n v="17"/>
    <n v="5"/>
    <n v="11"/>
    <x v="2"/>
  </r>
  <r>
    <n v="70905"/>
    <n v="20000"/>
    <n v="20000"/>
    <n v="0.21490000000000001"/>
    <s v="36 months"/>
    <x v="0"/>
    <n v="0.2747"/>
    <s v="TX"/>
    <s v="MORTGAGE"/>
    <x v="149"/>
    <x v="17"/>
    <n v="15"/>
    <n v="26976"/>
    <x v="2"/>
    <s v="2 years"/>
    <n v="21"/>
    <n v="27"/>
    <n v="2"/>
    <x v="0"/>
  </r>
  <r>
    <n v="6723"/>
    <n v="11000"/>
    <n v="10969.64"/>
    <n v="0.12529999999999999"/>
    <s v="36 months"/>
    <x v="0"/>
    <n v="0.18890000000000001"/>
    <s v="IL"/>
    <s v="RENT"/>
    <x v="70"/>
    <x v="21"/>
    <n v="6"/>
    <n v="6811"/>
    <x v="1"/>
    <s v="2 years"/>
    <n v="12"/>
    <n v="18"/>
    <n v="2"/>
    <x v="0"/>
  </r>
  <r>
    <n v="102775"/>
    <n v="6000"/>
    <n v="5905.66"/>
    <n v="0.17899999999999999"/>
    <s v="36 months"/>
    <x v="1"/>
    <n v="6.6000000000000003E-2"/>
    <s v="MI"/>
    <s v="RENT"/>
    <x v="46"/>
    <x v="13"/>
    <n v="5"/>
    <n v="3433"/>
    <x v="1"/>
    <s v="2 years"/>
    <n v="17"/>
    <n v="6"/>
    <n v="2"/>
    <x v="1"/>
  </r>
  <r>
    <n v="84633"/>
    <n v="12000"/>
    <n v="12000"/>
    <n v="0.1114"/>
    <s v="36 months"/>
    <x v="0"/>
    <n v="3.1099999999999999E-2"/>
    <s v="CA"/>
    <s v="MORTGAGE"/>
    <x v="271"/>
    <x v="6"/>
    <n v="12"/>
    <n v="11941"/>
    <x v="2"/>
    <s v="2 years"/>
    <n v="11"/>
    <n v="3"/>
    <n v="2"/>
    <x v="0"/>
  </r>
  <r>
    <n v="58263"/>
    <n v="17000"/>
    <n v="17000"/>
    <n v="0.13109999999999999"/>
    <s v="36 months"/>
    <x v="0"/>
    <n v="0.16919999999999999"/>
    <s v="CA"/>
    <s v="RENT"/>
    <x v="126"/>
    <x v="2"/>
    <n v="10"/>
    <n v="8890"/>
    <x v="2"/>
    <s v="7 years"/>
    <n v="13"/>
    <n v="16"/>
    <n v="7"/>
    <x v="0"/>
  </r>
  <r>
    <n v="69300"/>
    <n v="6250"/>
    <n v="6250"/>
    <n v="7.9000000000000001E-2"/>
    <s v="36 months"/>
    <x v="0"/>
    <n v="8.4500000000000006E-2"/>
    <s v="IL"/>
    <s v="RENT"/>
    <x v="148"/>
    <x v="5"/>
    <n v="6"/>
    <n v="3295"/>
    <x v="2"/>
    <s v="1 year"/>
    <n v="7"/>
    <n v="8"/>
    <n v="1"/>
    <x v="0"/>
  </r>
  <r>
    <n v="76916"/>
    <n v="27825"/>
    <n v="27825"/>
    <n v="0.23760000000000001"/>
    <s v="60 months"/>
    <x v="0"/>
    <n v="0.12859999999999999"/>
    <s v="CA"/>
    <s v="RENT"/>
    <x v="21"/>
    <x v="8"/>
    <n v="16"/>
    <n v="27093"/>
    <x v="1"/>
    <s v="4 years"/>
    <n v="23"/>
    <n v="12"/>
    <n v="4"/>
    <x v="0"/>
  </r>
  <r>
    <n v="97076"/>
    <n v="30000"/>
    <n v="30000"/>
    <n v="0.15310000000000001"/>
    <s v="36 months"/>
    <x v="0"/>
    <n v="0.1542"/>
    <s v="NJ"/>
    <s v="RENT"/>
    <x v="96"/>
    <x v="22"/>
    <n v="21"/>
    <n v="29060"/>
    <x v="1"/>
    <s v="8 years"/>
    <n v="15"/>
    <n v="15"/>
    <n v="8"/>
    <x v="0"/>
  </r>
  <r>
    <n v="2746"/>
    <n v="4200"/>
    <n v="3969.9"/>
    <n v="0.1411"/>
    <s v="36 months"/>
    <x v="6"/>
    <n v="4.6199999999999998E-2"/>
    <s v="OH"/>
    <s v="MORTGAGE"/>
    <x v="272"/>
    <x v="13"/>
    <n v="6"/>
    <n v="2255"/>
    <x v="1"/>
    <s v="&lt; 1 year"/>
    <n v="14"/>
    <n v="4"/>
    <n v="0"/>
    <x v="6"/>
  </r>
  <r>
    <n v="95637"/>
    <n v="3800"/>
    <n v="3800"/>
    <n v="0.2198"/>
    <s v="36 months"/>
    <x v="12"/>
    <n v="8.3099999999999993E-2"/>
    <s v="CA"/>
    <s v="RENT"/>
    <x v="17"/>
    <x v="22"/>
    <n v="6"/>
    <n v="4843"/>
    <x v="0"/>
    <s v="7 years"/>
    <n v="21"/>
    <n v="8"/>
    <n v="7"/>
    <x v="12"/>
  </r>
  <r>
    <n v="53567"/>
    <n v="2000"/>
    <n v="2000"/>
    <n v="0.15310000000000001"/>
    <s v="36 months"/>
    <x v="3"/>
    <n v="0.21429999999999999"/>
    <s v="NC"/>
    <s v="RENT"/>
    <x v="273"/>
    <x v="4"/>
    <n v="5"/>
    <n v="2162"/>
    <x v="3"/>
    <s v="&lt; 1 year"/>
    <n v="15"/>
    <n v="21"/>
    <n v="0"/>
    <x v="3"/>
  </r>
  <r>
    <n v="77867"/>
    <n v="6000"/>
    <n v="6000"/>
    <n v="0.1409"/>
    <s v="36 months"/>
    <x v="0"/>
    <n v="0.24249999999999999"/>
    <s v="AZ"/>
    <s v="RENT"/>
    <x v="68"/>
    <x v="22"/>
    <n v="12"/>
    <n v="24934"/>
    <x v="1"/>
    <s v="10+ years"/>
    <n v="14"/>
    <n v="24"/>
    <n v="11"/>
    <x v="0"/>
  </r>
  <r>
    <n v="65121"/>
    <n v="21000"/>
    <n v="21000"/>
    <n v="0.1905"/>
    <s v="60 months"/>
    <x v="0"/>
    <n v="0.16239999999999999"/>
    <s v="TX"/>
    <s v="RENT"/>
    <x v="97"/>
    <x v="7"/>
    <n v="8"/>
    <n v="8764"/>
    <x v="0"/>
    <s v="5 years"/>
    <n v="19"/>
    <n v="16"/>
    <n v="5"/>
    <x v="0"/>
  </r>
  <r>
    <n v="41900"/>
    <n v="2500"/>
    <n v="2500"/>
    <n v="0.13489999999999999"/>
    <s v="36 months"/>
    <x v="1"/>
    <n v="6.2399999999999997E-2"/>
    <s v="NY"/>
    <s v="RENT"/>
    <x v="15"/>
    <x v="22"/>
    <n v="8"/>
    <n v="15373"/>
    <x v="2"/>
    <s v="6 years"/>
    <n v="13"/>
    <n v="6"/>
    <n v="6"/>
    <x v="1"/>
  </r>
  <r>
    <n v="33269"/>
    <n v="2400"/>
    <n v="2400"/>
    <n v="0.16769999999999999"/>
    <s v="36 months"/>
    <x v="2"/>
    <n v="0.17"/>
    <s v="WA"/>
    <s v="RENT"/>
    <x v="274"/>
    <x v="2"/>
    <n v="3"/>
    <n v="3418"/>
    <x v="1"/>
    <s v="3 years"/>
    <n v="16"/>
    <n v="0.17"/>
    <n v="3"/>
    <x v="2"/>
  </r>
  <r>
    <n v="48581"/>
    <n v="13000"/>
    <n v="13000"/>
    <n v="0.1074"/>
    <s v="36 months"/>
    <x v="1"/>
    <n v="0.15459999999999999"/>
    <s v="CA"/>
    <s v="RENT"/>
    <x v="92"/>
    <x v="5"/>
    <n v="4"/>
    <n v="11101"/>
    <x v="2"/>
    <s v="3 years"/>
    <n v="10"/>
    <n v="15"/>
    <n v="3"/>
    <x v="1"/>
  </r>
  <r>
    <n v="52893"/>
    <n v="4800"/>
    <n v="4800"/>
    <n v="0.14649999999999999"/>
    <s v="36 months"/>
    <x v="1"/>
    <n v="0.13900000000000001"/>
    <s v="HI"/>
    <s v="RENT"/>
    <x v="9"/>
    <x v="8"/>
    <n v="8"/>
    <n v="7391"/>
    <x v="2"/>
    <s v="2 years"/>
    <n v="14"/>
    <n v="13"/>
    <n v="2"/>
    <x v="1"/>
  </r>
  <r>
    <n v="36929"/>
    <n v="17475"/>
    <n v="17475"/>
    <n v="9.9099999999999994E-2"/>
    <s v="36 months"/>
    <x v="1"/>
    <n v="0.17760000000000001"/>
    <s v="NJ"/>
    <s v="RENT"/>
    <x v="63"/>
    <x v="10"/>
    <n v="15"/>
    <n v="17261"/>
    <x v="1"/>
    <s v="2 years"/>
    <n v="9"/>
    <n v="17"/>
    <n v="2"/>
    <x v="1"/>
  </r>
  <r>
    <n v="57431"/>
    <n v="16450"/>
    <n v="16400"/>
    <n v="0.21970000000000001"/>
    <s v="60 months"/>
    <x v="0"/>
    <n v="0.25590000000000002"/>
    <s v="PA"/>
    <s v="MORTGAGE"/>
    <x v="85"/>
    <x v="4"/>
    <n v="23"/>
    <n v="12670"/>
    <x v="0"/>
    <s v="5 years"/>
    <n v="21"/>
    <n v="25"/>
    <n v="5"/>
    <x v="0"/>
  </r>
  <r>
    <n v="40879"/>
    <n v="14000"/>
    <n v="14000"/>
    <n v="0.14649999999999999"/>
    <s v="36 months"/>
    <x v="0"/>
    <n v="3.4700000000000002E-2"/>
    <s v="CA"/>
    <s v="MORTGAGE"/>
    <x v="182"/>
    <x v="22"/>
    <n v="6"/>
    <n v="9035"/>
    <x v="1"/>
    <s v="10+ years"/>
    <n v="14"/>
    <n v="3"/>
    <n v="11"/>
    <x v="0"/>
  </r>
  <r>
    <n v="57586"/>
    <n v="2500"/>
    <n v="2500"/>
    <n v="0.17269999999999999"/>
    <s v="36 months"/>
    <x v="2"/>
    <n v="0.1134"/>
    <s v="OH"/>
    <s v="MORTGAGE"/>
    <x v="28"/>
    <x v="8"/>
    <n v="8"/>
    <n v="14122"/>
    <x v="2"/>
    <s v="8 years"/>
    <n v="17"/>
    <n v="11"/>
    <n v="8"/>
    <x v="2"/>
  </r>
  <r>
    <n v="62177"/>
    <n v="8000"/>
    <n v="8000"/>
    <n v="0.18490000000000001"/>
    <s v="36 months"/>
    <x v="0"/>
    <n v="0.14449999999999999"/>
    <s v="VA"/>
    <s v="RENT"/>
    <x v="46"/>
    <x v="17"/>
    <n v="10"/>
    <n v="9425"/>
    <x v="0"/>
    <s v="4 years"/>
    <n v="18"/>
    <n v="14"/>
    <n v="4"/>
    <x v="0"/>
  </r>
  <r>
    <n v="6020"/>
    <n v="5000"/>
    <n v="5000"/>
    <n v="0.12529999999999999"/>
    <s v="36 months"/>
    <x v="0"/>
    <n v="0.21490000000000001"/>
    <s v="FL"/>
    <s v="RENT"/>
    <x v="275"/>
    <x v="6"/>
    <n v="8"/>
    <n v="0"/>
    <x v="2"/>
    <s v="2 years"/>
    <n v="12"/>
    <n v="21"/>
    <n v="2"/>
    <x v="0"/>
  </r>
  <r>
    <n v="73741"/>
    <n v="15000"/>
    <n v="15000"/>
    <n v="0.13109999999999999"/>
    <s v="36 months"/>
    <x v="0"/>
    <n v="0.1278"/>
    <s v="MA"/>
    <s v="RENT"/>
    <x v="16"/>
    <x v="2"/>
    <n v="19"/>
    <n v="11016"/>
    <x v="2"/>
    <s v="&lt; 1 year"/>
    <n v="13"/>
    <n v="12"/>
    <n v="0"/>
    <x v="0"/>
  </r>
  <r>
    <n v="32694"/>
    <n v="25000"/>
    <n v="24814.89"/>
    <n v="0.12690000000000001"/>
    <s v="60 months"/>
    <x v="11"/>
    <n v="3.8300000000000001E-2"/>
    <s v="NY"/>
    <s v="MORTGAGE"/>
    <x v="276"/>
    <x v="5"/>
    <n v="13"/>
    <n v="34069"/>
    <x v="2"/>
    <s v="10+ years"/>
    <n v="12"/>
    <n v="3"/>
    <n v="11"/>
    <x v="11"/>
  </r>
  <r>
    <n v="71766"/>
    <n v="3000"/>
    <n v="2975"/>
    <n v="8.8999999999999996E-2"/>
    <s v="36 months"/>
    <x v="0"/>
    <n v="0.32"/>
    <s v="FL"/>
    <s v="RENT"/>
    <x v="184"/>
    <x v="21"/>
    <n v="7"/>
    <n v="9730"/>
    <x v="2"/>
    <s v="n/a"/>
    <n v="8"/>
    <n v="0.32"/>
    <s v="n/a"/>
    <x v="0"/>
  </r>
  <r>
    <n v="83373"/>
    <n v="6000"/>
    <n v="6000"/>
    <n v="7.9000000000000001E-2"/>
    <s v="36 months"/>
    <x v="1"/>
    <n v="0.33639999999999998"/>
    <s v="WI"/>
    <s v="RENT"/>
    <x v="277"/>
    <x v="6"/>
    <n v="16"/>
    <n v="33746"/>
    <x v="2"/>
    <s v="1 year"/>
    <n v="7"/>
    <n v="33"/>
    <n v="1"/>
    <x v="1"/>
  </r>
  <r>
    <n v="37504"/>
    <n v="7800"/>
    <n v="7800"/>
    <n v="0.1065"/>
    <s v="36 months"/>
    <x v="0"/>
    <n v="7.1499999999999994E-2"/>
    <s v="CO"/>
    <s v="MORTGAGE"/>
    <x v="68"/>
    <x v="5"/>
    <n v="6"/>
    <n v="11063"/>
    <x v="0"/>
    <s v="9 years"/>
    <n v="10"/>
    <n v="7"/>
    <n v="9"/>
    <x v="0"/>
  </r>
  <r>
    <n v="95455"/>
    <n v="25000"/>
    <n v="25000"/>
    <n v="7.9000000000000001E-2"/>
    <s v="36 months"/>
    <x v="0"/>
    <n v="0.18659999999999999"/>
    <s v="MI"/>
    <s v="MORTGAGE"/>
    <x v="69"/>
    <x v="18"/>
    <n v="17"/>
    <n v="47504"/>
    <x v="2"/>
    <s v="9 years"/>
    <n v="7"/>
    <n v="18"/>
    <n v="9"/>
    <x v="0"/>
  </r>
  <r>
    <n v="63"/>
    <n v="18500"/>
    <n v="3100"/>
    <n v="0.15329999999999999"/>
    <s v="36 months"/>
    <x v="1"/>
    <n v="5.2400000000000002E-2"/>
    <s v="NY"/>
    <s v="RENT"/>
    <x v="48"/>
    <x v="17"/>
    <n v="8"/>
    <n v="22379"/>
    <x v="2"/>
    <s v="1 year"/>
    <n v="15"/>
    <n v="5"/>
    <n v="1"/>
    <x v="1"/>
  </r>
  <r>
    <n v="26789"/>
    <n v="12000"/>
    <n v="12000"/>
    <n v="0.12989999999999999"/>
    <s v="60 months"/>
    <x v="6"/>
    <n v="0.16669999999999999"/>
    <s v="GA"/>
    <s v="MORTGAGE"/>
    <x v="13"/>
    <x v="18"/>
    <n v="11"/>
    <n v="25165"/>
    <x v="2"/>
    <s v="2 years"/>
    <n v="12"/>
    <n v="16"/>
    <n v="2"/>
    <x v="6"/>
  </r>
  <r>
    <n v="28032"/>
    <n v="5000"/>
    <n v="5000"/>
    <n v="0.15989999999999999"/>
    <s v="36 months"/>
    <x v="0"/>
    <n v="5.2600000000000001E-2"/>
    <s v="AL"/>
    <s v="MORTGAGE"/>
    <x v="278"/>
    <x v="8"/>
    <n v="5"/>
    <n v="1620"/>
    <x v="2"/>
    <s v="6 years"/>
    <n v="15"/>
    <n v="5"/>
    <n v="6"/>
    <x v="0"/>
  </r>
  <r>
    <n v="24454"/>
    <n v="2500"/>
    <n v="2500"/>
    <n v="0.10589999999999999"/>
    <s v="60 months"/>
    <x v="2"/>
    <n v="2.1499999999999998E-2"/>
    <s v="MD"/>
    <s v="OWN"/>
    <x v="279"/>
    <x v="28"/>
    <n v="4"/>
    <n v="3417"/>
    <x v="2"/>
    <s v="2 years"/>
    <n v="10"/>
    <n v="2"/>
    <n v="2"/>
    <x v="2"/>
  </r>
  <r>
    <n v="44163"/>
    <n v="16000"/>
    <n v="16000"/>
    <n v="0.16289999999999999"/>
    <s v="60 months"/>
    <x v="0"/>
    <n v="5.7599999999999998E-2"/>
    <s v="NC"/>
    <s v="MORTGAGE"/>
    <x v="126"/>
    <x v="18"/>
    <n v="7"/>
    <n v="8729"/>
    <x v="1"/>
    <s v="10+ years"/>
    <n v="16"/>
    <n v="5"/>
    <n v="11"/>
    <x v="0"/>
  </r>
  <r>
    <n v="89884"/>
    <n v="25000"/>
    <n v="25000"/>
    <n v="0.15310000000000001"/>
    <s v="60 months"/>
    <x v="0"/>
    <n v="3.9800000000000002E-2"/>
    <s v="NY"/>
    <s v="RENT"/>
    <x v="34"/>
    <x v="28"/>
    <n v="6"/>
    <n v="11079"/>
    <x v="2"/>
    <s v="3 years"/>
    <n v="15"/>
    <n v="3"/>
    <n v="3"/>
    <x v="0"/>
  </r>
  <r>
    <n v="28601"/>
    <n v="2000"/>
    <n v="2000"/>
    <n v="0.16889999999999999"/>
    <s v="36 months"/>
    <x v="2"/>
    <n v="0.1191"/>
    <s v="AR"/>
    <s v="RENT"/>
    <x v="280"/>
    <x v="17"/>
    <n v="3"/>
    <n v="747"/>
    <x v="3"/>
    <s v="10+ years"/>
    <n v="16"/>
    <n v="11"/>
    <n v="11"/>
    <x v="2"/>
  </r>
  <r>
    <n v="99913"/>
    <n v="2200"/>
    <n v="2200"/>
    <n v="0.1016"/>
    <s v="36 months"/>
    <x v="8"/>
    <n v="0.24149999999999999"/>
    <s v="GA"/>
    <s v="MORTGAGE"/>
    <x v="280"/>
    <x v="10"/>
    <n v="6"/>
    <n v="1453"/>
    <x v="2"/>
    <s v="5 years"/>
    <n v="10"/>
    <n v="24"/>
    <n v="5"/>
    <x v="8"/>
  </r>
  <r>
    <n v="7880"/>
    <n v="14000"/>
    <n v="13825"/>
    <n v="0.10249999999999999"/>
    <s v="36 months"/>
    <x v="0"/>
    <n v="9.2600000000000002E-2"/>
    <s v="GA"/>
    <s v="MORTGAGE"/>
    <x v="96"/>
    <x v="10"/>
    <n v="8"/>
    <n v="40267"/>
    <x v="1"/>
    <s v="10+ years"/>
    <n v="10"/>
    <n v="9"/>
    <n v="11"/>
    <x v="0"/>
  </r>
  <r>
    <n v="64020"/>
    <n v="3000"/>
    <n v="3000"/>
    <n v="0.13109999999999999"/>
    <s v="36 months"/>
    <x v="0"/>
    <n v="0.3221"/>
    <s v="SD"/>
    <s v="MORTGAGE"/>
    <x v="217"/>
    <x v="4"/>
    <n v="13"/>
    <n v="6683"/>
    <x v="2"/>
    <s v="1 year"/>
    <n v="13"/>
    <n v="32"/>
    <n v="1"/>
    <x v="0"/>
  </r>
  <r>
    <n v="36527"/>
    <n v="11425"/>
    <n v="11400"/>
    <n v="9.9099999999999994E-2"/>
    <s v="36 months"/>
    <x v="0"/>
    <n v="0.19470000000000001"/>
    <s v="FL"/>
    <s v="MORTGAGE"/>
    <x v="105"/>
    <x v="10"/>
    <n v="9"/>
    <n v="6359"/>
    <x v="3"/>
    <s v="8 years"/>
    <n v="9"/>
    <n v="19"/>
    <n v="8"/>
    <x v="0"/>
  </r>
  <r>
    <n v="72604"/>
    <n v="17325"/>
    <n v="17325"/>
    <n v="0.17269999999999999"/>
    <s v="60 months"/>
    <x v="0"/>
    <n v="0.3024"/>
    <s v="CA"/>
    <s v="RENT"/>
    <x v="19"/>
    <x v="6"/>
    <n v="13"/>
    <n v="31362"/>
    <x v="1"/>
    <s v="9 years"/>
    <n v="17"/>
    <n v="30"/>
    <n v="9"/>
    <x v="0"/>
  </r>
  <r>
    <n v="29547"/>
    <n v="5425"/>
    <n v="5425"/>
    <n v="8.4900000000000003E-2"/>
    <s v="36 months"/>
    <x v="0"/>
    <n v="0.21160000000000001"/>
    <s v="WV"/>
    <s v="MORTGAGE"/>
    <x v="205"/>
    <x v="10"/>
    <n v="21"/>
    <n v="25996"/>
    <x v="3"/>
    <s v="10+ years"/>
    <n v="8"/>
    <n v="21"/>
    <n v="11"/>
    <x v="0"/>
  </r>
  <r>
    <n v="49950"/>
    <n v="20000"/>
    <n v="20000"/>
    <n v="0.2278"/>
    <s v="60 months"/>
    <x v="0"/>
    <n v="1.6299999999999999E-2"/>
    <s v="CA"/>
    <s v="RENT"/>
    <x v="66"/>
    <x v="8"/>
    <n v="5"/>
    <n v="5407"/>
    <x v="2"/>
    <s v="5 years"/>
    <n v="22"/>
    <n v="1"/>
    <n v="5"/>
    <x v="0"/>
  </r>
  <r>
    <n v="34331"/>
    <n v="3300"/>
    <n v="3300"/>
    <n v="0.1171"/>
    <s v="36 months"/>
    <x v="4"/>
    <n v="4.1599999999999998E-2"/>
    <s v="FL"/>
    <s v="RENT"/>
    <x v="281"/>
    <x v="21"/>
    <n v="7"/>
    <n v="3675"/>
    <x v="1"/>
    <s v="1 year"/>
    <n v="11"/>
    <n v="4"/>
    <n v="1"/>
    <x v="4"/>
  </r>
  <r>
    <n v="94232"/>
    <n v="2000"/>
    <n v="2000"/>
    <n v="0.17269999999999999"/>
    <s v="36 months"/>
    <x v="6"/>
    <n v="0.2051"/>
    <s v="GA"/>
    <s v="MORTGAGE"/>
    <x v="19"/>
    <x v="4"/>
    <n v="10"/>
    <n v="1371"/>
    <x v="1"/>
    <s v="7 years"/>
    <n v="17"/>
    <n v="20"/>
    <n v="7"/>
    <x v="6"/>
  </r>
  <r>
    <n v="98787"/>
    <n v="26500"/>
    <n v="26500"/>
    <n v="0.13109999999999999"/>
    <s v="36 months"/>
    <x v="6"/>
    <n v="0.1399"/>
    <s v="CA"/>
    <s v="RENT"/>
    <x v="28"/>
    <x v="28"/>
    <n v="8"/>
    <n v="64504"/>
    <x v="0"/>
    <s v="5 years"/>
    <n v="13"/>
    <n v="13"/>
    <n v="5"/>
    <x v="6"/>
  </r>
  <r>
    <n v="52440"/>
    <n v="17975"/>
    <n v="17975"/>
    <n v="0.1855"/>
    <s v="36 months"/>
    <x v="0"/>
    <n v="0.1855"/>
    <s v="FL"/>
    <s v="RENT"/>
    <x v="199"/>
    <x v="4"/>
    <n v="10"/>
    <n v="17448"/>
    <x v="2"/>
    <s v="7 years"/>
    <n v="18"/>
    <n v="18"/>
    <n v="7"/>
    <x v="0"/>
  </r>
  <r>
    <n v="2443"/>
    <n v="15000"/>
    <n v="14925.21"/>
    <n v="0.13469999999999999"/>
    <s v="36 months"/>
    <x v="0"/>
    <n v="0.1406"/>
    <s v="NY"/>
    <s v="RENT"/>
    <x v="282"/>
    <x v="21"/>
    <n v="15"/>
    <n v="7701"/>
    <x v="1"/>
    <s v="6 years"/>
    <n v="13"/>
    <n v="14"/>
    <n v="6"/>
    <x v="0"/>
  </r>
  <r>
    <n v="52407"/>
    <n v="16400"/>
    <n v="16350"/>
    <n v="0.1399"/>
    <s v="60 months"/>
    <x v="0"/>
    <n v="0.23599999999999999"/>
    <s v="FL"/>
    <s v="RENT"/>
    <x v="70"/>
    <x v="9"/>
    <n v="11"/>
    <n v="16693"/>
    <x v="1"/>
    <s v="5 years"/>
    <n v="13"/>
    <n v="23"/>
    <n v="5"/>
    <x v="0"/>
  </r>
  <r>
    <n v="46391"/>
    <n v="13500"/>
    <n v="13500"/>
    <n v="0.1399"/>
    <s v="60 months"/>
    <x v="0"/>
    <n v="0.12590000000000001"/>
    <s v="OR"/>
    <s v="MORTGAGE"/>
    <x v="119"/>
    <x v="21"/>
    <n v="11"/>
    <n v="18978"/>
    <x v="2"/>
    <s v="2 years"/>
    <n v="13"/>
    <n v="12"/>
    <n v="2"/>
    <x v="0"/>
  </r>
  <r>
    <n v="32183"/>
    <n v="12000"/>
    <n v="12000"/>
    <n v="0.1527"/>
    <s v="36 months"/>
    <x v="0"/>
    <n v="3.9E-2"/>
    <s v="AZ"/>
    <s v="RENT"/>
    <x v="69"/>
    <x v="4"/>
    <n v="7"/>
    <n v="6040"/>
    <x v="1"/>
    <s v="2 years"/>
    <n v="15"/>
    <n v="3"/>
    <n v="2"/>
    <x v="0"/>
  </r>
  <r>
    <n v="52061"/>
    <n v="16750"/>
    <n v="16750"/>
    <n v="0.21479999999999999"/>
    <s v="60 months"/>
    <x v="0"/>
    <n v="0.21879999999999999"/>
    <s v="HI"/>
    <s v="RENT"/>
    <x v="85"/>
    <x v="8"/>
    <n v="12"/>
    <n v="7903"/>
    <x v="2"/>
    <s v="3 years"/>
    <n v="21"/>
    <n v="21"/>
    <n v="3"/>
    <x v="0"/>
  </r>
  <r>
    <n v="5531"/>
    <n v="8000"/>
    <n v="8000"/>
    <n v="0.12180000000000001"/>
    <s v="36 months"/>
    <x v="8"/>
    <n v="1.24E-2"/>
    <s v="MA"/>
    <s v="RENT"/>
    <x v="283"/>
    <x v="28"/>
    <n v="2"/>
    <n v="707"/>
    <x v="2"/>
    <s v="2 years"/>
    <n v="12"/>
    <n v="1"/>
    <n v="2"/>
    <x v="8"/>
  </r>
  <r>
    <n v="51087"/>
    <n v="10000"/>
    <n v="10000"/>
    <n v="9.7600000000000006E-2"/>
    <s v="36 months"/>
    <x v="0"/>
    <n v="0.14080000000000001"/>
    <s v="LA"/>
    <s v="MORTGAGE"/>
    <x v="15"/>
    <x v="18"/>
    <n v="8"/>
    <n v="10560"/>
    <x v="2"/>
    <s v="3 years"/>
    <n v="9"/>
    <n v="14"/>
    <n v="3"/>
    <x v="0"/>
  </r>
  <r>
    <n v="11132"/>
    <n v="10000"/>
    <n v="10000"/>
    <n v="0.15210000000000001"/>
    <s v="36 months"/>
    <x v="0"/>
    <n v="0.10929999999999999"/>
    <s v="CA"/>
    <s v="RENT"/>
    <x v="284"/>
    <x v="4"/>
    <n v="13"/>
    <n v="11890"/>
    <x v="2"/>
    <s v="3 years"/>
    <n v="15"/>
    <n v="10"/>
    <n v="3"/>
    <x v="0"/>
  </r>
  <r>
    <n v="7752"/>
    <n v="5525"/>
    <n v="5525"/>
    <n v="0.13850000000000001"/>
    <s v="36 months"/>
    <x v="1"/>
    <n v="0.21029999999999999"/>
    <s v="CA"/>
    <s v="MORTGAGE"/>
    <x v="285"/>
    <x v="5"/>
    <n v="8"/>
    <n v="37573"/>
    <x v="0"/>
    <s v="10+ years"/>
    <n v="13"/>
    <n v="21"/>
    <n v="11"/>
    <x v="1"/>
  </r>
  <r>
    <n v="30788"/>
    <n v="17200"/>
    <n v="17200"/>
    <n v="0.19689999999999999"/>
    <s v="60 months"/>
    <x v="6"/>
    <n v="9.9500000000000005E-2"/>
    <s v="CO"/>
    <s v="RENT"/>
    <x v="32"/>
    <x v="6"/>
    <n v="4"/>
    <n v="2117"/>
    <x v="3"/>
    <s v="2 years"/>
    <n v="19"/>
    <n v="9"/>
    <n v="2"/>
    <x v="6"/>
  </r>
  <r>
    <n v="77919"/>
    <n v="19600"/>
    <n v="19575"/>
    <n v="0.16289999999999999"/>
    <s v="36 months"/>
    <x v="2"/>
    <n v="0.29380000000000001"/>
    <s v="NY"/>
    <s v="RENT"/>
    <x v="46"/>
    <x v="22"/>
    <n v="17"/>
    <n v="22053"/>
    <x v="1"/>
    <s v="3 years"/>
    <n v="16"/>
    <n v="29"/>
    <n v="3"/>
    <x v="2"/>
  </r>
  <r>
    <n v="4841"/>
    <n v="4000"/>
    <n v="4000"/>
    <n v="0.1148"/>
    <s v="36 months"/>
    <x v="0"/>
    <n v="0.2293"/>
    <s v="TX"/>
    <s v="MORTGAGE"/>
    <x v="3"/>
    <x v="1"/>
    <n v="9"/>
    <n v="0"/>
    <x v="2"/>
    <s v="2 years"/>
    <n v="11"/>
    <n v="22"/>
    <n v="2"/>
    <x v="0"/>
  </r>
  <r>
    <n v="48151"/>
    <n v="13000"/>
    <n v="13000"/>
    <n v="0.13109999999999999"/>
    <s v="36 months"/>
    <x v="0"/>
    <n v="0.10580000000000001"/>
    <s v="NH"/>
    <s v="RENT"/>
    <x v="9"/>
    <x v="0"/>
    <n v="3"/>
    <n v="11090"/>
    <x v="1"/>
    <s v="1 year"/>
    <n v="13"/>
    <n v="10"/>
    <n v="1"/>
    <x v="0"/>
  </r>
  <r>
    <n v="2885"/>
    <n v="8000"/>
    <n v="7850"/>
    <n v="9.6299999999999997E-2"/>
    <s v="36 months"/>
    <x v="7"/>
    <n v="2.3999999999999998E-3"/>
    <s v="KS"/>
    <s v="RENT"/>
    <x v="11"/>
    <x v="24"/>
    <n v="4"/>
    <n v="132"/>
    <x v="3"/>
    <s v="5 years"/>
    <n v="9"/>
    <n v="0"/>
    <n v="5"/>
    <x v="7"/>
  </r>
  <r>
    <n v="647"/>
    <n v="25000"/>
    <n v="5640.7"/>
    <n v="0.1008"/>
    <s v="36 months"/>
    <x v="6"/>
    <n v="0.1042"/>
    <s v="MA"/>
    <s v="MORTGAGE"/>
    <x v="82"/>
    <x v="23"/>
    <n v="23"/>
    <n v="16386"/>
    <x v="2"/>
    <s v="4 years"/>
    <n v="10"/>
    <n v="10"/>
    <n v="4"/>
    <x v="6"/>
  </r>
  <r>
    <n v="9495"/>
    <n v="20000"/>
    <n v="19900"/>
    <n v="0.10249999999999999"/>
    <s v="36 months"/>
    <x v="11"/>
    <n v="0.1135"/>
    <s v="NY"/>
    <s v="RENT"/>
    <x v="69"/>
    <x v="20"/>
    <n v="14"/>
    <n v="18196"/>
    <x v="2"/>
    <s v="3 years"/>
    <n v="10"/>
    <n v="11"/>
    <n v="3"/>
    <x v="11"/>
  </r>
  <r>
    <n v="92367"/>
    <n v="27575"/>
    <n v="27575"/>
    <n v="0.17269999999999999"/>
    <s v="60 months"/>
    <x v="0"/>
    <n v="0.18279999999999999"/>
    <s v="WA"/>
    <s v="MORTGAGE"/>
    <x v="286"/>
    <x v="22"/>
    <n v="20"/>
    <n v="28055"/>
    <x v="0"/>
    <s v="7 years"/>
    <n v="17"/>
    <n v="18"/>
    <n v="7"/>
    <x v="0"/>
  </r>
  <r>
    <n v="100674"/>
    <n v="24000"/>
    <n v="24000"/>
    <n v="0.14330000000000001"/>
    <s v="36 months"/>
    <x v="0"/>
    <n v="0.15859999999999999"/>
    <s v="CA"/>
    <s v="MORTGAGE"/>
    <x v="48"/>
    <x v="4"/>
    <n v="5"/>
    <n v="2426"/>
    <x v="2"/>
    <s v="10+ years"/>
    <n v="14"/>
    <n v="15"/>
    <n v="11"/>
    <x v="0"/>
  </r>
  <r>
    <n v="62867"/>
    <n v="7000"/>
    <n v="7000"/>
    <n v="0.18490000000000001"/>
    <s v="36 months"/>
    <x v="11"/>
    <n v="0.15920000000000001"/>
    <s v="IL"/>
    <s v="RENT"/>
    <x v="9"/>
    <x v="17"/>
    <n v="11"/>
    <n v="13665"/>
    <x v="1"/>
    <s v="5 years"/>
    <n v="18"/>
    <n v="15"/>
    <n v="5"/>
    <x v="11"/>
  </r>
  <r>
    <n v="32444"/>
    <n v="12000"/>
    <n v="11975"/>
    <n v="0.16769999999999999"/>
    <s v="60 months"/>
    <x v="0"/>
    <n v="0.1071"/>
    <s v="MD"/>
    <s v="MORTGAGE"/>
    <x v="70"/>
    <x v="7"/>
    <n v="6"/>
    <n v="26874"/>
    <x v="2"/>
    <s v="10+ years"/>
    <n v="16"/>
    <n v="10"/>
    <n v="11"/>
    <x v="0"/>
  </r>
  <r>
    <n v="33119"/>
    <n v="14000"/>
    <n v="14000"/>
    <n v="0.1903"/>
    <s v="60 months"/>
    <x v="0"/>
    <n v="0.13519999999999999"/>
    <s v="CA"/>
    <s v="MORTGAGE"/>
    <x v="287"/>
    <x v="4"/>
    <n v="9"/>
    <n v="13923"/>
    <x v="2"/>
    <s v="2 years"/>
    <n v="19"/>
    <n v="13"/>
    <n v="2"/>
    <x v="0"/>
  </r>
  <r>
    <n v="4730"/>
    <n v="10000"/>
    <n v="9975"/>
    <n v="0.1114"/>
    <s v="36 months"/>
    <x v="0"/>
    <n v="0.12920000000000001"/>
    <s v="CA"/>
    <s v="RENT"/>
    <x v="36"/>
    <x v="9"/>
    <n v="8"/>
    <n v="14257"/>
    <x v="2"/>
    <s v="3 years"/>
    <n v="11"/>
    <n v="12"/>
    <n v="3"/>
    <x v="0"/>
  </r>
  <r>
    <n v="84738"/>
    <n v="7750"/>
    <n v="7750"/>
    <n v="6.0299999999999999E-2"/>
    <s v="36 months"/>
    <x v="0"/>
    <n v="0.22009999999999999"/>
    <s v="CO"/>
    <s v="RENT"/>
    <x v="288"/>
    <x v="15"/>
    <n v="14"/>
    <n v="4667"/>
    <x v="3"/>
    <s v="6 years"/>
    <n v="6"/>
    <n v="22"/>
    <n v="6"/>
    <x v="0"/>
  </r>
  <r>
    <n v="58490"/>
    <n v="15000"/>
    <n v="11550"/>
    <n v="0.13669999999999999"/>
    <s v="36 months"/>
    <x v="0"/>
    <n v="0.1719"/>
    <s v="TX"/>
    <s v="OWN"/>
    <x v="63"/>
    <x v="2"/>
    <n v="8"/>
    <n v="10820"/>
    <x v="2"/>
    <s v="5 years"/>
    <n v="13"/>
    <n v="17"/>
    <n v="5"/>
    <x v="0"/>
  </r>
  <r>
    <n v="12015"/>
    <n v="15000"/>
    <n v="14950"/>
    <n v="0.1186"/>
    <s v="36 months"/>
    <x v="0"/>
    <n v="0.122"/>
    <s v="AR"/>
    <s v="MORTGAGE"/>
    <x v="9"/>
    <x v="6"/>
    <n v="9"/>
    <n v="3470"/>
    <x v="3"/>
    <s v="10+ years"/>
    <n v="11"/>
    <n v="12"/>
    <n v="11"/>
    <x v="0"/>
  </r>
  <r>
    <n v="71758"/>
    <n v="25000"/>
    <n v="25000"/>
    <n v="0.15310000000000001"/>
    <s v="36 months"/>
    <x v="0"/>
    <n v="0.13"/>
    <s v="CA"/>
    <s v="RENT"/>
    <x v="15"/>
    <x v="7"/>
    <n v="10"/>
    <n v="22824"/>
    <x v="2"/>
    <s v="6 years"/>
    <n v="15"/>
    <n v="0.13"/>
    <n v="6"/>
    <x v="0"/>
  </r>
  <r>
    <n v="19344"/>
    <n v="15000"/>
    <n v="14975"/>
    <n v="0.14910000000000001"/>
    <s v="60 months"/>
    <x v="0"/>
    <n v="8.0799999999999997E-2"/>
    <s v="NC"/>
    <s v="MORTGAGE"/>
    <x v="289"/>
    <x v="5"/>
    <n v="8"/>
    <n v="15818"/>
    <x v="1"/>
    <s v="n/a"/>
    <n v="14"/>
    <n v="8"/>
    <s v="n/a"/>
    <x v="0"/>
  </r>
  <r>
    <n v="56528"/>
    <n v="5000"/>
    <n v="5000"/>
    <n v="0.16289999999999999"/>
    <s v="36 months"/>
    <x v="0"/>
    <n v="0.16059999999999999"/>
    <s v="CT"/>
    <s v="MORTGAGE"/>
    <x v="182"/>
    <x v="17"/>
    <n v="12"/>
    <n v="19598"/>
    <x v="1"/>
    <s v="2 years"/>
    <n v="16"/>
    <n v="16"/>
    <n v="2"/>
    <x v="0"/>
  </r>
  <r>
    <n v="17236"/>
    <n v="5000"/>
    <n v="5000"/>
    <n v="0.1298"/>
    <s v="36 months"/>
    <x v="11"/>
    <n v="0.1729"/>
    <s v="PA"/>
    <s v="MORTGAGE"/>
    <x v="53"/>
    <x v="8"/>
    <n v="18"/>
    <n v="4656"/>
    <x v="2"/>
    <s v="3 years"/>
    <n v="12"/>
    <n v="17"/>
    <n v="3"/>
    <x v="11"/>
  </r>
  <r>
    <n v="99541"/>
    <n v="35000"/>
    <n v="35000"/>
    <n v="0.15310000000000001"/>
    <s v="36 months"/>
    <x v="0"/>
    <n v="0.15"/>
    <s v="NJ"/>
    <s v="RENT"/>
    <x v="20"/>
    <x v="22"/>
    <n v="22"/>
    <n v="33472"/>
    <x v="2"/>
    <s v="10+ years"/>
    <n v="15"/>
    <n v="0.15"/>
    <n v="11"/>
    <x v="0"/>
  </r>
  <r>
    <n v="1977"/>
    <n v="7500"/>
    <n v="6025"/>
    <n v="0.1537"/>
    <s v="36 months"/>
    <x v="0"/>
    <n v="0.17499999999999999"/>
    <s v="CA"/>
    <s v="OWN"/>
    <x v="9"/>
    <x v="13"/>
    <n v="11"/>
    <n v="16422"/>
    <x v="2"/>
    <s v="&lt; 1 year"/>
    <n v="15"/>
    <n v="17"/>
    <n v="0"/>
    <x v="0"/>
  </r>
  <r>
    <n v="15197"/>
    <n v="25000"/>
    <n v="15675"/>
    <n v="0.1036"/>
    <s v="60 months"/>
    <x v="6"/>
    <n v="0.16259999999999999"/>
    <s v="CA"/>
    <s v="MORTGAGE"/>
    <x v="63"/>
    <x v="14"/>
    <n v="6"/>
    <n v="22713"/>
    <x v="1"/>
    <s v="10+ years"/>
    <n v="10"/>
    <n v="16"/>
    <n v="11"/>
    <x v="6"/>
  </r>
  <r>
    <n v="11620"/>
    <n v="3800"/>
    <n v="3800"/>
    <n v="0.11119999999999999"/>
    <s v="36 months"/>
    <x v="8"/>
    <n v="0.1545"/>
    <s v="PA"/>
    <s v="MORTGAGE"/>
    <x v="15"/>
    <x v="21"/>
    <n v="11"/>
    <n v="9266"/>
    <x v="2"/>
    <s v="10+ years"/>
    <n v="11"/>
    <n v="15"/>
    <n v="11"/>
    <x v="8"/>
  </r>
  <r>
    <n v="73232"/>
    <n v="2800"/>
    <n v="2800"/>
    <n v="8.8999999999999996E-2"/>
    <s v="36 months"/>
    <x v="2"/>
    <n v="0.27760000000000001"/>
    <s v="VA"/>
    <s v="RENT"/>
    <x v="53"/>
    <x v="21"/>
    <n v="13"/>
    <n v="22401"/>
    <x v="2"/>
    <s v="10+ years"/>
    <n v="8"/>
    <n v="27"/>
    <n v="11"/>
    <x v="2"/>
  </r>
  <r>
    <n v="27317"/>
    <n v="6250"/>
    <n v="6250"/>
    <n v="7.4899999999999994E-2"/>
    <s v="36 months"/>
    <x v="1"/>
    <n v="0.2397"/>
    <s v="AR"/>
    <s v="MORTGAGE"/>
    <x v="79"/>
    <x v="10"/>
    <n v="13"/>
    <n v="21536"/>
    <x v="2"/>
    <s v="2 years"/>
    <n v="7"/>
    <n v="23"/>
    <n v="2"/>
    <x v="1"/>
  </r>
  <r>
    <n v="38774"/>
    <n v="18000"/>
    <n v="17994.46"/>
    <n v="9.9099999999999994E-2"/>
    <s v="36 months"/>
    <x v="0"/>
    <n v="0.11849999999999999"/>
    <s v="WA"/>
    <s v="MORTGAGE"/>
    <x v="63"/>
    <x v="9"/>
    <n v="13"/>
    <n v="10416"/>
    <x v="0"/>
    <s v="5 years"/>
    <n v="9"/>
    <n v="11"/>
    <n v="5"/>
    <x v="0"/>
  </r>
  <r>
    <n v="73956"/>
    <n v="6000"/>
    <n v="6000"/>
    <n v="0.17269999999999999"/>
    <s v="36 months"/>
    <x v="0"/>
    <n v="0.2913"/>
    <s v="WV"/>
    <s v="RENT"/>
    <x v="290"/>
    <x v="17"/>
    <n v="12"/>
    <n v="4569"/>
    <x v="0"/>
    <s v="&lt; 1 year"/>
    <n v="17"/>
    <n v="29"/>
    <n v="0"/>
    <x v="0"/>
  </r>
  <r>
    <n v="77363"/>
    <n v="20000"/>
    <n v="20000"/>
    <n v="0.1409"/>
    <s v="36 months"/>
    <x v="0"/>
    <n v="0.34910000000000002"/>
    <s v="TX"/>
    <s v="MORTGAGE"/>
    <x v="1"/>
    <x v="18"/>
    <n v="8"/>
    <n v="6510"/>
    <x v="1"/>
    <s v="2 years"/>
    <n v="14"/>
    <n v="34"/>
    <n v="2"/>
    <x v="0"/>
  </r>
  <r>
    <n v="71926"/>
    <n v="8000"/>
    <n v="8000"/>
    <n v="0.1114"/>
    <s v="36 months"/>
    <x v="0"/>
    <n v="0.23930000000000001"/>
    <s v="KY"/>
    <s v="RENT"/>
    <x v="56"/>
    <x v="21"/>
    <n v="11"/>
    <n v="10128"/>
    <x v="2"/>
    <s v="5 years"/>
    <n v="11"/>
    <n v="23"/>
    <n v="5"/>
    <x v="0"/>
  </r>
  <r>
    <n v="46024"/>
    <n v="12000"/>
    <n v="12000"/>
    <n v="6.6199999999999995E-2"/>
    <s v="36 months"/>
    <x v="6"/>
    <n v="4.8099999999999997E-2"/>
    <s v="NY"/>
    <s v="MORTGAGE"/>
    <x v="291"/>
    <x v="24"/>
    <n v="15"/>
    <n v="5584"/>
    <x v="0"/>
    <s v="10+ years"/>
    <n v="6"/>
    <n v="4"/>
    <n v="11"/>
    <x v="6"/>
  </r>
  <r>
    <n v="11376"/>
    <n v="24000"/>
    <n v="7100"/>
    <n v="0.11119999999999999"/>
    <s v="60 months"/>
    <x v="6"/>
    <n v="0.11990000000000001"/>
    <s v="CO"/>
    <s v="OWN"/>
    <x v="292"/>
    <x v="26"/>
    <n v="6"/>
    <n v="1726"/>
    <x v="0"/>
    <s v="2 years"/>
    <n v="11"/>
    <n v="11"/>
    <n v="2"/>
    <x v="6"/>
  </r>
  <r>
    <n v="13393"/>
    <n v="3000"/>
    <n v="2925"/>
    <n v="0.1149"/>
    <s v="36 months"/>
    <x v="0"/>
    <n v="9.2200000000000004E-2"/>
    <s v="CA"/>
    <s v="RENT"/>
    <x v="293"/>
    <x v="2"/>
    <n v="6"/>
    <n v="3996"/>
    <x v="1"/>
    <s v="10+ years"/>
    <n v="11"/>
    <n v="9"/>
    <n v="11"/>
    <x v="0"/>
  </r>
  <r>
    <n v="26533"/>
    <n v="5000"/>
    <n v="5000"/>
    <n v="6.9900000000000004E-2"/>
    <s v="36 months"/>
    <x v="8"/>
    <n v="8.5099999999999995E-2"/>
    <s v="AL"/>
    <s v="MORTGAGE"/>
    <x v="19"/>
    <x v="28"/>
    <n v="12"/>
    <n v="3998"/>
    <x v="2"/>
    <s v="6 years"/>
    <n v="6"/>
    <n v="8"/>
    <n v="6"/>
    <x v="8"/>
  </r>
  <r>
    <n v="48955"/>
    <n v="21850"/>
    <n v="21800"/>
    <n v="0.1399"/>
    <s v="60 months"/>
    <x v="0"/>
    <n v="0.17949999999999999"/>
    <s v="NY"/>
    <s v="RENT"/>
    <x v="19"/>
    <x v="10"/>
    <n v="5"/>
    <n v="7102"/>
    <x v="2"/>
    <s v="3 years"/>
    <n v="13"/>
    <n v="17"/>
    <n v="3"/>
    <x v="0"/>
  </r>
  <r>
    <n v="95456"/>
    <n v="21850"/>
    <n v="21850"/>
    <n v="0.23280000000000001"/>
    <s v="60 months"/>
    <x v="10"/>
    <n v="0.26950000000000002"/>
    <s v="IL"/>
    <s v="MORTGAGE"/>
    <x v="28"/>
    <x v="13"/>
    <n v="21"/>
    <n v="29643"/>
    <x v="0"/>
    <s v="3 years"/>
    <n v="23"/>
    <n v="26"/>
    <n v="3"/>
    <x v="10"/>
  </r>
  <r>
    <n v="102846"/>
    <n v="10000"/>
    <n v="7586.93"/>
    <n v="0.13469999999999999"/>
    <s v="36 months"/>
    <x v="1"/>
    <n v="0.14199999999999999"/>
    <s v="CA"/>
    <s v="MORTGAGE"/>
    <x v="20"/>
    <x v="2"/>
    <n v="8"/>
    <n v="126402"/>
    <x v="0"/>
    <s v="9 years"/>
    <n v="13"/>
    <n v="14"/>
    <n v="9"/>
    <x v="1"/>
  </r>
  <r>
    <n v="2074"/>
    <n v="15000"/>
    <n v="10150.07"/>
    <n v="0.15679999999999999"/>
    <s v="36 months"/>
    <x v="2"/>
    <n v="2.6800000000000001E-2"/>
    <s v="IL"/>
    <s v="OWN"/>
    <x v="36"/>
    <x v="22"/>
    <n v="6"/>
    <n v="3004"/>
    <x v="0"/>
    <s v="1 year"/>
    <n v="15"/>
    <n v="2"/>
    <n v="1"/>
    <x v="2"/>
  </r>
  <r>
    <n v="23197"/>
    <n v="9600"/>
    <n v="9600"/>
    <n v="7.2900000000000006E-2"/>
    <s v="36 months"/>
    <x v="2"/>
    <n v="9.6600000000000005E-2"/>
    <s v="RI"/>
    <s v="RENT"/>
    <x v="294"/>
    <x v="11"/>
    <n v="7"/>
    <n v="15700"/>
    <x v="2"/>
    <s v="7 years"/>
    <n v="7"/>
    <n v="9"/>
    <n v="7"/>
    <x v="2"/>
  </r>
  <r>
    <n v="44626"/>
    <n v="25000"/>
    <n v="24975"/>
    <n v="0.20499999999999999"/>
    <s v="36 months"/>
    <x v="1"/>
    <n v="0.1472"/>
    <s v="FL"/>
    <s v="RENT"/>
    <x v="295"/>
    <x v="4"/>
    <n v="18"/>
    <n v="21675"/>
    <x v="2"/>
    <s v="4 years"/>
    <n v="20"/>
    <n v="14"/>
    <n v="4"/>
    <x v="1"/>
  </r>
  <r>
    <n v="10262"/>
    <n v="25000"/>
    <n v="14401.65"/>
    <n v="0.1149"/>
    <s v="60 months"/>
    <x v="6"/>
    <n v="4.9500000000000002E-2"/>
    <s v="FL"/>
    <s v="MORTGAGE"/>
    <x v="63"/>
    <x v="15"/>
    <n v="9"/>
    <n v="3367"/>
    <x v="3"/>
    <s v="2 years"/>
    <n v="11"/>
    <n v="4"/>
    <n v="2"/>
    <x v="6"/>
  </r>
  <r>
    <n v="37041"/>
    <n v="30000"/>
    <n v="29950"/>
    <n v="7.9000000000000001E-2"/>
    <s v="36 months"/>
    <x v="6"/>
    <n v="3.3999999999999998E-3"/>
    <s v="MA"/>
    <s v="RENT"/>
    <x v="296"/>
    <x v="25"/>
    <n v="9"/>
    <n v="2174"/>
    <x v="3"/>
    <s v="10+ years"/>
    <n v="7"/>
    <n v="0"/>
    <n v="11"/>
    <x v="6"/>
  </r>
  <r>
    <n v="24376"/>
    <n v="20000"/>
    <n v="20000"/>
    <n v="0.16889999999999999"/>
    <s v="60 months"/>
    <x v="0"/>
    <n v="6.83E-2"/>
    <s v="WA"/>
    <s v="OWN"/>
    <x v="68"/>
    <x v="21"/>
    <n v="6"/>
    <n v="5845"/>
    <x v="2"/>
    <s v="10+ years"/>
    <n v="16"/>
    <n v="6"/>
    <n v="11"/>
    <x v="0"/>
  </r>
  <r>
    <n v="57260"/>
    <n v="14825"/>
    <n v="14825"/>
    <n v="0.13669999999999999"/>
    <s v="36 months"/>
    <x v="12"/>
    <n v="9.5500000000000002E-2"/>
    <s v="CA"/>
    <s v="RENT"/>
    <x v="36"/>
    <x v="3"/>
    <n v="8"/>
    <n v="8073"/>
    <x v="1"/>
    <s v="2 years"/>
    <n v="13"/>
    <n v="9"/>
    <n v="2"/>
    <x v="12"/>
  </r>
  <r>
    <n v="81130"/>
    <n v="8000"/>
    <n v="8000"/>
    <n v="0.17269999999999999"/>
    <s v="36 months"/>
    <x v="0"/>
    <n v="1.9800000000000002E-2"/>
    <s v="NY"/>
    <s v="MORTGAGE"/>
    <x v="60"/>
    <x v="4"/>
    <n v="5"/>
    <n v="5032"/>
    <x v="0"/>
    <s v="10+ years"/>
    <n v="17"/>
    <n v="1"/>
    <n v="11"/>
    <x v="0"/>
  </r>
  <r>
    <n v="38892"/>
    <n v="20000"/>
    <n v="20000"/>
    <n v="0.1171"/>
    <s v="36 months"/>
    <x v="0"/>
    <n v="0.14949999999999999"/>
    <s v="TX"/>
    <s v="MORTGAGE"/>
    <x v="30"/>
    <x v="5"/>
    <n v="12"/>
    <n v="26179"/>
    <x v="0"/>
    <s v="1 year"/>
    <n v="11"/>
    <n v="14"/>
    <n v="1"/>
    <x v="0"/>
  </r>
  <r>
    <n v="35468"/>
    <n v="7000"/>
    <n v="7000"/>
    <n v="7.9000000000000001E-2"/>
    <s v="36 months"/>
    <x v="10"/>
    <n v="0.20960000000000001"/>
    <s v="TX"/>
    <s v="OWN"/>
    <x v="297"/>
    <x v="14"/>
    <n v="4"/>
    <n v="0"/>
    <x v="2"/>
    <s v="10+ years"/>
    <n v="7"/>
    <n v="20"/>
    <n v="11"/>
    <x v="10"/>
  </r>
  <r>
    <n v="7173"/>
    <n v="20000"/>
    <n v="19900"/>
    <n v="0.1062"/>
    <s v="36 months"/>
    <x v="0"/>
    <n v="0.1258"/>
    <s v="AL"/>
    <s v="MORTGAGE"/>
    <x v="278"/>
    <x v="12"/>
    <n v="5"/>
    <n v="6011"/>
    <x v="2"/>
    <s v="1 year"/>
    <n v="10"/>
    <n v="12"/>
    <n v="1"/>
    <x v="0"/>
  </r>
  <r>
    <n v="102295"/>
    <n v="5000"/>
    <n v="4500"/>
    <n v="0.1103"/>
    <s v="36 months"/>
    <x v="8"/>
    <n v="4.7000000000000002E-3"/>
    <s v="PA"/>
    <s v="RENT"/>
    <x v="146"/>
    <x v="22"/>
    <n v="5"/>
    <n v="4254"/>
    <x v="4"/>
    <s v="&lt; 1 year"/>
    <n v="11"/>
    <n v="0"/>
    <n v="0"/>
    <x v="8"/>
  </r>
  <r>
    <n v="99065"/>
    <n v="17625"/>
    <n v="17600"/>
    <n v="0.13109999999999999"/>
    <s v="36 months"/>
    <x v="1"/>
    <n v="0.14879999999999999"/>
    <s v="OH"/>
    <s v="RENT"/>
    <x v="63"/>
    <x v="13"/>
    <n v="6"/>
    <n v="20266"/>
    <x v="2"/>
    <s v="2 years"/>
    <n v="13"/>
    <n v="14"/>
    <n v="2"/>
    <x v="1"/>
  </r>
  <r>
    <n v="53234"/>
    <n v="7150"/>
    <n v="7150"/>
    <n v="0.13109999999999999"/>
    <s v="36 months"/>
    <x v="0"/>
    <n v="0.12330000000000001"/>
    <s v="IL"/>
    <s v="RENT"/>
    <x v="32"/>
    <x v="7"/>
    <n v="11"/>
    <n v="10561"/>
    <x v="1"/>
    <s v="&lt; 1 year"/>
    <n v="13"/>
    <n v="12"/>
    <n v="0"/>
    <x v="0"/>
  </r>
  <r>
    <n v="16215"/>
    <n v="25000"/>
    <n v="24775"/>
    <n v="0.1036"/>
    <s v="36 months"/>
    <x v="0"/>
    <n v="9.4000000000000004E-3"/>
    <s v="HI"/>
    <s v="RENT"/>
    <x v="298"/>
    <x v="5"/>
    <n v="9"/>
    <n v="28038"/>
    <x v="2"/>
    <s v="10+ years"/>
    <n v="10"/>
    <n v="0"/>
    <n v="11"/>
    <x v="0"/>
  </r>
  <r>
    <n v="77494"/>
    <n v="15000"/>
    <n v="15000"/>
    <n v="0.14330000000000001"/>
    <s v="36 months"/>
    <x v="0"/>
    <n v="0.3342"/>
    <s v="AZ"/>
    <s v="RENT"/>
    <x v="24"/>
    <x v="13"/>
    <n v="20"/>
    <n v="13369"/>
    <x v="2"/>
    <s v="&lt; 1 year"/>
    <n v="14"/>
    <n v="33"/>
    <n v="0"/>
    <x v="0"/>
  </r>
  <r>
    <n v="66072"/>
    <n v="9000"/>
    <n v="9000"/>
    <n v="6.6199999999999995E-2"/>
    <s v="36 months"/>
    <x v="0"/>
    <n v="0.13850000000000001"/>
    <s v="MA"/>
    <s v="RENT"/>
    <x v="46"/>
    <x v="14"/>
    <n v="5"/>
    <n v="7853"/>
    <x v="2"/>
    <s v="1 year"/>
    <n v="6"/>
    <n v="13"/>
    <n v="1"/>
    <x v="0"/>
  </r>
  <r>
    <n v="6976"/>
    <n v="17600"/>
    <n v="17600"/>
    <n v="0.16350000000000001"/>
    <s v="36 months"/>
    <x v="0"/>
    <n v="0.17349999999999999"/>
    <s v="PA"/>
    <s v="MORTGAGE"/>
    <x v="48"/>
    <x v="8"/>
    <n v="16"/>
    <n v="14555"/>
    <x v="2"/>
    <s v="7 years"/>
    <n v="16"/>
    <n v="17"/>
    <n v="7"/>
    <x v="0"/>
  </r>
  <r>
    <n v="22259"/>
    <n v="10000"/>
    <n v="10000"/>
    <n v="0.1268"/>
    <s v="36 months"/>
    <x v="0"/>
    <n v="0.1396"/>
    <s v="IL"/>
    <s v="RENT"/>
    <x v="36"/>
    <x v="2"/>
    <n v="6"/>
    <n v="10481"/>
    <x v="1"/>
    <s v="&lt; 1 year"/>
    <n v="12"/>
    <n v="13"/>
    <n v="0"/>
    <x v="0"/>
  </r>
  <r>
    <n v="15470"/>
    <n v="11200"/>
    <n v="11000"/>
    <n v="0.152"/>
    <s v="60 months"/>
    <x v="6"/>
    <n v="0.16470000000000001"/>
    <s v="VA"/>
    <s v="MORTGAGE"/>
    <x v="113"/>
    <x v="13"/>
    <n v="15"/>
    <n v="19051"/>
    <x v="2"/>
    <s v="4 years"/>
    <n v="15"/>
    <n v="16"/>
    <n v="4"/>
    <x v="6"/>
  </r>
  <r>
    <n v="84805"/>
    <n v="13225"/>
    <n v="13225"/>
    <n v="0.15310000000000001"/>
    <s v="36 months"/>
    <x v="0"/>
    <n v="0.2707"/>
    <s v="CA"/>
    <s v="RENT"/>
    <x v="28"/>
    <x v="22"/>
    <n v="11"/>
    <n v="18569"/>
    <x v="1"/>
    <s v="10+ years"/>
    <n v="15"/>
    <n v="27"/>
    <n v="11"/>
    <x v="0"/>
  </r>
  <r>
    <n v="69014"/>
    <n v="4000"/>
    <n v="4000"/>
    <n v="0.1114"/>
    <s v="36 months"/>
    <x v="2"/>
    <n v="0.33800000000000002"/>
    <s v="FL"/>
    <s v="MORTGAGE"/>
    <x v="63"/>
    <x v="21"/>
    <n v="12"/>
    <n v="12922"/>
    <x v="2"/>
    <s v="4 years"/>
    <n v="11"/>
    <n v="33"/>
    <n v="4"/>
    <x v="2"/>
  </r>
  <r>
    <n v="26886"/>
    <n v="12000"/>
    <n v="11975"/>
    <n v="0.1099"/>
    <s v="36 months"/>
    <x v="1"/>
    <n v="9.4600000000000004E-2"/>
    <s v="NC"/>
    <s v="MORTGAGE"/>
    <x v="145"/>
    <x v="5"/>
    <n v="7"/>
    <n v="43299"/>
    <x v="0"/>
    <s v="3 years"/>
    <n v="10"/>
    <n v="9"/>
    <n v="3"/>
    <x v="1"/>
  </r>
  <r>
    <n v="71550"/>
    <n v="35000"/>
    <n v="35000"/>
    <n v="0.1905"/>
    <s v="36 months"/>
    <x v="0"/>
    <n v="0.2112"/>
    <s v="CT"/>
    <s v="MORTGAGE"/>
    <x v="299"/>
    <x v="0"/>
    <n v="38"/>
    <n v="99549"/>
    <x v="0"/>
    <s v="10+ years"/>
    <n v="19"/>
    <n v="21"/>
    <n v="11"/>
    <x v="0"/>
  </r>
  <r>
    <n v="8051"/>
    <n v="25000"/>
    <n v="17250"/>
    <n v="0.1459"/>
    <s v="36 months"/>
    <x v="0"/>
    <n v="0.24640000000000001"/>
    <s v="FL"/>
    <s v="RENT"/>
    <x v="182"/>
    <x v="6"/>
    <n v="11"/>
    <n v="20798"/>
    <x v="1"/>
    <s v="&lt; 1 year"/>
    <n v="14"/>
    <n v="24"/>
    <n v="0"/>
    <x v="0"/>
  </r>
  <r>
    <n v="56595"/>
    <n v="9000"/>
    <n v="9000"/>
    <n v="6.0299999999999999E-2"/>
    <s v="36 months"/>
    <x v="0"/>
    <n v="0.12230000000000001"/>
    <s v="VA"/>
    <s v="MORTGAGE"/>
    <x v="9"/>
    <x v="20"/>
    <n v="13"/>
    <n v="5224"/>
    <x v="2"/>
    <s v="7 years"/>
    <n v="6"/>
    <n v="12"/>
    <n v="7"/>
    <x v="0"/>
  </r>
  <r>
    <n v="48498"/>
    <n v="18225"/>
    <n v="18225"/>
    <n v="0.1212"/>
    <s v="36 months"/>
    <x v="0"/>
    <n v="0.2087"/>
    <s v="MN"/>
    <s v="MORTGAGE"/>
    <x v="300"/>
    <x v="21"/>
    <n v="7"/>
    <n v="37592"/>
    <x v="2"/>
    <s v="3 years"/>
    <n v="12"/>
    <n v="20"/>
    <n v="3"/>
    <x v="0"/>
  </r>
  <r>
    <n v="10737"/>
    <n v="4750"/>
    <n v="4750"/>
    <n v="0.1472"/>
    <s v="36 months"/>
    <x v="12"/>
    <n v="0.03"/>
    <s v="CO"/>
    <s v="OWN"/>
    <x v="301"/>
    <x v="17"/>
    <n v="6"/>
    <n v="740"/>
    <x v="2"/>
    <s v="n/a"/>
    <n v="14"/>
    <n v="0.03"/>
    <s v="n/a"/>
    <x v="12"/>
  </r>
  <r>
    <n v="48798"/>
    <n v="14400"/>
    <n v="14400"/>
    <n v="6.6199999999999995E-2"/>
    <s v="36 months"/>
    <x v="6"/>
    <n v="6.7100000000000007E-2"/>
    <s v="FL"/>
    <s v="MORTGAGE"/>
    <x v="66"/>
    <x v="32"/>
    <n v="6"/>
    <n v="1280"/>
    <x v="2"/>
    <s v="10+ years"/>
    <n v="6"/>
    <n v="6"/>
    <n v="11"/>
    <x v="6"/>
  </r>
  <r>
    <n v="94440"/>
    <n v="30000"/>
    <n v="30000"/>
    <n v="0.23760000000000001"/>
    <s v="60 months"/>
    <x v="0"/>
    <n v="0.14249999999999999"/>
    <s v="WI"/>
    <s v="RENT"/>
    <x v="302"/>
    <x v="17"/>
    <n v="6"/>
    <n v="28665"/>
    <x v="1"/>
    <s v="10+ years"/>
    <n v="23"/>
    <n v="14"/>
    <n v="11"/>
    <x v="0"/>
  </r>
  <r>
    <n v="46421"/>
    <n v="13475"/>
    <n v="13475"/>
    <n v="0.1212"/>
    <s v="36 months"/>
    <x v="1"/>
    <n v="0.1946"/>
    <s v="MA"/>
    <s v="MORTGAGE"/>
    <x v="236"/>
    <x v="1"/>
    <n v="3"/>
    <n v="11674"/>
    <x v="2"/>
    <s v="&lt; 1 year"/>
    <n v="12"/>
    <n v="19"/>
    <n v="0"/>
    <x v="1"/>
  </r>
  <r>
    <n v="90531"/>
    <n v="10000"/>
    <n v="10000"/>
    <n v="0.1905"/>
    <s v="36 months"/>
    <x v="2"/>
    <n v="0.17949999999999999"/>
    <s v="SC"/>
    <s v="MORTGAGE"/>
    <x v="19"/>
    <x v="13"/>
    <n v="10"/>
    <n v="7034"/>
    <x v="1"/>
    <s v="6 years"/>
    <n v="19"/>
    <n v="17"/>
    <n v="6"/>
    <x v="2"/>
  </r>
  <r>
    <n v="51302"/>
    <n v="12000"/>
    <n v="12000"/>
    <n v="6.6199999999999995E-2"/>
    <s v="36 months"/>
    <x v="1"/>
    <n v="9.4600000000000004E-2"/>
    <s v="CA"/>
    <s v="MORTGAGE"/>
    <x v="28"/>
    <x v="11"/>
    <n v="9"/>
    <n v="12028"/>
    <x v="2"/>
    <s v="8 years"/>
    <n v="6"/>
    <n v="9"/>
    <n v="8"/>
    <x v="1"/>
  </r>
  <r>
    <n v="28257"/>
    <n v="6000"/>
    <n v="6000"/>
    <n v="0.16889999999999999"/>
    <s v="60 months"/>
    <x v="0"/>
    <n v="0.18390000000000001"/>
    <s v="CA"/>
    <s v="RENT"/>
    <x v="303"/>
    <x v="3"/>
    <n v="3"/>
    <n v="1181"/>
    <x v="2"/>
    <s v="3 years"/>
    <n v="16"/>
    <n v="18"/>
    <n v="3"/>
    <x v="0"/>
  </r>
  <r>
    <n v="104101"/>
    <n v="9500"/>
    <n v="6500"/>
    <n v="6.54E-2"/>
    <s v="36 months"/>
    <x v="1"/>
    <n v="0.14430000000000001"/>
    <s v="NH"/>
    <s v="MORTGAGE"/>
    <x v="48"/>
    <x v="9"/>
    <n v="13"/>
    <n v="100233"/>
    <x v="2"/>
    <s v="10+ years"/>
    <n v="6"/>
    <n v="14"/>
    <n v="11"/>
    <x v="1"/>
  </r>
  <r>
    <n v="12958"/>
    <n v="12000"/>
    <n v="11875"/>
    <n v="0.1038"/>
    <s v="60 months"/>
    <x v="1"/>
    <n v="0.16980000000000001"/>
    <s v="FL"/>
    <s v="MORTGAGE"/>
    <x v="304"/>
    <x v="15"/>
    <n v="10"/>
    <n v="59495"/>
    <x v="1"/>
    <s v="10+ years"/>
    <n v="10"/>
    <n v="16"/>
    <n v="11"/>
    <x v="1"/>
  </r>
  <r>
    <n v="49872"/>
    <n v="5000"/>
    <n v="5000"/>
    <n v="8.8999999999999996E-2"/>
    <s v="36 months"/>
    <x v="1"/>
    <n v="0.1593"/>
    <s v="PA"/>
    <s v="MORTGAGE"/>
    <x v="20"/>
    <x v="6"/>
    <n v="10"/>
    <n v="12307"/>
    <x v="2"/>
    <s v="7 years"/>
    <n v="8"/>
    <n v="15"/>
    <n v="7"/>
    <x v="1"/>
  </r>
  <r>
    <n v="26290"/>
    <n v="3600"/>
    <n v="3600"/>
    <n v="8.8999999999999996E-2"/>
    <s v="36 months"/>
    <x v="0"/>
    <n v="3.27E-2"/>
    <s v="NV"/>
    <s v="RENT"/>
    <x v="305"/>
    <x v="28"/>
    <n v="4"/>
    <n v="1594"/>
    <x v="2"/>
    <s v="3 years"/>
    <n v="8"/>
    <n v="3"/>
    <n v="3"/>
    <x v="0"/>
  </r>
  <r>
    <n v="43703"/>
    <n v="27000"/>
    <n v="26993.89"/>
    <n v="0.14269999999999999"/>
    <s v="60 months"/>
    <x v="6"/>
    <n v="0.18279999999999999"/>
    <s v="FL"/>
    <s v="OWN"/>
    <x v="199"/>
    <x v="0"/>
    <n v="18"/>
    <n v="12588"/>
    <x v="1"/>
    <s v="7 years"/>
    <n v="14"/>
    <n v="18"/>
    <n v="7"/>
    <x v="6"/>
  </r>
  <r>
    <n v="32985"/>
    <n v="10000"/>
    <n v="10000"/>
    <n v="0.14269999999999999"/>
    <s v="36 months"/>
    <x v="0"/>
    <n v="0.10970000000000001"/>
    <s v="IL"/>
    <s v="RENT"/>
    <x v="48"/>
    <x v="8"/>
    <n v="6"/>
    <n v="7778"/>
    <x v="2"/>
    <s v="7 years"/>
    <n v="14"/>
    <n v="10"/>
    <n v="7"/>
    <x v="0"/>
  </r>
  <r>
    <n v="80200"/>
    <n v="5450"/>
    <n v="5450"/>
    <n v="0.13109999999999999"/>
    <s v="36 months"/>
    <x v="10"/>
    <n v="0.2591"/>
    <s v="AL"/>
    <s v="RENT"/>
    <x v="70"/>
    <x v="4"/>
    <n v="9"/>
    <n v="7619"/>
    <x v="2"/>
    <s v="1 year"/>
    <n v="13"/>
    <n v="25"/>
    <n v="1"/>
    <x v="10"/>
  </r>
  <r>
    <n v="22130"/>
    <n v="16000"/>
    <n v="13613.86"/>
    <n v="0.15279999999999999"/>
    <s v="60 months"/>
    <x v="0"/>
    <n v="0.15329999999999999"/>
    <s v="KY"/>
    <s v="MORTGAGE"/>
    <x v="306"/>
    <x v="21"/>
    <n v="10"/>
    <n v="11011"/>
    <x v="2"/>
    <s v="10+ years"/>
    <n v="15"/>
    <n v="15"/>
    <n v="11"/>
    <x v="0"/>
  </r>
  <r>
    <n v="74163"/>
    <n v="9750"/>
    <n v="9750"/>
    <n v="0.17269999999999999"/>
    <s v="36 months"/>
    <x v="0"/>
    <n v="0.21929999999999999"/>
    <s v="FL"/>
    <s v="RENT"/>
    <x v="307"/>
    <x v="4"/>
    <n v="12"/>
    <n v="6324"/>
    <x v="1"/>
    <s v="1 year"/>
    <n v="17"/>
    <n v="21"/>
    <n v="1"/>
    <x v="0"/>
  </r>
  <r>
    <n v="35740"/>
    <n v="30000"/>
    <n v="30000"/>
    <n v="7.51E-2"/>
    <s v="36 months"/>
    <x v="8"/>
    <n v="1.0800000000000001E-2"/>
    <s v="NY"/>
    <s v="OWN"/>
    <x v="30"/>
    <x v="19"/>
    <n v="6"/>
    <n v="740"/>
    <x v="2"/>
    <s v="5 years"/>
    <n v="7"/>
    <n v="1"/>
    <n v="5"/>
    <x v="8"/>
  </r>
  <r>
    <n v="74713"/>
    <n v="14000"/>
    <n v="13975"/>
    <n v="0.1212"/>
    <s v="36 months"/>
    <x v="2"/>
    <n v="3.2500000000000001E-2"/>
    <s v="NY"/>
    <s v="MORTGAGE"/>
    <x v="21"/>
    <x v="6"/>
    <n v="14"/>
    <n v="7085"/>
    <x v="1"/>
    <s v="10+ years"/>
    <n v="12"/>
    <n v="3"/>
    <n v="11"/>
    <x v="2"/>
  </r>
  <r>
    <n v="52405"/>
    <n v="8500"/>
    <n v="8500"/>
    <n v="6.6199999999999995E-2"/>
    <s v="36 months"/>
    <x v="0"/>
    <n v="4.9000000000000002E-2"/>
    <s v="CA"/>
    <s v="MORTGAGE"/>
    <x v="46"/>
    <x v="11"/>
    <n v="8"/>
    <n v="7114"/>
    <x v="2"/>
    <s v="10+ years"/>
    <n v="6"/>
    <n v="4"/>
    <n v="11"/>
    <x v="0"/>
  </r>
  <r>
    <n v="54513"/>
    <n v="14400"/>
    <n v="14400"/>
    <n v="7.9000000000000001E-2"/>
    <s v="36 months"/>
    <x v="11"/>
    <n v="0.1789"/>
    <s v="FL"/>
    <s v="RENT"/>
    <x v="308"/>
    <x v="28"/>
    <n v="11"/>
    <n v="14550"/>
    <x v="2"/>
    <s v="4 years"/>
    <n v="7"/>
    <n v="17"/>
    <n v="4"/>
    <x v="11"/>
  </r>
  <r>
    <n v="10293"/>
    <n v="8000"/>
    <n v="8000"/>
    <n v="7.1400000000000005E-2"/>
    <s v="36 months"/>
    <x v="0"/>
    <n v="1.7299999999999999E-2"/>
    <s v="CA"/>
    <s v="RENT"/>
    <x v="19"/>
    <x v="14"/>
    <n v="6"/>
    <n v="3381"/>
    <x v="2"/>
    <s v="&lt; 1 year"/>
    <n v="7"/>
    <n v="1"/>
    <n v="0"/>
    <x v="0"/>
  </r>
  <r>
    <n v="66880"/>
    <n v="12000"/>
    <n v="12000"/>
    <n v="0.13109999999999999"/>
    <s v="36 months"/>
    <x v="0"/>
    <n v="6.4600000000000005E-2"/>
    <s v="NY"/>
    <s v="RENT"/>
    <x v="309"/>
    <x v="22"/>
    <n v="8"/>
    <n v="8426"/>
    <x v="2"/>
    <s v="5 years"/>
    <n v="13"/>
    <n v="6"/>
    <n v="5"/>
    <x v="0"/>
  </r>
  <r>
    <n v="96709"/>
    <n v="10400"/>
    <n v="10350"/>
    <n v="0.13109999999999999"/>
    <s v="36 months"/>
    <x v="0"/>
    <n v="7.5899999999999995E-2"/>
    <s v="NY"/>
    <s v="OWN"/>
    <x v="261"/>
    <x v="3"/>
    <n v="10"/>
    <n v="14193"/>
    <x v="2"/>
    <s v="7 years"/>
    <n v="13"/>
    <n v="7"/>
    <n v="7"/>
    <x v="0"/>
  </r>
  <r>
    <n v="84273"/>
    <n v="21000"/>
    <n v="21000"/>
    <n v="0.1875"/>
    <s v="60 months"/>
    <x v="6"/>
    <n v="0.11310000000000001"/>
    <s v="NY"/>
    <s v="MORTGAGE"/>
    <x v="310"/>
    <x v="3"/>
    <n v="12"/>
    <n v="38820"/>
    <x v="2"/>
    <s v="10+ years"/>
    <n v="18"/>
    <n v="11"/>
    <n v="11"/>
    <x v="6"/>
  </r>
  <r>
    <n v="6120"/>
    <n v="6000"/>
    <n v="5925"/>
    <n v="0.1183"/>
    <s v="36 months"/>
    <x v="0"/>
    <n v="3.44E-2"/>
    <s v="CA"/>
    <s v="RENT"/>
    <x v="205"/>
    <x v="6"/>
    <n v="13"/>
    <n v="7269"/>
    <x v="2"/>
    <s v="4 years"/>
    <n v="11"/>
    <n v="3"/>
    <n v="4"/>
    <x v="0"/>
  </r>
  <r>
    <n v="48166"/>
    <n v="10800"/>
    <n v="10800"/>
    <n v="0.13669999999999999"/>
    <s v="60 months"/>
    <x v="4"/>
    <n v="9.4000000000000004E-3"/>
    <s v="IL"/>
    <s v="RENT"/>
    <x v="48"/>
    <x v="10"/>
    <n v="4"/>
    <n v="1577"/>
    <x v="2"/>
    <s v="&lt; 1 year"/>
    <n v="13"/>
    <n v="0"/>
    <n v="0"/>
    <x v="4"/>
  </r>
  <r>
    <n v="67265"/>
    <n v="2100"/>
    <n v="2100"/>
    <n v="0.14330000000000001"/>
    <s v="36 months"/>
    <x v="8"/>
    <n v="3.5000000000000003E-2"/>
    <s v="LA"/>
    <s v="OWN"/>
    <x v="184"/>
    <x v="2"/>
    <n v="13"/>
    <n v="893"/>
    <x v="1"/>
    <s v="&lt; 1 year"/>
    <n v="14"/>
    <n v="3"/>
    <n v="0"/>
    <x v="8"/>
  </r>
  <r>
    <n v="41102"/>
    <n v="4000"/>
    <n v="4000"/>
    <n v="6.0299999999999999E-2"/>
    <s v="36 months"/>
    <x v="2"/>
    <n v="0.15129999999999999"/>
    <s v="FL"/>
    <s v="MORTGAGE"/>
    <x v="108"/>
    <x v="32"/>
    <n v="6"/>
    <n v="63294"/>
    <x v="2"/>
    <s v="10+ years"/>
    <n v="6"/>
    <n v="15"/>
    <n v="11"/>
    <x v="2"/>
  </r>
  <r>
    <n v="47422"/>
    <n v="3500"/>
    <n v="3500"/>
    <n v="7.6200000000000004E-2"/>
    <s v="36 months"/>
    <x v="0"/>
    <n v="0.20930000000000001"/>
    <s v="CA"/>
    <s v="RENT"/>
    <x v="17"/>
    <x v="9"/>
    <n v="9"/>
    <n v="11538"/>
    <x v="2"/>
    <s v="6 years"/>
    <n v="7"/>
    <n v="20"/>
    <n v="6"/>
    <x v="0"/>
  </r>
  <r>
    <n v="6039"/>
    <n v="24250"/>
    <n v="23811.24"/>
    <n v="0.12529999999999999"/>
    <s v="36 months"/>
    <x v="6"/>
    <n v="0.127"/>
    <s v="NY"/>
    <s v="OWN"/>
    <x v="311"/>
    <x v="9"/>
    <n v="10"/>
    <n v="121563"/>
    <x v="1"/>
    <s v="10+ years"/>
    <n v="12"/>
    <n v="12"/>
    <n v="11"/>
    <x v="6"/>
  </r>
  <r>
    <n v="62856"/>
    <n v="19000"/>
    <n v="19000"/>
    <n v="0.14330000000000001"/>
    <s v="60 months"/>
    <x v="1"/>
    <n v="0.16059999999999999"/>
    <s v="IL"/>
    <s v="MORTGAGE"/>
    <x v="9"/>
    <x v="1"/>
    <n v="8"/>
    <n v="20918"/>
    <x v="2"/>
    <s v="10+ years"/>
    <n v="14"/>
    <n v="16"/>
    <n v="11"/>
    <x v="1"/>
  </r>
  <r>
    <n v="7020"/>
    <n v="10500"/>
    <n v="10477.85"/>
    <n v="0.15329999999999999"/>
    <s v="36 months"/>
    <x v="1"/>
    <n v="0.14299999999999999"/>
    <s v="NY"/>
    <s v="RENT"/>
    <x v="42"/>
    <x v="4"/>
    <n v="8"/>
    <n v="14726"/>
    <x v="2"/>
    <s v="10+ years"/>
    <n v="15"/>
    <n v="14"/>
    <n v="11"/>
    <x v="1"/>
  </r>
  <r>
    <n v="92641"/>
    <n v="2500"/>
    <n v="2500"/>
    <n v="0.18490000000000001"/>
    <s v="36 months"/>
    <x v="0"/>
    <n v="0.22489999999999999"/>
    <s v="PA"/>
    <s v="MORTGAGE"/>
    <x v="88"/>
    <x v="4"/>
    <n v="7"/>
    <n v="14892"/>
    <x v="0"/>
    <s v="6 years"/>
    <n v="18"/>
    <n v="22"/>
    <n v="6"/>
    <x v="0"/>
  </r>
  <r>
    <n v="7953"/>
    <n v="16000"/>
    <n v="16000"/>
    <n v="0.1459"/>
    <s v="36 months"/>
    <x v="0"/>
    <n v="9.4700000000000006E-2"/>
    <s v="CA"/>
    <s v="RENT"/>
    <x v="15"/>
    <x v="2"/>
    <n v="9"/>
    <n v="15518"/>
    <x v="2"/>
    <s v="10+ years"/>
    <n v="14"/>
    <n v="9"/>
    <n v="11"/>
    <x v="0"/>
  </r>
  <r>
    <n v="101568"/>
    <n v="3000"/>
    <n v="1300"/>
    <n v="0.13750000000000001"/>
    <s v="36 months"/>
    <x v="0"/>
    <n v="0.193"/>
    <s v="FL"/>
    <s v="RENT"/>
    <x v="184"/>
    <x v="8"/>
    <n v="12"/>
    <n v="2545"/>
    <x v="6"/>
    <s v="&lt; 1 year"/>
    <n v="13"/>
    <n v="19"/>
    <n v="0"/>
    <x v="0"/>
  </r>
  <r>
    <n v="27693"/>
    <n v="10000"/>
    <n v="10000"/>
    <n v="5.4199999999999998E-2"/>
    <s v="36 months"/>
    <x v="1"/>
    <n v="0.1041"/>
    <s v="GA"/>
    <s v="MORTGAGE"/>
    <x v="48"/>
    <x v="15"/>
    <n v="11"/>
    <n v="11532"/>
    <x v="2"/>
    <s v="9 years"/>
    <n v="5"/>
    <n v="10"/>
    <n v="9"/>
    <x v="1"/>
  </r>
  <r>
    <n v="70029"/>
    <n v="7100"/>
    <n v="7100"/>
    <n v="0.1409"/>
    <s v="36 months"/>
    <x v="1"/>
    <n v="0.19220000000000001"/>
    <s v="OH"/>
    <s v="RENT"/>
    <x v="46"/>
    <x v="7"/>
    <n v="13"/>
    <n v="6788"/>
    <x v="0"/>
    <s v="2 years"/>
    <n v="14"/>
    <n v="19"/>
    <n v="2"/>
    <x v="1"/>
  </r>
  <r>
    <n v="3492"/>
    <n v="12500"/>
    <n v="12425"/>
    <n v="9.3200000000000005E-2"/>
    <s v="36 months"/>
    <x v="6"/>
    <n v="0.1171"/>
    <s v="TX"/>
    <s v="MORTGAGE"/>
    <x v="46"/>
    <x v="15"/>
    <n v="7"/>
    <n v="1052"/>
    <x v="2"/>
    <s v="2 years"/>
    <n v="9"/>
    <n v="11"/>
    <n v="2"/>
    <x v="6"/>
  </r>
  <r>
    <n v="45115"/>
    <n v="1700"/>
    <n v="1700"/>
    <n v="0.1399"/>
    <s v="36 months"/>
    <x v="4"/>
    <n v="0.20669999999999999"/>
    <s v="NY"/>
    <s v="OWN"/>
    <x v="312"/>
    <x v="13"/>
    <n v="10"/>
    <n v="7382"/>
    <x v="2"/>
    <s v="4 years"/>
    <n v="13"/>
    <n v="20"/>
    <n v="4"/>
    <x v="4"/>
  </r>
  <r>
    <n v="96928"/>
    <n v="4000"/>
    <n v="4000"/>
    <n v="0.1114"/>
    <s v="36 months"/>
    <x v="0"/>
    <n v="0.122"/>
    <s v="WA"/>
    <s v="MORTGAGE"/>
    <x v="20"/>
    <x v="4"/>
    <n v="7"/>
    <n v="7153"/>
    <x v="2"/>
    <s v="5 years"/>
    <n v="11"/>
    <n v="12"/>
    <n v="5"/>
    <x v="0"/>
  </r>
  <r>
    <n v="51257"/>
    <n v="18225"/>
    <n v="18225"/>
    <n v="0.1799"/>
    <s v="36 months"/>
    <x v="0"/>
    <n v="0.23350000000000001"/>
    <s v="VA"/>
    <s v="RENT"/>
    <x v="42"/>
    <x v="13"/>
    <n v="6"/>
    <n v="17128"/>
    <x v="1"/>
    <s v="3 years"/>
    <n v="17"/>
    <n v="23"/>
    <n v="3"/>
    <x v="0"/>
  </r>
  <r>
    <n v="92820"/>
    <n v="30000"/>
    <n v="30000"/>
    <n v="0.16289999999999999"/>
    <s v="60 months"/>
    <x v="8"/>
    <n v="0.20280000000000001"/>
    <s v="NY"/>
    <s v="RENT"/>
    <x v="313"/>
    <x v="0"/>
    <n v="14"/>
    <n v="39059"/>
    <x v="1"/>
    <s v="1 year"/>
    <n v="16"/>
    <n v="20"/>
    <n v="1"/>
    <x v="8"/>
  </r>
  <r>
    <n v="17826"/>
    <n v="10000"/>
    <n v="10000"/>
    <n v="6.54E-2"/>
    <s v="36 months"/>
    <x v="6"/>
    <n v="0.17050000000000001"/>
    <s v="FL"/>
    <s v="RENT"/>
    <x v="314"/>
    <x v="10"/>
    <n v="6"/>
    <n v="10302"/>
    <x v="2"/>
    <s v="3 years"/>
    <n v="6"/>
    <n v="17"/>
    <n v="3"/>
    <x v="6"/>
  </r>
  <r>
    <n v="66186"/>
    <n v="6000"/>
    <n v="6000"/>
    <n v="7.9000000000000001E-2"/>
    <s v="36 months"/>
    <x v="1"/>
    <n v="2.5100000000000001E-2"/>
    <s v="GA"/>
    <s v="RENT"/>
    <x v="48"/>
    <x v="5"/>
    <n v="5"/>
    <n v="6394"/>
    <x v="2"/>
    <s v="2 years"/>
    <n v="7"/>
    <n v="2"/>
    <n v="2"/>
    <x v="1"/>
  </r>
  <r>
    <n v="73450"/>
    <n v="6000"/>
    <n v="6000"/>
    <n v="0.1212"/>
    <s v="36 months"/>
    <x v="8"/>
    <n v="7.3999999999999996E-2"/>
    <s v="PA"/>
    <s v="MORTGAGE"/>
    <x v="9"/>
    <x v="13"/>
    <n v="6"/>
    <n v="14045"/>
    <x v="2"/>
    <s v="2 years"/>
    <n v="12"/>
    <n v="7"/>
    <n v="2"/>
    <x v="8"/>
  </r>
  <r>
    <n v="96780"/>
    <n v="6000"/>
    <n v="6000"/>
    <n v="0.158"/>
    <s v="36 months"/>
    <x v="0"/>
    <n v="0.1956"/>
    <s v="WA"/>
    <s v="OWN"/>
    <x v="265"/>
    <x v="13"/>
    <n v="7"/>
    <n v="5291"/>
    <x v="2"/>
    <s v="&lt; 1 year"/>
    <n v="15"/>
    <n v="19"/>
    <n v="0"/>
    <x v="0"/>
  </r>
  <r>
    <n v="62089"/>
    <n v="7000"/>
    <n v="7000"/>
    <n v="0.1777"/>
    <s v="36 months"/>
    <x v="0"/>
    <n v="0.18149999999999999"/>
    <s v="WV"/>
    <s v="RENT"/>
    <x v="105"/>
    <x v="8"/>
    <n v="11"/>
    <n v="12307"/>
    <x v="1"/>
    <s v="&lt; 1 year"/>
    <n v="17"/>
    <n v="18"/>
    <n v="0"/>
    <x v="0"/>
  </r>
  <r>
    <n v="60963"/>
    <n v="10000"/>
    <n v="10000"/>
    <n v="0.15310000000000001"/>
    <s v="36 months"/>
    <x v="1"/>
    <n v="9.5500000000000002E-2"/>
    <s v="TX"/>
    <s v="OWN"/>
    <x v="46"/>
    <x v="4"/>
    <n v="11"/>
    <n v="11551"/>
    <x v="2"/>
    <s v="4 years"/>
    <n v="15"/>
    <n v="9"/>
    <n v="4"/>
    <x v="1"/>
  </r>
  <r>
    <n v="8291"/>
    <n v="3250"/>
    <n v="3250"/>
    <n v="0.1273"/>
    <s v="36 months"/>
    <x v="0"/>
    <n v="0.21440000000000001"/>
    <s v="FL"/>
    <s v="MORTGAGE"/>
    <x v="9"/>
    <x v="13"/>
    <n v="12"/>
    <n v="20564"/>
    <x v="2"/>
    <s v="3 years"/>
    <n v="12"/>
    <n v="21"/>
    <n v="3"/>
    <x v="0"/>
  </r>
  <r>
    <n v="100221"/>
    <n v="30000"/>
    <n v="29950"/>
    <n v="0.19719999999999999"/>
    <s v="60 months"/>
    <x v="0"/>
    <n v="0.21920000000000001"/>
    <s v="CT"/>
    <s v="RENT"/>
    <x v="30"/>
    <x v="7"/>
    <n v="11"/>
    <n v="61661"/>
    <x v="1"/>
    <s v="7 years"/>
    <n v="19"/>
    <n v="21"/>
    <n v="7"/>
    <x v="0"/>
  </r>
  <r>
    <n v="22790"/>
    <n v="21000"/>
    <n v="21000"/>
    <n v="0.1111"/>
    <s v="36 months"/>
    <x v="12"/>
    <n v="0.1653"/>
    <s v="NY"/>
    <s v="MORTGAGE"/>
    <x v="311"/>
    <x v="21"/>
    <n v="13"/>
    <n v="120538"/>
    <x v="2"/>
    <s v="10+ years"/>
    <n v="11"/>
    <n v="16"/>
    <n v="11"/>
    <x v="12"/>
  </r>
  <r>
    <n v="93403"/>
    <n v="11000"/>
    <n v="11000"/>
    <n v="7.6200000000000004E-2"/>
    <s v="36 months"/>
    <x v="0"/>
    <n v="0.1235"/>
    <s v="NY"/>
    <s v="OWN"/>
    <x v="87"/>
    <x v="0"/>
    <n v="6"/>
    <n v="12461"/>
    <x v="1"/>
    <s v="7 years"/>
    <n v="7"/>
    <n v="12"/>
    <n v="7"/>
    <x v="0"/>
  </r>
  <r>
    <n v="7687"/>
    <n v="5500"/>
    <n v="5400"/>
    <n v="7.1400000000000005E-2"/>
    <s v="36 months"/>
    <x v="1"/>
    <n v="0.1986"/>
    <s v="MO"/>
    <s v="MORTGAGE"/>
    <x v="88"/>
    <x v="20"/>
    <n v="15"/>
    <n v="10254"/>
    <x v="1"/>
    <s v="&lt; 1 year"/>
    <n v="7"/>
    <n v="19"/>
    <n v="0"/>
    <x v="1"/>
  </r>
  <r>
    <n v="59279"/>
    <n v="15000"/>
    <n v="15000"/>
    <n v="7.9000000000000001E-2"/>
    <s v="36 months"/>
    <x v="0"/>
    <n v="5.5899999999999998E-2"/>
    <s v="MO"/>
    <s v="RENT"/>
    <x v="6"/>
    <x v="32"/>
    <n v="13"/>
    <n v="14290"/>
    <x v="1"/>
    <s v="9 years"/>
    <n v="7"/>
    <n v="5"/>
    <n v="9"/>
    <x v="0"/>
  </r>
  <r>
    <n v="32146"/>
    <n v="20000"/>
    <n v="17890.7"/>
    <n v="0.1991"/>
    <s v="60 months"/>
    <x v="0"/>
    <n v="0.1749"/>
    <s v="CA"/>
    <s v="MORTGAGE"/>
    <x v="82"/>
    <x v="4"/>
    <n v="17"/>
    <n v="39621"/>
    <x v="1"/>
    <s v="6 years"/>
    <n v="19"/>
    <n v="17"/>
    <n v="6"/>
    <x v="0"/>
  </r>
  <r>
    <n v="311"/>
    <n v="7200"/>
    <n v="6250"/>
    <n v="8.0699999999999994E-2"/>
    <s v="36 months"/>
    <x v="0"/>
    <n v="0.17"/>
    <s v="MA"/>
    <s v="MORTGAGE"/>
    <x v="315"/>
    <x v="12"/>
    <n v="4"/>
    <n v="9366"/>
    <x v="6"/>
    <s v="10+ years"/>
    <n v="8"/>
    <n v="0.17"/>
    <n v="11"/>
    <x v="0"/>
  </r>
  <r>
    <n v="38432"/>
    <n v="4000"/>
    <n v="4000"/>
    <n v="0.18640000000000001"/>
    <s v="60 months"/>
    <x v="0"/>
    <n v="0.1915"/>
    <s v="MN"/>
    <s v="RENT"/>
    <x v="68"/>
    <x v="13"/>
    <n v="9"/>
    <n v="16543"/>
    <x v="0"/>
    <s v="6 years"/>
    <n v="18"/>
    <n v="19"/>
    <n v="6"/>
    <x v="0"/>
  </r>
  <r>
    <n v="59266"/>
    <n v="20000"/>
    <n v="20000"/>
    <n v="8.8999999999999996E-2"/>
    <s v="36 months"/>
    <x v="0"/>
    <n v="0.1101"/>
    <s v="MD"/>
    <s v="MORTGAGE"/>
    <x v="69"/>
    <x v="10"/>
    <n v="13"/>
    <n v="28324"/>
    <x v="0"/>
    <s v="10+ years"/>
    <n v="8"/>
    <n v="11"/>
    <n v="11"/>
    <x v="0"/>
  </r>
  <r>
    <n v="75012"/>
    <n v="15000"/>
    <n v="15000"/>
    <n v="0.1212"/>
    <s v="36 months"/>
    <x v="1"/>
    <n v="0.19159999999999999"/>
    <s v="NJ"/>
    <s v="RENT"/>
    <x v="9"/>
    <x v="6"/>
    <n v="18"/>
    <n v="13830"/>
    <x v="2"/>
    <s v="10+ years"/>
    <n v="12"/>
    <n v="19"/>
    <n v="11"/>
    <x v="1"/>
  </r>
  <r>
    <n v="4502"/>
    <n v="8000"/>
    <n v="7825"/>
    <n v="0.1183"/>
    <s v="36 months"/>
    <x v="1"/>
    <n v="8.1199999999999994E-2"/>
    <s v="FL"/>
    <s v="RENT"/>
    <x v="316"/>
    <x v="10"/>
    <n v="5"/>
    <n v="43799"/>
    <x v="0"/>
    <s v="1 year"/>
    <n v="11"/>
    <n v="8"/>
    <n v="1"/>
    <x v="1"/>
  </r>
  <r>
    <n v="21574"/>
    <n v="15000"/>
    <n v="14900"/>
    <n v="0.19739999999999999"/>
    <s v="60 months"/>
    <x v="1"/>
    <n v="0.16800000000000001"/>
    <s v="TX"/>
    <s v="MORTGAGE"/>
    <x v="28"/>
    <x v="17"/>
    <n v="14"/>
    <n v="8587"/>
    <x v="0"/>
    <s v="3 years"/>
    <n v="19"/>
    <n v="16"/>
    <n v="3"/>
    <x v="1"/>
  </r>
  <r>
    <n v="93066"/>
    <n v="8000"/>
    <n v="8000"/>
    <n v="0.1114"/>
    <s v="36 months"/>
    <x v="0"/>
    <n v="0.1159"/>
    <s v="CA"/>
    <s v="RENT"/>
    <x v="242"/>
    <x v="7"/>
    <n v="7"/>
    <n v="4729"/>
    <x v="1"/>
    <s v="3 years"/>
    <n v="11"/>
    <n v="11"/>
    <n v="3"/>
    <x v="0"/>
  </r>
  <r>
    <n v="100114"/>
    <n v="20675"/>
    <n v="20675"/>
    <n v="0.14330000000000001"/>
    <s v="36 months"/>
    <x v="1"/>
    <n v="0.23119999999999999"/>
    <s v="NM"/>
    <s v="MORTGAGE"/>
    <x v="17"/>
    <x v="18"/>
    <n v="12"/>
    <n v="8393"/>
    <x v="1"/>
    <s v="10+ years"/>
    <n v="14"/>
    <n v="23"/>
    <n v="11"/>
    <x v="1"/>
  </r>
  <r>
    <n v="92036"/>
    <n v="30000"/>
    <n v="30000"/>
    <n v="0.15310000000000001"/>
    <s v="60 months"/>
    <x v="1"/>
    <n v="0.1699"/>
    <s v="MN"/>
    <s v="MORTGAGE"/>
    <x v="317"/>
    <x v="3"/>
    <n v="10"/>
    <n v="33770"/>
    <x v="2"/>
    <s v="6 years"/>
    <n v="15"/>
    <n v="16"/>
    <n v="6"/>
    <x v="1"/>
  </r>
  <r>
    <n v="21190"/>
    <n v="12000"/>
    <n v="11875"/>
    <n v="7.6600000000000001E-2"/>
    <s v="36 months"/>
    <x v="0"/>
    <n v="0.1331"/>
    <s v="NY"/>
    <s v="MORTGAGE"/>
    <x v="15"/>
    <x v="11"/>
    <n v="8"/>
    <n v="9993"/>
    <x v="0"/>
    <s v="3 years"/>
    <n v="7"/>
    <n v="13"/>
    <n v="3"/>
    <x v="0"/>
  </r>
  <r>
    <n v="30864"/>
    <n v="5000"/>
    <n v="5000"/>
    <n v="9.9900000000000003E-2"/>
    <s v="36 months"/>
    <x v="11"/>
    <n v="0.21329999999999999"/>
    <s v="VA"/>
    <s v="RENT"/>
    <x v="318"/>
    <x v="3"/>
    <n v="7"/>
    <n v="23818"/>
    <x v="2"/>
    <s v="7 years"/>
    <n v="9"/>
    <n v="21"/>
    <n v="7"/>
    <x v="11"/>
  </r>
  <r>
    <n v="68722"/>
    <n v="4750"/>
    <n v="4750"/>
    <n v="8.8999999999999996E-2"/>
    <s v="36 months"/>
    <x v="6"/>
    <n v="5.5999999999999999E-3"/>
    <s v="PA"/>
    <s v="OWN"/>
    <x v="85"/>
    <x v="12"/>
    <n v="2"/>
    <n v="767"/>
    <x v="2"/>
    <s v="9 years"/>
    <n v="8"/>
    <n v="0"/>
    <n v="9"/>
    <x v="6"/>
  </r>
  <r>
    <n v="57199"/>
    <n v="6500"/>
    <n v="6500"/>
    <n v="0.1212"/>
    <s v="36 months"/>
    <x v="1"/>
    <n v="0.24970000000000001"/>
    <s v="TX"/>
    <s v="OWN"/>
    <x v="70"/>
    <x v="22"/>
    <n v="7"/>
    <n v="6948"/>
    <x v="2"/>
    <s v="1 year"/>
    <n v="12"/>
    <n v="24"/>
    <n v="1"/>
    <x v="1"/>
  </r>
  <r>
    <n v="30560"/>
    <n v="21600"/>
    <n v="20550"/>
    <n v="0.10589999999999999"/>
    <s v="36 months"/>
    <x v="8"/>
    <n v="9.4E-2"/>
    <s v="CA"/>
    <s v="MORTGAGE"/>
    <x v="16"/>
    <x v="5"/>
    <n v="16"/>
    <n v="43362"/>
    <x v="2"/>
    <s v="10+ years"/>
    <n v="10"/>
    <n v="9"/>
    <n v="11"/>
    <x v="8"/>
  </r>
  <r>
    <n v="3656"/>
    <n v="1900"/>
    <n v="1900"/>
    <n v="0.12839999999999999"/>
    <s v="36 months"/>
    <x v="6"/>
    <n v="0.2329"/>
    <s v="UT"/>
    <s v="MORTGAGE"/>
    <x v="319"/>
    <x v="4"/>
    <n v="9"/>
    <n v="24209"/>
    <x v="0"/>
    <s v="&lt; 1 year"/>
    <n v="12"/>
    <n v="23"/>
    <n v="0"/>
    <x v="6"/>
  </r>
  <r>
    <n v="45245"/>
    <n v="6000"/>
    <n v="6000"/>
    <n v="7.9000000000000001E-2"/>
    <s v="36 months"/>
    <x v="7"/>
    <n v="6.6799999999999998E-2"/>
    <s v="NY"/>
    <s v="RENT"/>
    <x v="30"/>
    <x v="18"/>
    <n v="9"/>
    <n v="20592"/>
    <x v="2"/>
    <s v="10+ years"/>
    <n v="7"/>
    <n v="6"/>
    <n v="11"/>
    <x v="7"/>
  </r>
  <r>
    <n v="45994"/>
    <n v="8500"/>
    <n v="8500"/>
    <n v="7.6200000000000004E-2"/>
    <s v="36 months"/>
    <x v="1"/>
    <n v="0.13669999999999999"/>
    <s v="FL"/>
    <s v="RENT"/>
    <x v="17"/>
    <x v="5"/>
    <n v="11"/>
    <n v="15284"/>
    <x v="2"/>
    <s v="4 years"/>
    <n v="7"/>
    <n v="13"/>
    <n v="4"/>
    <x v="1"/>
  </r>
  <r>
    <n v="60625"/>
    <n v="9250"/>
    <n v="9250"/>
    <n v="0.1212"/>
    <s v="36 months"/>
    <x v="0"/>
    <n v="0.29459999999999997"/>
    <s v="TX"/>
    <s v="MORTGAGE"/>
    <x v="63"/>
    <x v="7"/>
    <n v="10"/>
    <n v="5440"/>
    <x v="2"/>
    <s v="10+ years"/>
    <n v="12"/>
    <n v="29"/>
    <n v="11"/>
    <x v="0"/>
  </r>
  <r>
    <n v="33630"/>
    <n v="1875"/>
    <n v="1875"/>
    <n v="0.13489999999999999"/>
    <s v="36 months"/>
    <x v="1"/>
    <n v="0.1883"/>
    <s v="NY"/>
    <s v="RENT"/>
    <x v="312"/>
    <x v="13"/>
    <n v="8"/>
    <n v="5342"/>
    <x v="0"/>
    <s v="1 year"/>
    <n v="13"/>
    <n v="18"/>
    <n v="1"/>
    <x v="1"/>
  </r>
  <r>
    <n v="102314"/>
    <n v="2500"/>
    <n v="2450"/>
    <n v="0.12609999999999999"/>
    <s v="36 months"/>
    <x v="9"/>
    <n v="3.78E-2"/>
    <s v="MD"/>
    <s v="MORTGAGE"/>
    <x v="320"/>
    <x v="13"/>
    <n v="4"/>
    <n v="1548"/>
    <x v="3"/>
    <s v="2 years"/>
    <n v="12"/>
    <n v="3"/>
    <n v="2"/>
    <x v="9"/>
  </r>
  <r>
    <n v="2386"/>
    <n v="10000"/>
    <n v="10000"/>
    <n v="0.13469999999999999"/>
    <s v="36 months"/>
    <x v="4"/>
    <n v="5.5899999999999998E-2"/>
    <s v="TX"/>
    <s v="RENT"/>
    <x v="321"/>
    <x v="2"/>
    <n v="6"/>
    <n v="2432"/>
    <x v="1"/>
    <s v="4 years"/>
    <n v="13"/>
    <n v="5"/>
    <n v="4"/>
    <x v="4"/>
  </r>
  <r>
    <n v="30138"/>
    <n v="25000"/>
    <n v="25000"/>
    <n v="0.15229999999999999"/>
    <s v="60 months"/>
    <x v="0"/>
    <n v="0.1797"/>
    <s v="KS"/>
    <s v="MORTGAGE"/>
    <x v="322"/>
    <x v="10"/>
    <n v="10"/>
    <n v="22566"/>
    <x v="1"/>
    <s v="10+ years"/>
    <n v="15"/>
    <n v="17"/>
    <n v="11"/>
    <x v="0"/>
  </r>
  <r>
    <n v="28764"/>
    <n v="5000"/>
    <n v="5000"/>
    <n v="0.1399"/>
    <s v="60 months"/>
    <x v="0"/>
    <n v="0.1129"/>
    <s v="NC"/>
    <s v="MORTGAGE"/>
    <x v="303"/>
    <x v="18"/>
    <n v="5"/>
    <n v="1073"/>
    <x v="0"/>
    <s v="2 years"/>
    <n v="13"/>
    <n v="11"/>
    <n v="2"/>
    <x v="0"/>
  </r>
  <r>
    <n v="12007"/>
    <n v="6000"/>
    <n v="5996.63"/>
    <n v="0.1361"/>
    <s v="60 months"/>
    <x v="8"/>
    <n v="0.20849999999999999"/>
    <s v="CA"/>
    <s v="MORTGAGE"/>
    <x v="274"/>
    <x v="3"/>
    <n v="10"/>
    <n v="10932"/>
    <x v="0"/>
    <s v="2 years"/>
    <n v="13"/>
    <n v="20"/>
    <n v="2"/>
    <x v="8"/>
  </r>
  <r>
    <n v="9061"/>
    <n v="10000"/>
    <n v="10000"/>
    <n v="0.14219999999999999"/>
    <s v="36 months"/>
    <x v="0"/>
    <n v="0.12239999999999999"/>
    <s v="NJ"/>
    <s v="RENT"/>
    <x v="323"/>
    <x v="22"/>
    <n v="4"/>
    <n v="13667"/>
    <x v="2"/>
    <s v="8 years"/>
    <n v="14"/>
    <n v="12"/>
    <n v="8"/>
    <x v="0"/>
  </r>
  <r>
    <n v="79907"/>
    <n v="5375"/>
    <n v="5325"/>
    <n v="6.6199999999999995E-2"/>
    <s v="36 months"/>
    <x v="0"/>
    <n v="0.20930000000000001"/>
    <s v="NV"/>
    <s v="RENT"/>
    <x v="47"/>
    <x v="10"/>
    <n v="7"/>
    <n v="5640"/>
    <x v="2"/>
    <s v="3 years"/>
    <n v="6"/>
    <n v="20"/>
    <n v="3"/>
    <x v="0"/>
  </r>
  <r>
    <n v="17217"/>
    <n v="19000"/>
    <n v="18898.03"/>
    <n v="0.16320000000000001"/>
    <s v="60 months"/>
    <x v="0"/>
    <n v="0.22409999999999999"/>
    <s v="NY"/>
    <s v="RENT"/>
    <x v="17"/>
    <x v="21"/>
    <n v="5"/>
    <n v="23016"/>
    <x v="1"/>
    <s v="2 years"/>
    <n v="16"/>
    <n v="22"/>
    <n v="2"/>
    <x v="0"/>
  </r>
  <r>
    <n v="3893"/>
    <n v="5500"/>
    <n v="5500"/>
    <n v="0.11890000000000001"/>
    <s v="36 months"/>
    <x v="1"/>
    <n v="0.1794"/>
    <s v="MA"/>
    <s v="RENT"/>
    <x v="150"/>
    <x v="3"/>
    <n v="8"/>
    <n v="5668"/>
    <x v="3"/>
    <s v="1 year"/>
    <n v="11"/>
    <n v="17"/>
    <n v="1"/>
    <x v="1"/>
  </r>
  <r>
    <n v="52929"/>
    <n v="10000"/>
    <n v="10000"/>
    <n v="0.1074"/>
    <s v="36 months"/>
    <x v="0"/>
    <n v="0.18149999999999999"/>
    <s v="CA"/>
    <s v="RENT"/>
    <x v="28"/>
    <x v="21"/>
    <n v="10"/>
    <n v="16894"/>
    <x v="2"/>
    <s v="4 years"/>
    <n v="10"/>
    <n v="18"/>
    <n v="4"/>
    <x v="0"/>
  </r>
  <r>
    <n v="10205"/>
    <n v="8800"/>
    <n v="8800"/>
    <n v="0.13109999999999999"/>
    <s v="60 months"/>
    <x v="8"/>
    <n v="2.8799999999999999E-2"/>
    <s v="AZ"/>
    <s v="MORTGAGE"/>
    <x v="36"/>
    <x v="11"/>
    <n v="3"/>
    <n v="607"/>
    <x v="2"/>
    <s v="2 years"/>
    <n v="13"/>
    <n v="2"/>
    <n v="2"/>
    <x v="8"/>
  </r>
  <r>
    <n v="13809"/>
    <n v="9500"/>
    <n v="9475"/>
    <n v="0.1595"/>
    <s v="60 months"/>
    <x v="1"/>
    <n v="0.24879999999999999"/>
    <s v="CA"/>
    <s v="RENT"/>
    <x v="60"/>
    <x v="6"/>
    <n v="6"/>
    <n v="14621"/>
    <x v="0"/>
    <s v="10+ years"/>
    <n v="15"/>
    <n v="24"/>
    <n v="11"/>
    <x v="1"/>
  </r>
  <r>
    <n v="16035"/>
    <n v="12000"/>
    <n v="9294.2099999999991"/>
    <n v="5.79E-2"/>
    <s v="36 months"/>
    <x v="0"/>
    <n v="9.4899999999999998E-2"/>
    <s v="VA"/>
    <s v="MORTGAGE"/>
    <x v="324"/>
    <x v="14"/>
    <n v="20"/>
    <n v="11686"/>
    <x v="2"/>
    <s v="5 years"/>
    <n v="5"/>
    <n v="9"/>
    <n v="5"/>
    <x v="0"/>
  </r>
  <r>
    <n v="43936"/>
    <n v="16500"/>
    <n v="16500"/>
    <n v="0.1171"/>
    <s v="36 months"/>
    <x v="1"/>
    <n v="0.1105"/>
    <s v="CT"/>
    <s v="MORTGAGE"/>
    <x v="206"/>
    <x v="9"/>
    <n v="8"/>
    <n v="17247"/>
    <x v="0"/>
    <s v="10+ years"/>
    <n v="11"/>
    <n v="11"/>
    <n v="11"/>
    <x v="1"/>
  </r>
  <r>
    <n v="36217"/>
    <n v="25000"/>
    <n v="24875"/>
    <n v="0.1171"/>
    <s v="60 months"/>
    <x v="0"/>
    <n v="0.13420000000000001"/>
    <s v="IL"/>
    <s v="MORTGAGE"/>
    <x v="21"/>
    <x v="23"/>
    <n v="5"/>
    <n v="18591"/>
    <x v="2"/>
    <s v="10+ years"/>
    <n v="11"/>
    <n v="13"/>
    <n v="11"/>
    <x v="0"/>
  </r>
  <r>
    <n v="91571"/>
    <n v="24000"/>
    <n v="24000"/>
    <n v="0.1212"/>
    <s v="36 months"/>
    <x v="0"/>
    <n v="0.16239999999999999"/>
    <s v="NJ"/>
    <s v="RENT"/>
    <x v="24"/>
    <x v="21"/>
    <n v="8"/>
    <n v="29098"/>
    <x v="1"/>
    <s v="10+ years"/>
    <n v="12"/>
    <n v="16"/>
    <n v="11"/>
    <x v="0"/>
  </r>
  <r>
    <n v="16414"/>
    <n v="7000"/>
    <n v="6875"/>
    <n v="0.1036"/>
    <s v="36 months"/>
    <x v="8"/>
    <n v="0.1394"/>
    <s v="CA"/>
    <s v="RENT"/>
    <x v="9"/>
    <x v="2"/>
    <n v="5"/>
    <n v="1364"/>
    <x v="0"/>
    <s v="10+ years"/>
    <n v="10"/>
    <n v="13"/>
    <n v="11"/>
    <x v="8"/>
  </r>
  <r>
    <n v="37386"/>
    <n v="1200"/>
    <n v="1200"/>
    <n v="0.1825"/>
    <s v="36 months"/>
    <x v="2"/>
    <n v="0.2412"/>
    <s v="OH"/>
    <s v="RENT"/>
    <x v="325"/>
    <x v="17"/>
    <n v="2"/>
    <n v="0"/>
    <x v="3"/>
    <s v="4 years"/>
    <n v="18"/>
    <n v="24"/>
    <n v="4"/>
    <x v="2"/>
  </r>
  <r>
    <n v="96208"/>
    <n v="24175"/>
    <n v="24175"/>
    <n v="0.13109999999999999"/>
    <s v="36 months"/>
    <x v="6"/>
    <n v="7.6600000000000001E-2"/>
    <s v="GA"/>
    <s v="RENT"/>
    <x v="21"/>
    <x v="18"/>
    <n v="8"/>
    <n v="4681"/>
    <x v="1"/>
    <s v="10+ years"/>
    <n v="13"/>
    <n v="7"/>
    <n v="11"/>
    <x v="6"/>
  </r>
  <r>
    <n v="52255"/>
    <n v="2800"/>
    <n v="2800"/>
    <n v="7.9000000000000001E-2"/>
    <s v="36 months"/>
    <x v="1"/>
    <n v="0.1716"/>
    <s v="MA"/>
    <s v="RENT"/>
    <x v="150"/>
    <x v="5"/>
    <n v="12"/>
    <n v="5182"/>
    <x v="2"/>
    <s v="2 years"/>
    <n v="7"/>
    <n v="17"/>
    <n v="2"/>
    <x v="1"/>
  </r>
  <r>
    <n v="33923"/>
    <n v="4000"/>
    <n v="4000"/>
    <n v="0.1171"/>
    <s v="60 months"/>
    <x v="4"/>
    <n v="0.13170000000000001"/>
    <s v="PA"/>
    <s v="RENT"/>
    <x v="70"/>
    <x v="6"/>
    <n v="6"/>
    <n v="5915"/>
    <x v="2"/>
    <s v="3 years"/>
    <n v="11"/>
    <n v="13"/>
    <n v="3"/>
    <x v="4"/>
  </r>
  <r>
    <n v="93139"/>
    <n v="10000"/>
    <n v="10000"/>
    <n v="0.1212"/>
    <s v="36 months"/>
    <x v="0"/>
    <n v="0.10879999999999999"/>
    <s v="CT"/>
    <s v="MORTGAGE"/>
    <x v="48"/>
    <x v="8"/>
    <n v="6"/>
    <n v="24924"/>
    <x v="2"/>
    <s v="10+ years"/>
    <n v="12"/>
    <n v="10"/>
    <n v="11"/>
    <x v="0"/>
  </r>
  <r>
    <n v="60943"/>
    <n v="7125"/>
    <n v="7125"/>
    <n v="0.1016"/>
    <s v="36 months"/>
    <x v="0"/>
    <n v="4.9500000000000002E-2"/>
    <s v="MA"/>
    <s v="RENT"/>
    <x v="326"/>
    <x v="18"/>
    <n v="6"/>
    <n v="5015"/>
    <x v="1"/>
    <s v="6 years"/>
    <n v="10"/>
    <n v="4"/>
    <n v="6"/>
    <x v="0"/>
  </r>
  <r>
    <n v="797"/>
    <n v="10000"/>
    <n v="9325"/>
    <n v="8.3199999999999996E-2"/>
    <s v="36 months"/>
    <x v="2"/>
    <n v="6.25E-2"/>
    <s v="FL"/>
    <s v="MORTGAGE"/>
    <x v="20"/>
    <x v="20"/>
    <n v="10"/>
    <n v="3248"/>
    <x v="2"/>
    <s v="&lt; 1 year"/>
    <n v="8"/>
    <n v="6"/>
    <n v="0"/>
    <x v="2"/>
  </r>
  <r>
    <n v="98156"/>
    <n v="10000"/>
    <n v="10000"/>
    <n v="0.13109999999999999"/>
    <s v="36 months"/>
    <x v="1"/>
    <n v="5.2999999999999999E-2"/>
    <s v="CA"/>
    <s v="RENT"/>
    <x v="21"/>
    <x v="3"/>
    <n v="5"/>
    <n v="9620"/>
    <x v="1"/>
    <s v="2 years"/>
    <n v="13"/>
    <n v="5"/>
    <n v="2"/>
    <x v="1"/>
  </r>
  <r>
    <n v="61906"/>
    <n v="4400"/>
    <n v="4398.8900000000003"/>
    <n v="0.15310000000000001"/>
    <s v="36 months"/>
    <x v="0"/>
    <n v="0.21510000000000001"/>
    <s v="NC"/>
    <s v="RENT"/>
    <x v="107"/>
    <x v="4"/>
    <n v="8"/>
    <n v="5707"/>
    <x v="1"/>
    <s v="6 years"/>
    <n v="15"/>
    <n v="21"/>
    <n v="6"/>
    <x v="0"/>
  </r>
  <r>
    <n v="85861"/>
    <n v="10000"/>
    <n v="10000"/>
    <n v="0.1212"/>
    <s v="36 months"/>
    <x v="0"/>
    <n v="0.1152"/>
    <s v="CA"/>
    <s v="RENT"/>
    <x v="46"/>
    <x v="18"/>
    <n v="7"/>
    <n v="9817"/>
    <x v="1"/>
    <s v="4 years"/>
    <n v="12"/>
    <n v="11"/>
    <n v="4"/>
    <x v="0"/>
  </r>
  <r>
    <n v="98601"/>
    <n v="9450"/>
    <n v="9450"/>
    <n v="0.1212"/>
    <s v="36 months"/>
    <x v="1"/>
    <n v="0.3362"/>
    <s v="FL"/>
    <s v="RENT"/>
    <x v="95"/>
    <x v="21"/>
    <n v="17"/>
    <n v="14246"/>
    <x v="2"/>
    <s v="6 years"/>
    <n v="12"/>
    <n v="33"/>
    <n v="6"/>
    <x v="1"/>
  </r>
  <r>
    <n v="58433"/>
    <n v="3500"/>
    <n v="3500"/>
    <n v="7.6200000000000004E-2"/>
    <s v="36 months"/>
    <x v="2"/>
    <n v="1.83E-2"/>
    <s v="IL"/>
    <s v="MORTGAGE"/>
    <x v="48"/>
    <x v="14"/>
    <n v="4"/>
    <n v="6944"/>
    <x v="2"/>
    <s v="9 years"/>
    <n v="7"/>
    <n v="1"/>
    <n v="9"/>
    <x v="2"/>
  </r>
  <r>
    <n v="40639"/>
    <n v="24000"/>
    <n v="24000"/>
    <n v="0.12690000000000001"/>
    <s v="60 months"/>
    <x v="6"/>
    <n v="0.21590000000000001"/>
    <s v="FL"/>
    <s v="MORTGAGE"/>
    <x v="65"/>
    <x v="9"/>
    <n v="17"/>
    <n v="42996"/>
    <x v="2"/>
    <s v="5 years"/>
    <n v="12"/>
    <n v="21"/>
    <n v="5"/>
    <x v="6"/>
  </r>
  <r>
    <n v="31995"/>
    <n v="11750"/>
    <n v="11750"/>
    <n v="0.1099"/>
    <s v="36 months"/>
    <x v="0"/>
    <n v="0.10299999999999999"/>
    <s v="NC"/>
    <s v="RENT"/>
    <x v="1"/>
    <x v="21"/>
    <n v="6"/>
    <n v="5613"/>
    <x v="2"/>
    <s v="3 years"/>
    <n v="10"/>
    <n v="10"/>
    <n v="3"/>
    <x v="0"/>
  </r>
  <r>
    <n v="60151"/>
    <n v="30000"/>
    <n v="24800"/>
    <n v="0.1016"/>
    <s v="36 months"/>
    <x v="6"/>
    <n v="2.2100000000000002E-2"/>
    <s v="NY"/>
    <s v="MORTGAGE"/>
    <x v="74"/>
    <x v="14"/>
    <n v="7"/>
    <n v="4454"/>
    <x v="3"/>
    <s v="10+ years"/>
    <n v="10"/>
    <n v="2"/>
    <n v="11"/>
    <x v="6"/>
  </r>
  <r>
    <n v="60695"/>
    <n v="12000"/>
    <n v="12000"/>
    <n v="0.1875"/>
    <s v="36 months"/>
    <x v="0"/>
    <n v="0.2732"/>
    <s v="GA"/>
    <s v="MORTGAGE"/>
    <x v="257"/>
    <x v="8"/>
    <n v="18"/>
    <n v="62069"/>
    <x v="2"/>
    <s v="5 years"/>
    <n v="18"/>
    <n v="27"/>
    <n v="5"/>
    <x v="0"/>
  </r>
  <r>
    <n v="88646"/>
    <n v="13000"/>
    <n v="13000"/>
    <n v="0.1409"/>
    <s v="36 months"/>
    <x v="0"/>
    <n v="0.1799"/>
    <s v="PA"/>
    <s v="MORTGAGE"/>
    <x v="82"/>
    <x v="3"/>
    <n v="14"/>
    <n v="10723"/>
    <x v="3"/>
    <s v="8 years"/>
    <n v="14"/>
    <n v="17"/>
    <n v="8"/>
    <x v="0"/>
  </r>
  <r>
    <n v="103384"/>
    <n v="5000"/>
    <n v="5000"/>
    <n v="0.1348"/>
    <s v="36 months"/>
    <x v="9"/>
    <n v="0.11210000000000001"/>
    <s v="FL"/>
    <s v="RENT"/>
    <x v="327"/>
    <x v="18"/>
    <n v="4"/>
    <n v="1575"/>
    <x v="6"/>
    <s v="3 years"/>
    <n v="13"/>
    <n v="11"/>
    <n v="3"/>
    <x v="9"/>
  </r>
  <r>
    <n v="87526"/>
    <n v="15000"/>
    <n v="15000"/>
    <n v="0.14330000000000001"/>
    <s v="36 months"/>
    <x v="0"/>
    <n v="0.1615"/>
    <s v="CA"/>
    <s v="RENT"/>
    <x v="13"/>
    <x v="21"/>
    <n v="15"/>
    <n v="24563"/>
    <x v="1"/>
    <s v="&lt; 1 year"/>
    <n v="14"/>
    <n v="16"/>
    <n v="0"/>
    <x v="0"/>
  </r>
  <r>
    <n v="20799"/>
    <n v="16000"/>
    <n v="15975"/>
    <n v="0.1343"/>
    <s v="60 months"/>
    <x v="8"/>
    <n v="6.8000000000000005E-2"/>
    <s v="CA"/>
    <s v="MORTGAGE"/>
    <x v="9"/>
    <x v="28"/>
    <n v="10"/>
    <n v="1132"/>
    <x v="0"/>
    <s v="&lt; 1 year"/>
    <n v="13"/>
    <n v="6"/>
    <n v="0"/>
    <x v="8"/>
  </r>
  <r>
    <n v="24675"/>
    <n v="12000"/>
    <n v="11975"/>
    <n v="0.15229999999999999"/>
    <s v="60 months"/>
    <x v="6"/>
    <n v="0.1391"/>
    <s v="NV"/>
    <s v="MORTGAGE"/>
    <x v="69"/>
    <x v="6"/>
    <n v="7"/>
    <n v="3923"/>
    <x v="0"/>
    <s v="7 years"/>
    <n v="15"/>
    <n v="13"/>
    <n v="7"/>
    <x v="6"/>
  </r>
  <r>
    <n v="85918"/>
    <n v="10050"/>
    <n v="10050"/>
    <n v="0.14330000000000001"/>
    <s v="36 months"/>
    <x v="0"/>
    <n v="7.9699999999999993E-2"/>
    <s v="NV"/>
    <s v="OTHER"/>
    <x v="328"/>
    <x v="13"/>
    <n v="8"/>
    <n v="24281"/>
    <x v="2"/>
    <s v="2 years"/>
    <n v="14"/>
    <n v="7"/>
    <n v="2"/>
    <x v="0"/>
  </r>
  <r>
    <n v="25786"/>
    <n v="35000"/>
    <n v="25850"/>
    <n v="0.15229999999999999"/>
    <s v="60 months"/>
    <x v="8"/>
    <n v="0.22739999999999999"/>
    <s v="IL"/>
    <s v="MORTGAGE"/>
    <x v="65"/>
    <x v="12"/>
    <n v="13"/>
    <n v="13651"/>
    <x v="1"/>
    <s v="10+ years"/>
    <n v="15"/>
    <n v="22"/>
    <n v="11"/>
    <x v="8"/>
  </r>
  <r>
    <n v="76078"/>
    <n v="30000"/>
    <n v="30000"/>
    <n v="0.22950000000000001"/>
    <s v="60 months"/>
    <x v="0"/>
    <n v="0.30559999999999998"/>
    <s v="HI"/>
    <s v="RENT"/>
    <x v="48"/>
    <x v="7"/>
    <n v="12"/>
    <n v="29756"/>
    <x v="2"/>
    <s v="10+ years"/>
    <n v="22"/>
    <n v="30"/>
    <n v="11"/>
    <x v="0"/>
  </r>
  <r>
    <n v="6363"/>
    <n v="24250"/>
    <n v="24175"/>
    <n v="0.12180000000000001"/>
    <s v="36 months"/>
    <x v="0"/>
    <n v="0.219"/>
    <s v="NY"/>
    <s v="OWN"/>
    <x v="9"/>
    <x v="11"/>
    <n v="15"/>
    <n v="100842"/>
    <x v="1"/>
    <s v="&lt; 1 year"/>
    <n v="12"/>
    <n v="21"/>
    <n v="0"/>
    <x v="0"/>
  </r>
  <r>
    <n v="40971"/>
    <n v="16000"/>
    <n v="16000"/>
    <n v="6.0299999999999999E-2"/>
    <s v="36 months"/>
    <x v="1"/>
    <n v="6.0699999999999997E-2"/>
    <s v="NJ"/>
    <s v="RENT"/>
    <x v="76"/>
    <x v="24"/>
    <n v="8"/>
    <n v="26635"/>
    <x v="1"/>
    <s v="10+ years"/>
    <n v="6"/>
    <n v="6"/>
    <n v="11"/>
    <x v="1"/>
  </r>
  <r>
    <n v="3755"/>
    <n v="9000"/>
    <n v="8996.01"/>
    <n v="0.15049999999999999"/>
    <s v="36 months"/>
    <x v="0"/>
    <n v="0.23749999999999999"/>
    <s v="CA"/>
    <s v="RENT"/>
    <x v="40"/>
    <x v="13"/>
    <n v="7"/>
    <n v="15149"/>
    <x v="1"/>
    <s v="1 year"/>
    <n v="15"/>
    <n v="23"/>
    <n v="1"/>
    <x v="0"/>
  </r>
  <r>
    <n v="12350"/>
    <n v="17000"/>
    <n v="16750"/>
    <n v="0.11119999999999999"/>
    <s v="60 months"/>
    <x v="4"/>
    <n v="0.17910000000000001"/>
    <s v="MD"/>
    <s v="MORTGAGE"/>
    <x v="317"/>
    <x v="20"/>
    <n v="9"/>
    <n v="10324"/>
    <x v="3"/>
    <s v="5 years"/>
    <n v="11"/>
    <n v="17"/>
    <n v="5"/>
    <x v="4"/>
  </r>
  <r>
    <n v="17"/>
    <n v="5400"/>
    <n v="200"/>
    <n v="7.7499999999999999E-2"/>
    <s v="36 months"/>
    <x v="9"/>
    <n v="0.03"/>
    <s v="GA"/>
    <s v="RENT"/>
    <x v="329"/>
    <x v="12"/>
    <n v="4"/>
    <n v="1321"/>
    <x v="2"/>
    <s v="&lt; 1 year"/>
    <n v="7"/>
    <n v="0.03"/>
    <n v="0"/>
    <x v="9"/>
  </r>
  <r>
    <n v="79041"/>
    <n v="12000"/>
    <n v="12000"/>
    <n v="0.1212"/>
    <s v="36 months"/>
    <x v="0"/>
    <n v="0.26960000000000001"/>
    <s v="CA"/>
    <s v="RENT"/>
    <x v="3"/>
    <x v="2"/>
    <n v="15"/>
    <n v="6038"/>
    <x v="2"/>
    <s v="4 years"/>
    <n v="12"/>
    <n v="26"/>
    <n v="4"/>
    <x v="0"/>
  </r>
  <r>
    <n v="57986"/>
    <n v="2000"/>
    <n v="2000"/>
    <n v="0.17269999999999999"/>
    <s v="36 months"/>
    <x v="0"/>
    <n v="8.6400000000000005E-2"/>
    <s v="CA"/>
    <s v="RENT"/>
    <x v="265"/>
    <x v="4"/>
    <n v="5"/>
    <n v="4595"/>
    <x v="0"/>
    <s v="n/a"/>
    <n v="17"/>
    <n v="8"/>
    <s v="n/a"/>
    <x v="0"/>
  </r>
  <r>
    <n v="40027"/>
    <n v="24000"/>
    <n v="24000"/>
    <n v="0.12690000000000001"/>
    <s v="36 months"/>
    <x v="2"/>
    <n v="0.1953"/>
    <s v="MN"/>
    <s v="RENT"/>
    <x v="1"/>
    <x v="18"/>
    <n v="5"/>
    <n v="21377"/>
    <x v="2"/>
    <s v="5 years"/>
    <n v="12"/>
    <n v="19"/>
    <n v="5"/>
    <x v="2"/>
  </r>
  <r>
    <n v="80804"/>
    <n v="16800"/>
    <n v="16800"/>
    <n v="0.22470000000000001"/>
    <s v="60 months"/>
    <x v="0"/>
    <n v="0.13550000000000001"/>
    <s v="OH"/>
    <s v="MORTGAGE"/>
    <x v="68"/>
    <x v="17"/>
    <n v="12"/>
    <n v="12179"/>
    <x v="1"/>
    <s v="10+ years"/>
    <n v="22"/>
    <n v="13"/>
    <n v="11"/>
    <x v="0"/>
  </r>
  <r>
    <n v="62160"/>
    <n v="3000"/>
    <n v="3000"/>
    <n v="0.17269999999999999"/>
    <s v="36 months"/>
    <x v="1"/>
    <n v="0.22869999999999999"/>
    <s v="NY"/>
    <s v="RENT"/>
    <x v="95"/>
    <x v="17"/>
    <n v="9"/>
    <n v="7648"/>
    <x v="3"/>
    <s v="4 years"/>
    <n v="17"/>
    <n v="22"/>
    <n v="4"/>
    <x v="1"/>
  </r>
  <r>
    <n v="39128"/>
    <n v="3500"/>
    <n v="3500"/>
    <n v="0.12690000000000001"/>
    <s v="36 months"/>
    <x v="8"/>
    <n v="5.3600000000000002E-2"/>
    <s v="NC"/>
    <s v="MORTGAGE"/>
    <x v="284"/>
    <x v="8"/>
    <n v="6"/>
    <n v="11616"/>
    <x v="2"/>
    <s v="10+ years"/>
    <n v="12"/>
    <n v="5"/>
    <n v="11"/>
    <x v="8"/>
  </r>
  <r>
    <n v="22200"/>
    <n v="4000"/>
    <n v="3910.45"/>
    <n v="7.6600000000000001E-2"/>
    <s v="36 months"/>
    <x v="6"/>
    <n v="0.2092"/>
    <s v="NY"/>
    <s v="MORTGAGE"/>
    <x v="330"/>
    <x v="9"/>
    <n v="4"/>
    <n v="594"/>
    <x v="2"/>
    <s v="10+ years"/>
    <n v="7"/>
    <n v="20"/>
    <n v="11"/>
    <x v="6"/>
  </r>
  <r>
    <n v="68824"/>
    <n v="16000"/>
    <n v="15975"/>
    <n v="0.16289999999999999"/>
    <s v="36 months"/>
    <x v="0"/>
    <n v="0.3291"/>
    <s v="OH"/>
    <s v="OWN"/>
    <x v="63"/>
    <x v="3"/>
    <n v="10"/>
    <n v="24134"/>
    <x v="1"/>
    <s v="2 years"/>
    <n v="16"/>
    <n v="32"/>
    <n v="2"/>
    <x v="0"/>
  </r>
  <r>
    <n v="21164"/>
    <n v="8800"/>
    <n v="8800"/>
    <n v="0.1825"/>
    <s v="60 months"/>
    <x v="0"/>
    <n v="0.1389"/>
    <s v="KY"/>
    <s v="RENT"/>
    <x v="6"/>
    <x v="7"/>
    <n v="5"/>
    <n v="7794"/>
    <x v="0"/>
    <s v="2 years"/>
    <n v="18"/>
    <n v="13"/>
    <n v="2"/>
    <x v="0"/>
  </r>
  <r>
    <n v="67672"/>
    <n v="19725"/>
    <n v="19725"/>
    <n v="7.9000000000000001E-2"/>
    <s v="36 months"/>
    <x v="0"/>
    <n v="6.4600000000000005E-2"/>
    <s v="CA"/>
    <s v="MORTGAGE"/>
    <x v="314"/>
    <x v="23"/>
    <n v="9"/>
    <n v="16173"/>
    <x v="3"/>
    <s v="7 years"/>
    <n v="7"/>
    <n v="6"/>
    <n v="7"/>
    <x v="0"/>
  </r>
  <r>
    <n v="42953"/>
    <n v="19750"/>
    <n v="19725"/>
    <n v="0.15959999999999999"/>
    <s v="36 months"/>
    <x v="0"/>
    <n v="0.2414"/>
    <s v="VA"/>
    <s v="MORTGAGE"/>
    <x v="40"/>
    <x v="22"/>
    <n v="12"/>
    <n v="33368"/>
    <x v="0"/>
    <s v="10+ years"/>
    <n v="15"/>
    <n v="24"/>
    <n v="11"/>
    <x v="0"/>
  </r>
  <r>
    <n v="18017"/>
    <n v="19750"/>
    <n v="19725"/>
    <n v="0.2077"/>
    <s v="60 months"/>
    <x v="0"/>
    <n v="0.14849999999999999"/>
    <s v="KS"/>
    <s v="RENT"/>
    <x v="68"/>
    <x v="4"/>
    <n v="4"/>
    <n v="1948"/>
    <x v="1"/>
    <s v="3 years"/>
    <n v="20"/>
    <n v="14"/>
    <n v="3"/>
    <x v="0"/>
  </r>
  <r>
    <n v="17955"/>
    <n v="10000"/>
    <n v="10000"/>
    <n v="0.16320000000000001"/>
    <s v="36 months"/>
    <x v="6"/>
    <n v="1.6899999999999998E-2"/>
    <s v="MA"/>
    <s v="MORTGAGE"/>
    <x v="65"/>
    <x v="3"/>
    <n v="3"/>
    <n v="5624"/>
    <x v="2"/>
    <s v="10+ years"/>
    <n v="16"/>
    <n v="1"/>
    <n v="11"/>
    <x v="6"/>
  </r>
  <r>
    <n v="1034"/>
    <n v="5000"/>
    <n v="0"/>
    <n v="8.6300000000000002E-2"/>
    <s v="36 months"/>
    <x v="0"/>
    <n v="1.9199999999999998E-2"/>
    <s v="NJ"/>
    <s v="RENT"/>
    <x v="331"/>
    <x v="10"/>
    <n v="13"/>
    <n v="814"/>
    <x v="2"/>
    <s v="8 years"/>
    <n v="8"/>
    <n v="1"/>
    <n v="8"/>
    <x v="0"/>
  </r>
  <r>
    <n v="62763"/>
    <n v="9600"/>
    <n v="9600"/>
    <n v="6.6199999999999995E-2"/>
    <s v="36 months"/>
    <x v="0"/>
    <n v="3.8199999999999998E-2"/>
    <s v="SC"/>
    <s v="RENT"/>
    <x v="17"/>
    <x v="12"/>
    <n v="7"/>
    <n v="1039"/>
    <x v="1"/>
    <s v="3 years"/>
    <n v="6"/>
    <n v="3"/>
    <n v="3"/>
    <x v="0"/>
  </r>
  <r>
    <n v="65518"/>
    <n v="30000"/>
    <n v="29975"/>
    <n v="0.21490000000000001"/>
    <s v="60 months"/>
    <x v="0"/>
    <n v="0.1532"/>
    <s v="NJ"/>
    <s v="MORTGAGE"/>
    <x v="66"/>
    <x v="6"/>
    <n v="12"/>
    <n v="24124"/>
    <x v="0"/>
    <s v="10+ years"/>
    <n v="21"/>
    <n v="15"/>
    <n v="11"/>
    <x v="0"/>
  </r>
  <r>
    <n v="39131"/>
    <n v="7000"/>
    <n v="7000"/>
    <n v="0.1242"/>
    <s v="36 months"/>
    <x v="1"/>
    <n v="0.15110000000000001"/>
    <s v="CA"/>
    <s v="RENT"/>
    <x v="69"/>
    <x v="7"/>
    <n v="15"/>
    <n v="16049"/>
    <x v="0"/>
    <s v="10+ years"/>
    <n v="12"/>
    <n v="15"/>
    <n v="11"/>
    <x v="1"/>
  </r>
  <r>
    <n v="54010"/>
    <n v="8400"/>
    <n v="8400"/>
    <n v="0.1074"/>
    <s v="36 months"/>
    <x v="0"/>
    <n v="7.8200000000000006E-2"/>
    <s v="LA"/>
    <s v="RENT"/>
    <x v="91"/>
    <x v="5"/>
    <n v="7"/>
    <n v="4282"/>
    <x v="1"/>
    <s v="9 years"/>
    <n v="10"/>
    <n v="7"/>
    <n v="9"/>
    <x v="0"/>
  </r>
  <r>
    <n v="66459"/>
    <n v="5600"/>
    <n v="5600"/>
    <n v="0.14330000000000001"/>
    <s v="36 months"/>
    <x v="0"/>
    <n v="0.25290000000000001"/>
    <s v="OH"/>
    <s v="RENT"/>
    <x v="63"/>
    <x v="13"/>
    <n v="8"/>
    <n v="17471"/>
    <x v="1"/>
    <s v="4 years"/>
    <n v="14"/>
    <n v="25"/>
    <n v="4"/>
    <x v="0"/>
  </r>
  <r>
    <n v="9839"/>
    <n v="20000"/>
    <n v="13175"/>
    <n v="7.8799999999999995E-2"/>
    <s v="60 months"/>
    <x v="4"/>
    <n v="0.12509999999999999"/>
    <s v="GA"/>
    <s v="MORTGAGE"/>
    <x v="332"/>
    <x v="24"/>
    <n v="9"/>
    <n v="5213"/>
    <x v="2"/>
    <s v="4 years"/>
    <n v="7"/>
    <n v="12"/>
    <n v="4"/>
    <x v="4"/>
  </r>
  <r>
    <n v="56271"/>
    <n v="15000"/>
    <n v="15000"/>
    <n v="0.1212"/>
    <s v="36 months"/>
    <x v="5"/>
    <n v="3.4099999999999998E-2"/>
    <s v="NY"/>
    <s v="RENT"/>
    <x v="146"/>
    <x v="5"/>
    <n v="5"/>
    <n v="3338"/>
    <x v="2"/>
    <s v="3 years"/>
    <n v="12"/>
    <n v="3"/>
    <n v="3"/>
    <x v="5"/>
  </r>
  <r>
    <n v="13609"/>
    <n v="17500"/>
    <n v="17500"/>
    <n v="0.1323"/>
    <s v="60 months"/>
    <x v="0"/>
    <n v="0.2303"/>
    <s v="MD"/>
    <s v="RENT"/>
    <x v="70"/>
    <x v="0"/>
    <n v="6"/>
    <n v="17734"/>
    <x v="2"/>
    <s v="&lt; 1 year"/>
    <n v="13"/>
    <n v="23"/>
    <n v="0"/>
    <x v="0"/>
  </r>
  <r>
    <n v="51025"/>
    <n v="32400"/>
    <n v="32400"/>
    <n v="0.1212"/>
    <s v="60 months"/>
    <x v="6"/>
    <n v="1.2800000000000001E-2"/>
    <s v="CA"/>
    <s v="MORTGAGE"/>
    <x v="182"/>
    <x v="24"/>
    <n v="4"/>
    <n v="7"/>
    <x v="2"/>
    <s v="5 years"/>
    <n v="12"/>
    <n v="1"/>
    <n v="5"/>
    <x v="6"/>
  </r>
  <r>
    <n v="80125"/>
    <n v="12000"/>
    <n v="11975"/>
    <n v="0.1212"/>
    <s v="36 months"/>
    <x v="0"/>
    <n v="0.1084"/>
    <s v="NJ"/>
    <s v="RENT"/>
    <x v="69"/>
    <x v="7"/>
    <n v="11"/>
    <n v="20601"/>
    <x v="2"/>
    <s v="4 years"/>
    <n v="12"/>
    <n v="10"/>
    <n v="4"/>
    <x v="0"/>
  </r>
  <r>
    <n v="104069"/>
    <n v="10000"/>
    <n v="9875"/>
    <n v="0.1409"/>
    <s v="36 months"/>
    <x v="2"/>
    <n v="0.16400000000000001"/>
    <s v="TX"/>
    <s v="RENT"/>
    <x v="236"/>
    <x v="22"/>
    <n v="3"/>
    <n v="13398"/>
    <x v="6"/>
    <s v="10+ years"/>
    <n v="14"/>
    <n v="16"/>
    <n v="11"/>
    <x v="2"/>
  </r>
  <r>
    <n v="9162"/>
    <n v="12300"/>
    <n v="12275"/>
    <n v="7.8799999999999995E-2"/>
    <s v="36 months"/>
    <x v="0"/>
    <n v="0.22140000000000001"/>
    <s v="OH"/>
    <s v="MORTGAGE"/>
    <x v="333"/>
    <x v="28"/>
    <n v="18"/>
    <n v="10666"/>
    <x v="0"/>
    <s v="5 years"/>
    <n v="7"/>
    <n v="22"/>
    <n v="5"/>
    <x v="0"/>
  </r>
  <r>
    <n v="93455"/>
    <n v="15000"/>
    <n v="15000"/>
    <n v="0.1114"/>
    <s v="36 months"/>
    <x v="1"/>
    <n v="0.15509999999999999"/>
    <s v="GA"/>
    <s v="MORTGAGE"/>
    <x v="182"/>
    <x v="2"/>
    <n v="9"/>
    <n v="15207"/>
    <x v="2"/>
    <s v="10+ years"/>
    <n v="11"/>
    <n v="15"/>
    <n v="11"/>
    <x v="1"/>
  </r>
  <r>
    <n v="102308"/>
    <n v="5000"/>
    <n v="4446.5"/>
    <n v="0.1197"/>
    <s v="36 months"/>
    <x v="0"/>
    <n v="0.20760000000000001"/>
    <s v="IL"/>
    <s v="RENT"/>
    <x v="36"/>
    <x v="7"/>
    <n v="14"/>
    <n v="14536"/>
    <x v="6"/>
    <s v="3 years"/>
    <n v="11"/>
    <n v="20"/>
    <n v="3"/>
    <x v="0"/>
  </r>
  <r>
    <n v="86201"/>
    <n v="20000"/>
    <n v="20000"/>
    <n v="0.13109999999999999"/>
    <s v="36 months"/>
    <x v="1"/>
    <n v="0.1487"/>
    <s v="NY"/>
    <s v="RENT"/>
    <x v="12"/>
    <x v="3"/>
    <n v="17"/>
    <n v="34115"/>
    <x v="2"/>
    <s v="3 years"/>
    <n v="13"/>
    <n v="14"/>
    <n v="3"/>
    <x v="1"/>
  </r>
  <r>
    <n v="72515"/>
    <n v="21725"/>
    <n v="21725"/>
    <n v="0.16289999999999999"/>
    <s v="36 months"/>
    <x v="1"/>
    <n v="0.29110000000000003"/>
    <s v="FL"/>
    <s v="MORTGAGE"/>
    <x v="13"/>
    <x v="3"/>
    <n v="15"/>
    <n v="68397"/>
    <x v="0"/>
    <s v="10+ years"/>
    <n v="16"/>
    <n v="29"/>
    <n v="11"/>
    <x v="1"/>
  </r>
  <r>
    <n v="23214"/>
    <n v="5000"/>
    <n v="5000"/>
    <n v="0.1"/>
    <s v="60 months"/>
    <x v="4"/>
    <n v="9.2799999999999994E-2"/>
    <s v="FL"/>
    <s v="RENT"/>
    <x v="68"/>
    <x v="0"/>
    <n v="6"/>
    <n v="3448"/>
    <x v="2"/>
    <s v="&lt; 1 year"/>
    <n v="0.1"/>
    <n v="9"/>
    <n v="0"/>
    <x v="4"/>
  </r>
  <r>
    <n v="86134"/>
    <n v="10300"/>
    <n v="10300"/>
    <n v="8.8999999999999996E-2"/>
    <s v="36 months"/>
    <x v="0"/>
    <n v="0.3337"/>
    <s v="GA"/>
    <s v="MORTGAGE"/>
    <x v="217"/>
    <x v="1"/>
    <n v="19"/>
    <n v="12475"/>
    <x v="2"/>
    <s v="7 years"/>
    <n v="8"/>
    <n v="33"/>
    <n v="7"/>
    <x v="0"/>
  </r>
  <r>
    <n v="70024"/>
    <n v="14400"/>
    <n v="14400"/>
    <n v="0.2049"/>
    <s v="36 months"/>
    <x v="0"/>
    <n v="0.18840000000000001"/>
    <s v="MO"/>
    <s v="MORTGAGE"/>
    <x v="46"/>
    <x v="17"/>
    <n v="7"/>
    <n v="10042"/>
    <x v="3"/>
    <s v="9 years"/>
    <n v="20"/>
    <n v="18"/>
    <n v="9"/>
    <x v="0"/>
  </r>
  <r>
    <n v="31014"/>
    <n v="15000"/>
    <n v="15000"/>
    <n v="0.16489999999999999"/>
    <s v="36 months"/>
    <x v="1"/>
    <n v="0.1492"/>
    <s v="MA"/>
    <s v="RENT"/>
    <x v="334"/>
    <x v="22"/>
    <n v="11"/>
    <n v="20270"/>
    <x v="1"/>
    <s v="3 years"/>
    <n v="16"/>
    <n v="14"/>
    <n v="3"/>
    <x v="1"/>
  </r>
  <r>
    <n v="89438"/>
    <n v="35000"/>
    <n v="35000"/>
    <n v="0.19719999999999999"/>
    <s v="60 months"/>
    <x v="1"/>
    <n v="0.2238"/>
    <s v="IL"/>
    <s v="MORTGAGE"/>
    <x v="257"/>
    <x v="2"/>
    <n v="12"/>
    <n v="46937"/>
    <x v="2"/>
    <s v="3 years"/>
    <n v="19"/>
    <n v="22"/>
    <n v="3"/>
    <x v="1"/>
  </r>
  <r>
    <n v="80444"/>
    <n v="7000"/>
    <n v="7000"/>
    <n v="0.158"/>
    <s v="36 months"/>
    <x v="0"/>
    <n v="0.1153"/>
    <s v="FL"/>
    <s v="MORTGAGE"/>
    <x v="146"/>
    <x v="13"/>
    <n v="11"/>
    <n v="6658"/>
    <x v="0"/>
    <s v="3 years"/>
    <n v="15"/>
    <n v="11"/>
    <n v="3"/>
    <x v="0"/>
  </r>
  <r>
    <n v="34262"/>
    <n v="12500"/>
    <n v="12500"/>
    <n v="0.15959999999999999"/>
    <s v="60 months"/>
    <x v="0"/>
    <n v="0.13869999999999999"/>
    <s v="PA"/>
    <s v="RENT"/>
    <x v="335"/>
    <x v="3"/>
    <n v="7"/>
    <n v="11439"/>
    <x v="3"/>
    <s v="5 years"/>
    <n v="15"/>
    <n v="13"/>
    <n v="5"/>
    <x v="0"/>
  </r>
  <r>
    <n v="79308"/>
    <n v="18000"/>
    <n v="18000"/>
    <n v="0.1212"/>
    <s v="36 months"/>
    <x v="0"/>
    <n v="0.1008"/>
    <s v="CA"/>
    <s v="RENT"/>
    <x v="20"/>
    <x v="6"/>
    <n v="13"/>
    <n v="17773"/>
    <x v="2"/>
    <s v="7 years"/>
    <n v="12"/>
    <n v="10"/>
    <n v="7"/>
    <x v="0"/>
  </r>
  <r>
    <n v="3162"/>
    <n v="6000"/>
    <n v="6000"/>
    <n v="0.11890000000000001"/>
    <s v="36 months"/>
    <x v="0"/>
    <n v="9.7699999999999995E-2"/>
    <s v="CA"/>
    <s v="RENT"/>
    <x v="46"/>
    <x v="3"/>
    <n v="13"/>
    <n v="15377"/>
    <x v="1"/>
    <s v="10+ years"/>
    <n v="11"/>
    <n v="9"/>
    <n v="11"/>
    <x v="0"/>
  </r>
  <r>
    <n v="42828"/>
    <n v="16000"/>
    <n v="16000"/>
    <n v="8.8999999999999996E-2"/>
    <s v="36 months"/>
    <x v="1"/>
    <n v="0.14849999999999999"/>
    <s v="CA"/>
    <s v="RENT"/>
    <x v="120"/>
    <x v="9"/>
    <n v="7"/>
    <n v="14431"/>
    <x v="2"/>
    <s v="6 years"/>
    <n v="8"/>
    <n v="14"/>
    <n v="6"/>
    <x v="1"/>
  </r>
  <r>
    <n v="72220"/>
    <n v="35000"/>
    <n v="34950"/>
    <n v="0.23280000000000001"/>
    <s v="60 months"/>
    <x v="0"/>
    <n v="0.1595"/>
    <s v="OR"/>
    <s v="MORTGAGE"/>
    <x v="96"/>
    <x v="13"/>
    <n v="8"/>
    <n v="11229"/>
    <x v="1"/>
    <s v="10+ years"/>
    <n v="23"/>
    <n v="15"/>
    <n v="11"/>
    <x v="0"/>
  </r>
  <r>
    <n v="51394"/>
    <n v="10000"/>
    <n v="10000"/>
    <n v="6.6199999999999995E-2"/>
    <s v="36 months"/>
    <x v="6"/>
    <n v="3.1600000000000003E-2"/>
    <s v="NY"/>
    <s v="RENT"/>
    <x v="309"/>
    <x v="0"/>
    <n v="13"/>
    <n v="5643"/>
    <x v="2"/>
    <s v="2 years"/>
    <n v="6"/>
    <n v="3"/>
    <n v="2"/>
    <x v="6"/>
  </r>
  <r>
    <n v="69651"/>
    <n v="21000"/>
    <n v="21000"/>
    <n v="0.247"/>
    <s v="60 months"/>
    <x v="1"/>
    <n v="0.25869999999999999"/>
    <s v="AK"/>
    <s v="RENT"/>
    <x v="13"/>
    <x v="13"/>
    <n v="25"/>
    <n v="17811"/>
    <x v="1"/>
    <s v="5 years"/>
    <n v="24"/>
    <n v="25"/>
    <n v="5"/>
    <x v="1"/>
  </r>
  <r>
    <n v="54274"/>
    <n v="8000"/>
    <n v="8000"/>
    <n v="0.1212"/>
    <s v="36 months"/>
    <x v="6"/>
    <n v="7.9000000000000001E-2"/>
    <s v="NJ"/>
    <s v="MORTGAGE"/>
    <x v="46"/>
    <x v="6"/>
    <n v="6"/>
    <n v="7419"/>
    <x v="1"/>
    <s v="n/a"/>
    <n v="12"/>
    <n v="7"/>
    <s v="n/a"/>
    <x v="6"/>
  </r>
  <r>
    <n v="37228"/>
    <n v="33600"/>
    <n v="32058.53"/>
    <n v="0.20300000000000001"/>
    <s v="60 months"/>
    <x v="0"/>
    <n v="0.1356"/>
    <s v="GA"/>
    <s v="MORTGAGE"/>
    <x v="336"/>
    <x v="3"/>
    <n v="12"/>
    <n v="17285"/>
    <x v="2"/>
    <s v="2 years"/>
    <n v="20"/>
    <n v="13"/>
    <n v="2"/>
    <x v="0"/>
  </r>
  <r>
    <n v="2178"/>
    <n v="11050"/>
    <n v="10878.55"/>
    <n v="0.1474"/>
    <s v="36 months"/>
    <x v="0"/>
    <n v="0.1547"/>
    <s v="CA"/>
    <s v="RENT"/>
    <x v="31"/>
    <x v="13"/>
    <n v="12"/>
    <n v="27780"/>
    <x v="1"/>
    <s v="&lt; 1 year"/>
    <n v="14"/>
    <n v="15"/>
    <n v="0"/>
    <x v="0"/>
  </r>
  <r>
    <n v="76450"/>
    <n v="16000"/>
    <n v="16000"/>
    <n v="0.15310000000000001"/>
    <s v="36 months"/>
    <x v="0"/>
    <n v="0.19"/>
    <s v="CA"/>
    <s v="MORTGAGE"/>
    <x v="87"/>
    <x v="3"/>
    <n v="16"/>
    <n v="43692"/>
    <x v="1"/>
    <s v="10+ years"/>
    <n v="15"/>
    <n v="0.19"/>
    <n v="11"/>
    <x v="0"/>
  </r>
  <r>
    <n v="37585"/>
    <n v="15000"/>
    <n v="15000"/>
    <n v="0.14649999999999999"/>
    <s v="60 months"/>
    <x v="1"/>
    <n v="0.1721"/>
    <s v="NJ"/>
    <s v="RENT"/>
    <x v="1"/>
    <x v="10"/>
    <n v="4"/>
    <n v="13115"/>
    <x v="1"/>
    <s v="8 years"/>
    <n v="14"/>
    <n v="17"/>
    <n v="8"/>
    <x v="1"/>
  </r>
  <r>
    <n v="73523"/>
    <n v="12000"/>
    <n v="12000"/>
    <n v="0.14330000000000001"/>
    <s v="36 months"/>
    <x v="0"/>
    <n v="0.1353"/>
    <s v="CA"/>
    <s v="MORTGAGE"/>
    <x v="52"/>
    <x v="7"/>
    <n v="13"/>
    <n v="12968"/>
    <x v="1"/>
    <s v="3 years"/>
    <n v="14"/>
    <n v="13"/>
    <n v="3"/>
    <x v="0"/>
  </r>
  <r>
    <n v="103275"/>
    <n v="4000"/>
    <n v="3975"/>
    <n v="0.14960000000000001"/>
    <s v="36 months"/>
    <x v="7"/>
    <n v="4.7600000000000003E-2"/>
    <s v="PA"/>
    <s v="RENT"/>
    <x v="325"/>
    <x v="4"/>
    <n v="4"/>
    <n v="2381"/>
    <x v="4"/>
    <s v="&lt; 1 year"/>
    <n v="14"/>
    <n v="4"/>
    <n v="0"/>
    <x v="7"/>
  </r>
  <r>
    <n v="45094"/>
    <n v="12000"/>
    <n v="12000"/>
    <n v="0.1799"/>
    <s v="36 months"/>
    <x v="2"/>
    <n v="0.19889999999999999"/>
    <s v="CA"/>
    <s v="RENT"/>
    <x v="337"/>
    <x v="17"/>
    <n v="8"/>
    <n v="8923"/>
    <x v="2"/>
    <s v="5 years"/>
    <n v="17"/>
    <n v="19"/>
    <n v="5"/>
    <x v="2"/>
  </r>
  <r>
    <n v="18688"/>
    <n v="12000"/>
    <n v="12000"/>
    <n v="0.1036"/>
    <s v="36 months"/>
    <x v="0"/>
    <n v="0.1192"/>
    <s v="PA"/>
    <s v="MORTGAGE"/>
    <x v="338"/>
    <x v="2"/>
    <n v="16"/>
    <n v="8987"/>
    <x v="2"/>
    <s v="5 years"/>
    <n v="10"/>
    <n v="11"/>
    <n v="5"/>
    <x v="0"/>
  </r>
  <r>
    <n v="27095"/>
    <n v="7500"/>
    <n v="7500"/>
    <n v="5.4199999999999998E-2"/>
    <s v="36 months"/>
    <x v="6"/>
    <n v="0.22259999999999999"/>
    <s v="OH"/>
    <s v="MORTGAGE"/>
    <x v="217"/>
    <x v="19"/>
    <n v="11"/>
    <n v="2160"/>
    <x v="2"/>
    <s v="10+ years"/>
    <n v="5"/>
    <n v="22"/>
    <n v="11"/>
    <x v="6"/>
  </r>
  <r>
    <n v="14887"/>
    <n v="24000"/>
    <n v="23568.65"/>
    <n v="7.8799999999999995E-2"/>
    <s v="36 months"/>
    <x v="1"/>
    <n v="0.14410000000000001"/>
    <s v="AZ"/>
    <s v="MORTGAGE"/>
    <x v="100"/>
    <x v="19"/>
    <n v="10"/>
    <n v="33122"/>
    <x v="2"/>
    <s v="4 years"/>
    <n v="7"/>
    <n v="14"/>
    <n v="4"/>
    <x v="1"/>
  </r>
  <r>
    <n v="74945"/>
    <n v="16000"/>
    <n v="16000"/>
    <n v="0.15310000000000001"/>
    <s v="36 months"/>
    <x v="0"/>
    <n v="0.19919999999999999"/>
    <s v="MA"/>
    <s v="RENT"/>
    <x v="60"/>
    <x v="2"/>
    <n v="11"/>
    <n v="10915"/>
    <x v="1"/>
    <s v="7 years"/>
    <n v="15"/>
    <n v="19"/>
    <n v="7"/>
    <x v="0"/>
  </r>
  <r>
    <n v="48854"/>
    <n v="12200"/>
    <n v="12200"/>
    <n v="0.21479999999999999"/>
    <s v="60 months"/>
    <x v="1"/>
    <n v="9.1200000000000003E-2"/>
    <s v="AK"/>
    <s v="RENT"/>
    <x v="20"/>
    <x v="3"/>
    <n v="9"/>
    <n v="17282"/>
    <x v="2"/>
    <s v="10+ years"/>
    <n v="21"/>
    <n v="9"/>
    <n v="11"/>
    <x v="1"/>
  </r>
  <r>
    <n v="82729"/>
    <n v="12000"/>
    <n v="12000"/>
    <n v="0.1016"/>
    <s v="36 months"/>
    <x v="0"/>
    <n v="0.1193"/>
    <s v="CA"/>
    <s v="RENT"/>
    <x v="339"/>
    <x v="18"/>
    <n v="13"/>
    <n v="14986"/>
    <x v="2"/>
    <s v="10+ years"/>
    <n v="10"/>
    <n v="11"/>
    <n v="11"/>
    <x v="0"/>
  </r>
  <r>
    <n v="89068"/>
    <n v="12000"/>
    <n v="12000"/>
    <n v="0.15310000000000001"/>
    <s v="36 months"/>
    <x v="0"/>
    <n v="0.2586"/>
    <s v="MA"/>
    <s v="OWN"/>
    <x v="63"/>
    <x v="8"/>
    <n v="9"/>
    <n v="10310"/>
    <x v="2"/>
    <s v="n/a"/>
    <n v="15"/>
    <n v="25"/>
    <s v="n/a"/>
    <x v="0"/>
  </r>
  <r>
    <n v="31343"/>
    <n v="9800"/>
    <n v="9775"/>
    <n v="5.9900000000000002E-2"/>
    <s v="36 months"/>
    <x v="0"/>
    <n v="0.1444"/>
    <s v="AL"/>
    <s v="MORTGAGE"/>
    <x v="20"/>
    <x v="14"/>
    <n v="5"/>
    <n v="11466"/>
    <x v="2"/>
    <s v="3 years"/>
    <n v="5"/>
    <n v="14"/>
    <n v="3"/>
    <x v="0"/>
  </r>
  <r>
    <n v="11258"/>
    <n v="7000"/>
    <n v="7000"/>
    <n v="0.1472"/>
    <s v="36 months"/>
    <x v="0"/>
    <n v="0.1139"/>
    <s v="WI"/>
    <s v="MORTGAGE"/>
    <x v="340"/>
    <x v="4"/>
    <n v="11"/>
    <n v="5537"/>
    <x v="1"/>
    <s v="7 years"/>
    <n v="14"/>
    <n v="11"/>
    <n v="7"/>
    <x v="0"/>
  </r>
  <r>
    <n v="32181"/>
    <n v="10000"/>
    <n v="10000"/>
    <n v="0.1171"/>
    <s v="36 months"/>
    <x v="3"/>
    <n v="2.18E-2"/>
    <s v="CA"/>
    <s v="RENT"/>
    <x v="54"/>
    <x v="5"/>
    <n v="3"/>
    <n v="5623"/>
    <x v="2"/>
    <s v="4 years"/>
    <n v="11"/>
    <n v="2"/>
    <n v="4"/>
    <x v="3"/>
  </r>
  <r>
    <n v="62270"/>
    <n v="10000"/>
    <n v="10000"/>
    <n v="0.13109999999999999"/>
    <s v="36 months"/>
    <x v="1"/>
    <n v="0.1938"/>
    <s v="UT"/>
    <s v="MORTGAGE"/>
    <x v="341"/>
    <x v="18"/>
    <n v="9"/>
    <n v="24598"/>
    <x v="1"/>
    <s v="2 years"/>
    <n v="13"/>
    <n v="19"/>
    <n v="2"/>
    <x v="1"/>
  </r>
  <r>
    <n v="29653"/>
    <n v="17000"/>
    <n v="16975"/>
    <n v="0.11990000000000001"/>
    <s v="60 months"/>
    <x v="0"/>
    <n v="0.12690000000000001"/>
    <s v="NC"/>
    <s v="MORTGAGE"/>
    <x v="67"/>
    <x v="28"/>
    <n v="17"/>
    <n v="11677"/>
    <x v="0"/>
    <s v="10+ years"/>
    <n v="11"/>
    <n v="12"/>
    <n v="11"/>
    <x v="0"/>
  </r>
  <r>
    <n v="57430"/>
    <n v="18000"/>
    <n v="17975"/>
    <n v="0.19220000000000001"/>
    <s v="60 months"/>
    <x v="0"/>
    <n v="0.16039999999999999"/>
    <s v="AZ"/>
    <s v="MORTGAGE"/>
    <x v="67"/>
    <x v="13"/>
    <n v="14"/>
    <n v="14878"/>
    <x v="3"/>
    <s v="10+ years"/>
    <n v="19"/>
    <n v="16"/>
    <n v="11"/>
    <x v="0"/>
  </r>
  <r>
    <n v="840"/>
    <n v="15600"/>
    <n v="6575"/>
    <n v="0.1197"/>
    <s v="36 months"/>
    <x v="0"/>
    <n v="6.6500000000000004E-2"/>
    <s v="CA"/>
    <s v="MORTGAGE"/>
    <x v="342"/>
    <x v="22"/>
    <n v="14"/>
    <n v="20237"/>
    <x v="3"/>
    <s v="2 years"/>
    <n v="11"/>
    <n v="6"/>
    <n v="2"/>
    <x v="0"/>
  </r>
  <r>
    <n v="1439"/>
    <n v="16750"/>
    <n v="9445.58"/>
    <n v="0.1241"/>
    <s v="36 months"/>
    <x v="1"/>
    <n v="0.2475"/>
    <s v="FL"/>
    <s v="RENT"/>
    <x v="19"/>
    <x v="5"/>
    <n v="6"/>
    <n v="28116"/>
    <x v="1"/>
    <s v="10+ years"/>
    <n v="12"/>
    <n v="24"/>
    <n v="11"/>
    <x v="1"/>
  </r>
  <r>
    <n v="74632"/>
    <n v="7200"/>
    <n v="7200"/>
    <n v="0.1212"/>
    <s v="36 months"/>
    <x v="0"/>
    <n v="0.18609999999999999"/>
    <s v="CA"/>
    <s v="OWN"/>
    <x v="343"/>
    <x v="22"/>
    <n v="8"/>
    <n v="9849"/>
    <x v="2"/>
    <s v="1 year"/>
    <n v="12"/>
    <n v="18"/>
    <n v="1"/>
    <x v="0"/>
  </r>
  <r>
    <n v="30753"/>
    <n v="1500"/>
    <n v="1500"/>
    <n v="0.12989999999999999"/>
    <s v="36 months"/>
    <x v="2"/>
    <n v="0.20599999999999999"/>
    <s v="MO"/>
    <s v="MORTGAGE"/>
    <x v="9"/>
    <x v="2"/>
    <n v="15"/>
    <n v="38176"/>
    <x v="1"/>
    <s v="4 years"/>
    <n v="12"/>
    <n v="20"/>
    <n v="4"/>
    <x v="2"/>
  </r>
  <r>
    <n v="79198"/>
    <n v="13600"/>
    <n v="13600"/>
    <n v="0.1212"/>
    <s v="36 months"/>
    <x v="1"/>
    <n v="0.2094"/>
    <s v="WA"/>
    <s v="MORTGAGE"/>
    <x v="15"/>
    <x v="7"/>
    <n v="15"/>
    <n v="17117"/>
    <x v="2"/>
    <s v="10+ years"/>
    <n v="12"/>
    <n v="20"/>
    <n v="11"/>
    <x v="1"/>
  </r>
  <r>
    <n v="48489"/>
    <n v="30000"/>
    <n v="30000"/>
    <n v="0.24329999999999999"/>
    <s v="60 months"/>
    <x v="0"/>
    <n v="0.1124"/>
    <s v="CA"/>
    <s v="RENT"/>
    <x v="14"/>
    <x v="4"/>
    <n v="12"/>
    <n v="41592"/>
    <x v="2"/>
    <s v="6 years"/>
    <n v="24"/>
    <n v="11"/>
    <n v="6"/>
    <x v="0"/>
  </r>
  <r>
    <n v="98141"/>
    <n v="10000"/>
    <n v="10000"/>
    <n v="0.1777"/>
    <s v="36 months"/>
    <x v="0"/>
    <n v="0.26319999999999999"/>
    <s v="CO"/>
    <s v="RENT"/>
    <x v="36"/>
    <x v="22"/>
    <n v="6"/>
    <n v="17543"/>
    <x v="1"/>
    <s v="7 years"/>
    <n v="17"/>
    <n v="26"/>
    <n v="7"/>
    <x v="0"/>
  </r>
  <r>
    <n v="103353"/>
    <n v="10000"/>
    <n v="9850"/>
    <n v="0.10249999999999999"/>
    <s v="36 months"/>
    <x v="0"/>
    <n v="0.13980000000000001"/>
    <s v="NJ"/>
    <s v="MORTGAGE"/>
    <x v="344"/>
    <x v="10"/>
    <n v="8"/>
    <n v="6639"/>
    <x v="6"/>
    <s v="1 year"/>
    <n v="10"/>
    <n v="13"/>
    <n v="1"/>
    <x v="0"/>
  </r>
  <r>
    <n v="37906"/>
    <n v="10000"/>
    <n v="10000"/>
    <n v="0.1171"/>
    <s v="36 months"/>
    <x v="0"/>
    <n v="5.9799999999999999E-2"/>
    <s v="KS"/>
    <s v="MORTGAGE"/>
    <x v="345"/>
    <x v="3"/>
    <n v="5"/>
    <n v="9005"/>
    <x v="2"/>
    <s v="2 years"/>
    <n v="11"/>
    <n v="5"/>
    <n v="2"/>
    <x v="0"/>
  </r>
  <r>
    <n v="3178"/>
    <n v="7000"/>
    <n v="6975"/>
    <n v="0.13159999999999999"/>
    <s v="36 months"/>
    <x v="4"/>
    <n v="0.22320000000000001"/>
    <s v="CA"/>
    <s v="MORTGAGE"/>
    <x v="61"/>
    <x v="21"/>
    <n v="13"/>
    <n v="15394"/>
    <x v="1"/>
    <s v="&lt; 1 year"/>
    <n v="13"/>
    <n v="22"/>
    <n v="0"/>
    <x v="4"/>
  </r>
  <r>
    <n v="33208"/>
    <n v="4700"/>
    <n v="4700"/>
    <n v="7.9000000000000001E-2"/>
    <s v="36 months"/>
    <x v="13"/>
    <n v="0.1065"/>
    <s v="OR"/>
    <s v="RENT"/>
    <x v="137"/>
    <x v="12"/>
    <n v="3"/>
    <n v="2297"/>
    <x v="2"/>
    <s v="10+ years"/>
    <n v="7"/>
    <n v="10"/>
    <n v="11"/>
    <x v="13"/>
  </r>
  <r>
    <n v="32809"/>
    <n v="21200"/>
    <n v="21200"/>
    <n v="9.9099999999999994E-2"/>
    <s v="36 months"/>
    <x v="0"/>
    <n v="0.25230000000000002"/>
    <s v="TX"/>
    <s v="MORTGAGE"/>
    <x v="82"/>
    <x v="5"/>
    <n v="18"/>
    <n v="7252"/>
    <x v="2"/>
    <s v="1 year"/>
    <n v="9"/>
    <n v="25"/>
    <n v="1"/>
    <x v="0"/>
  </r>
  <r>
    <n v="80071"/>
    <n v="15000"/>
    <n v="14875"/>
    <n v="0.1905"/>
    <s v="36 months"/>
    <x v="0"/>
    <n v="0.1449"/>
    <s v="CA"/>
    <s v="RENT"/>
    <x v="9"/>
    <x v="8"/>
    <n v="12"/>
    <n v="10679"/>
    <x v="1"/>
    <s v="&lt; 1 year"/>
    <n v="19"/>
    <n v="14"/>
    <n v="0"/>
    <x v="0"/>
  </r>
  <r>
    <n v="22637"/>
    <n v="2800"/>
    <n v="2800"/>
    <n v="0.14169999999999999"/>
    <s v="36 months"/>
    <x v="0"/>
    <n v="0"/>
    <s v="MD"/>
    <s v="MORTGAGE"/>
    <x v="346"/>
    <x v="22"/>
    <n v="3"/>
    <n v="0"/>
    <x v="0"/>
    <s v="10+ years"/>
    <n v="14"/>
    <n v="0"/>
    <n v="11"/>
    <x v="0"/>
  </r>
  <r>
    <n v="103450"/>
    <n v="15000"/>
    <n v="14875"/>
    <n v="0.13109999999999999"/>
    <s v="36 months"/>
    <x v="11"/>
    <n v="0.13750000000000001"/>
    <s v="MI"/>
    <s v="MORTGAGE"/>
    <x v="46"/>
    <x v="21"/>
    <n v="11"/>
    <n v="8014"/>
    <x v="6"/>
    <s v="2 years"/>
    <n v="13"/>
    <n v="13"/>
    <n v="2"/>
    <x v="11"/>
  </r>
  <r>
    <n v="91807"/>
    <n v="24925"/>
    <n v="24925"/>
    <n v="0.1114"/>
    <s v="60 months"/>
    <x v="0"/>
    <n v="0.248"/>
    <s v="IN"/>
    <s v="MORTGAGE"/>
    <x v="21"/>
    <x v="0"/>
    <n v="20"/>
    <n v="19245"/>
    <x v="2"/>
    <s v="4 years"/>
    <n v="11"/>
    <n v="24"/>
    <n v="4"/>
    <x v="0"/>
  </r>
  <r>
    <n v="34367"/>
    <n v="15000"/>
    <n v="15000"/>
    <n v="0.1171"/>
    <s v="36 months"/>
    <x v="0"/>
    <n v="0.20699999999999999"/>
    <s v="NY"/>
    <s v="OWN"/>
    <x v="15"/>
    <x v="6"/>
    <n v="20"/>
    <n v="25464"/>
    <x v="2"/>
    <s v="4 years"/>
    <n v="11"/>
    <n v="20"/>
    <n v="4"/>
    <x v="0"/>
  </r>
  <r>
    <n v="33046"/>
    <n v="9100"/>
    <n v="9100"/>
    <n v="6.0299999999999999E-2"/>
    <s v="36 months"/>
    <x v="7"/>
    <n v="0.14660000000000001"/>
    <s v="PA"/>
    <s v="MORTGAGE"/>
    <x v="70"/>
    <x v="15"/>
    <n v="18"/>
    <n v="4315"/>
    <x v="1"/>
    <s v="10+ years"/>
    <n v="6"/>
    <n v="14"/>
    <n v="11"/>
    <x v="7"/>
  </r>
  <r>
    <n v="79981"/>
    <n v="12000"/>
    <n v="11950"/>
    <n v="0.1212"/>
    <s v="36 months"/>
    <x v="1"/>
    <n v="0.2298"/>
    <s v="NY"/>
    <s v="RENT"/>
    <x v="15"/>
    <x v="2"/>
    <n v="7"/>
    <n v="13234"/>
    <x v="2"/>
    <s v="4 years"/>
    <n v="12"/>
    <n v="22"/>
    <n v="4"/>
    <x v="1"/>
  </r>
  <r>
    <n v="63703"/>
    <n v="16250"/>
    <n v="16250"/>
    <n v="0.23280000000000001"/>
    <s v="60 months"/>
    <x v="2"/>
    <n v="0.1167"/>
    <s v="CA"/>
    <s v="OWN"/>
    <x v="347"/>
    <x v="17"/>
    <n v="10"/>
    <n v="16444"/>
    <x v="2"/>
    <s v="n/a"/>
    <n v="23"/>
    <n v="11"/>
    <s v="n/a"/>
    <x v="2"/>
  </r>
  <r>
    <n v="86783"/>
    <n v="25000"/>
    <n v="25000"/>
    <n v="0.18490000000000001"/>
    <s v="60 months"/>
    <x v="0"/>
    <n v="0.1008"/>
    <s v="CA"/>
    <s v="RENT"/>
    <x v="87"/>
    <x v="1"/>
    <n v="12"/>
    <n v="14631"/>
    <x v="0"/>
    <s v="3 years"/>
    <n v="18"/>
    <n v="10"/>
    <n v="3"/>
    <x v="0"/>
  </r>
  <r>
    <n v="90684"/>
    <n v="30000"/>
    <n v="30000"/>
    <n v="0.15310000000000001"/>
    <s v="36 months"/>
    <x v="0"/>
    <n v="7.2499999999999995E-2"/>
    <s v="CA"/>
    <s v="MORTGAGE"/>
    <x v="16"/>
    <x v="17"/>
    <n v="8"/>
    <n v="19430"/>
    <x v="2"/>
    <s v="9 years"/>
    <n v="15"/>
    <n v="7"/>
    <n v="9"/>
    <x v="0"/>
  </r>
  <r>
    <n v="1316"/>
    <n v="4800"/>
    <n v="544.89"/>
    <n v="0.1159"/>
    <s v="36 months"/>
    <x v="1"/>
    <n v="0.13189999999999999"/>
    <s v="MD"/>
    <s v="MORTGAGE"/>
    <x v="69"/>
    <x v="22"/>
    <n v="21"/>
    <n v="44198"/>
    <x v="2"/>
    <s v="10+ years"/>
    <n v="11"/>
    <n v="13"/>
    <n v="11"/>
    <x v="1"/>
  </r>
  <r>
    <n v="54430"/>
    <n v="3000"/>
    <n v="3000"/>
    <n v="0.1212"/>
    <s v="36 months"/>
    <x v="8"/>
    <n v="0.14929999999999999"/>
    <s v="FL"/>
    <s v="RENT"/>
    <x v="205"/>
    <x v="22"/>
    <n v="13"/>
    <n v="8682"/>
    <x v="2"/>
    <s v="4 years"/>
    <n v="12"/>
    <n v="14"/>
    <n v="4"/>
    <x v="8"/>
  </r>
  <r>
    <n v="4691"/>
    <n v="17000"/>
    <n v="16650"/>
    <n v="0.12180000000000001"/>
    <s v="36 months"/>
    <x v="0"/>
    <n v="0.158"/>
    <s v="GA"/>
    <s v="MORTGAGE"/>
    <x v="348"/>
    <x v="1"/>
    <n v="9"/>
    <n v="21441"/>
    <x v="1"/>
    <s v="10+ years"/>
    <n v="12"/>
    <n v="15"/>
    <n v="11"/>
    <x v="0"/>
  </r>
  <r>
    <n v="8716"/>
    <n v="12000"/>
    <n v="12000"/>
    <n v="0.17560000000000001"/>
    <s v="36 months"/>
    <x v="0"/>
    <n v="0.21809999999999999"/>
    <s v="TX"/>
    <s v="MORTGAGE"/>
    <x v="28"/>
    <x v="22"/>
    <n v="10"/>
    <n v="11074"/>
    <x v="3"/>
    <s v="2 years"/>
    <n v="17"/>
    <n v="21"/>
    <n v="2"/>
    <x v="0"/>
  </r>
  <r>
    <n v="88420"/>
    <n v="27575"/>
    <n v="27575"/>
    <n v="0.1905"/>
    <s v="60 months"/>
    <x v="6"/>
    <n v="0.1061"/>
    <s v="MA"/>
    <s v="MORTGAGE"/>
    <x v="349"/>
    <x v="4"/>
    <n v="16"/>
    <n v="25980"/>
    <x v="1"/>
    <s v="6 years"/>
    <n v="19"/>
    <n v="10"/>
    <n v="6"/>
    <x v="6"/>
  </r>
  <r>
    <n v="73164"/>
    <n v="5000"/>
    <n v="5000"/>
    <n v="8.8999999999999996E-2"/>
    <s v="36 months"/>
    <x v="1"/>
    <n v="0.2147"/>
    <s v="CA"/>
    <s v="RENT"/>
    <x v="47"/>
    <x v="1"/>
    <n v="4"/>
    <n v="12841"/>
    <x v="2"/>
    <s v="3 years"/>
    <n v="8"/>
    <n v="21"/>
    <n v="3"/>
    <x v="1"/>
  </r>
  <r>
    <n v="59593"/>
    <n v="9000"/>
    <n v="9000"/>
    <n v="0.13109999999999999"/>
    <s v="36 months"/>
    <x v="0"/>
    <n v="0.12670000000000001"/>
    <s v="IL"/>
    <s v="RENT"/>
    <x v="350"/>
    <x v="22"/>
    <n v="13"/>
    <n v="11103"/>
    <x v="2"/>
    <s v="7 years"/>
    <n v="13"/>
    <n v="12"/>
    <n v="7"/>
    <x v="0"/>
  </r>
  <r>
    <n v="12157"/>
    <n v="12000"/>
    <n v="11650"/>
    <n v="0.1323"/>
    <s v="60 months"/>
    <x v="4"/>
    <n v="0.20760000000000001"/>
    <s v="FL"/>
    <s v="MORTGAGE"/>
    <x v="351"/>
    <x v="10"/>
    <n v="15"/>
    <n v="21583"/>
    <x v="0"/>
    <s v="3 years"/>
    <n v="13"/>
    <n v="20"/>
    <n v="3"/>
    <x v="4"/>
  </r>
  <r>
    <n v="57551"/>
    <n v="16500"/>
    <n v="16500"/>
    <n v="7.9000000000000001E-2"/>
    <s v="36 months"/>
    <x v="0"/>
    <n v="0.27229999999999999"/>
    <s v="NY"/>
    <s v="RENT"/>
    <x v="1"/>
    <x v="12"/>
    <n v="11"/>
    <n v="8176"/>
    <x v="1"/>
    <s v="1 year"/>
    <n v="7"/>
    <n v="27"/>
    <n v="1"/>
    <x v="0"/>
  </r>
  <r>
    <n v="2768"/>
    <n v="18000"/>
    <n v="13003.66"/>
    <n v="0.11890000000000001"/>
    <s v="36 months"/>
    <x v="0"/>
    <n v="0.223"/>
    <s v="OH"/>
    <s v="MORTGAGE"/>
    <x v="60"/>
    <x v="28"/>
    <n v="16"/>
    <n v="23518"/>
    <x v="0"/>
    <s v="9 years"/>
    <n v="11"/>
    <n v="22"/>
    <n v="9"/>
    <x v="0"/>
  </r>
  <r>
    <n v="34282"/>
    <n v="30000"/>
    <n v="29975"/>
    <n v="0.18640000000000001"/>
    <s v="60 months"/>
    <x v="0"/>
    <n v="4.4699999999999997E-2"/>
    <s v="CA"/>
    <s v="MORTGAGE"/>
    <x v="28"/>
    <x v="5"/>
    <n v="7"/>
    <n v="9249"/>
    <x v="2"/>
    <s v="7 years"/>
    <n v="18"/>
    <n v="4"/>
    <n v="7"/>
    <x v="0"/>
  </r>
  <r>
    <n v="55478"/>
    <n v="30000"/>
    <n v="29975"/>
    <n v="0.20499999999999999"/>
    <s v="60 months"/>
    <x v="0"/>
    <n v="0.108"/>
    <s v="NJ"/>
    <s v="RENT"/>
    <x v="69"/>
    <x v="6"/>
    <n v="12"/>
    <n v="9121"/>
    <x v="2"/>
    <s v="10+ years"/>
    <n v="20"/>
    <n v="10"/>
    <n v="11"/>
    <x v="0"/>
  </r>
  <r>
    <n v="3362"/>
    <n v="10000"/>
    <n v="7945.17"/>
    <n v="0.13159999999999999"/>
    <s v="36 months"/>
    <x v="0"/>
    <n v="0.2447"/>
    <s v="MN"/>
    <s v="RENT"/>
    <x v="150"/>
    <x v="22"/>
    <n v="16"/>
    <n v="10193"/>
    <x v="2"/>
    <s v="2 years"/>
    <n v="13"/>
    <n v="24"/>
    <n v="2"/>
    <x v="0"/>
  </r>
  <r>
    <n v="88001"/>
    <n v="12000"/>
    <n v="12000"/>
    <n v="0.158"/>
    <s v="36 months"/>
    <x v="1"/>
    <n v="9.3299999999999994E-2"/>
    <s v="TX"/>
    <s v="MORTGAGE"/>
    <x v="65"/>
    <x v="13"/>
    <n v="11"/>
    <n v="22312"/>
    <x v="1"/>
    <s v="10+ years"/>
    <n v="15"/>
    <n v="9"/>
    <n v="11"/>
    <x v="1"/>
  </r>
  <r>
    <n v="74388"/>
    <n v="10000"/>
    <n v="10000"/>
    <n v="0.1016"/>
    <s v="36 months"/>
    <x v="2"/>
    <n v="0.13109999999999999"/>
    <s v="NY"/>
    <s v="RENT"/>
    <x v="352"/>
    <x v="18"/>
    <n v="17"/>
    <n v="11724"/>
    <x v="2"/>
    <s v="&lt; 1 year"/>
    <n v="10"/>
    <n v="13"/>
    <n v="0"/>
    <x v="2"/>
  </r>
  <r>
    <n v="46215"/>
    <n v="3800"/>
    <n v="3800"/>
    <n v="0.14649999999999999"/>
    <s v="36 months"/>
    <x v="0"/>
    <n v="0.2258"/>
    <s v="CA"/>
    <s v="RENT"/>
    <x v="32"/>
    <x v="4"/>
    <n v="11"/>
    <n v="13883"/>
    <x v="1"/>
    <s v="&lt; 1 year"/>
    <n v="14"/>
    <n v="22"/>
    <n v="0"/>
    <x v="0"/>
  </r>
  <r>
    <n v="98493"/>
    <n v="18775"/>
    <n v="18775"/>
    <n v="0.1016"/>
    <s v="36 months"/>
    <x v="0"/>
    <n v="0.25330000000000003"/>
    <s v="AZ"/>
    <s v="MORTGAGE"/>
    <x v="353"/>
    <x v="1"/>
    <n v="20"/>
    <n v="27573"/>
    <x v="2"/>
    <s v="3 years"/>
    <n v="10"/>
    <n v="25"/>
    <n v="3"/>
    <x v="0"/>
  </r>
  <r>
    <n v="79371"/>
    <n v="7200"/>
    <n v="7200"/>
    <n v="0.17269999999999999"/>
    <s v="36 months"/>
    <x v="0"/>
    <n v="0.20480000000000001"/>
    <s v="CA"/>
    <s v="RENT"/>
    <x v="36"/>
    <x v="4"/>
    <n v="14"/>
    <n v="4539"/>
    <x v="1"/>
    <s v="&lt; 1 year"/>
    <n v="17"/>
    <n v="20"/>
    <n v="0"/>
    <x v="0"/>
  </r>
  <r>
    <n v="31004"/>
    <n v="25450"/>
    <n v="25425"/>
    <n v="0.1399"/>
    <s v="60 months"/>
    <x v="1"/>
    <n v="0.26379999999999998"/>
    <s v="NC"/>
    <s v="RENT"/>
    <x v="37"/>
    <x v="5"/>
    <n v="13"/>
    <n v="31828"/>
    <x v="0"/>
    <s v="3 years"/>
    <n v="13"/>
    <n v="26"/>
    <n v="3"/>
    <x v="1"/>
  </r>
  <r>
    <n v="14434"/>
    <n v="6000"/>
    <n v="5975"/>
    <n v="0.11119999999999999"/>
    <s v="36 months"/>
    <x v="12"/>
    <n v="0.2059"/>
    <s v="NY"/>
    <s v="OWN"/>
    <x v="120"/>
    <x v="6"/>
    <n v="18"/>
    <n v="21440"/>
    <x v="2"/>
    <s v="10+ years"/>
    <n v="11"/>
    <n v="20"/>
    <n v="11"/>
    <x v="12"/>
  </r>
  <r>
    <n v="28732"/>
    <n v="8000"/>
    <n v="8000"/>
    <n v="5.9900000000000002E-2"/>
    <s v="36 months"/>
    <x v="6"/>
    <n v="9.5899999999999999E-2"/>
    <s v="OH"/>
    <s v="MORTGAGE"/>
    <x v="206"/>
    <x v="12"/>
    <n v="6"/>
    <n v="4938"/>
    <x v="2"/>
    <s v="10+ years"/>
    <n v="5"/>
    <n v="9"/>
    <n v="11"/>
    <x v="6"/>
  </r>
  <r>
    <n v="41109"/>
    <n v="10000"/>
    <n v="10000"/>
    <n v="0.14269999999999999"/>
    <s v="36 months"/>
    <x v="0"/>
    <n v="0.1661"/>
    <s v="OH"/>
    <s v="MORTGAGE"/>
    <x v="354"/>
    <x v="13"/>
    <n v="15"/>
    <n v="6418"/>
    <x v="0"/>
    <s v="6 years"/>
    <n v="14"/>
    <n v="16"/>
    <n v="6"/>
    <x v="0"/>
  </r>
  <r>
    <n v="41813"/>
    <n v="4800"/>
    <n v="4800"/>
    <n v="0.14649999999999999"/>
    <s v="60 months"/>
    <x v="2"/>
    <n v="0.2238"/>
    <s v="CO"/>
    <s v="RENT"/>
    <x v="142"/>
    <x v="3"/>
    <n v="7"/>
    <n v="4147"/>
    <x v="0"/>
    <s v="3 years"/>
    <n v="14"/>
    <n v="22"/>
    <n v="3"/>
    <x v="2"/>
  </r>
  <r>
    <n v="75793"/>
    <n v="7000"/>
    <n v="7000"/>
    <n v="0.1212"/>
    <s v="36 months"/>
    <x v="0"/>
    <n v="0.1249"/>
    <s v="MA"/>
    <s v="RENT"/>
    <x v="40"/>
    <x v="13"/>
    <n v="12"/>
    <n v="10513"/>
    <x v="2"/>
    <s v="6 years"/>
    <n v="12"/>
    <n v="12"/>
    <n v="6"/>
    <x v="0"/>
  </r>
  <r>
    <n v="87367"/>
    <n v="9975"/>
    <n v="9975"/>
    <n v="7.9000000000000001E-2"/>
    <s v="36 months"/>
    <x v="0"/>
    <n v="7.1300000000000002E-2"/>
    <s v="OH"/>
    <s v="MORTGAGE"/>
    <x v="9"/>
    <x v="5"/>
    <n v="17"/>
    <n v="9773"/>
    <x v="0"/>
    <s v="5 years"/>
    <n v="7"/>
    <n v="7"/>
    <n v="5"/>
    <x v="0"/>
  </r>
  <r>
    <n v="59735"/>
    <n v="30075"/>
    <n v="30050"/>
    <n v="0.22950000000000001"/>
    <s v="60 months"/>
    <x v="0"/>
    <n v="0.21540000000000001"/>
    <s v="WI"/>
    <s v="MORTGAGE"/>
    <x v="126"/>
    <x v="22"/>
    <n v="17"/>
    <n v="20976"/>
    <x v="1"/>
    <s v="4 years"/>
    <n v="22"/>
    <n v="21"/>
    <n v="4"/>
    <x v="0"/>
  </r>
  <r>
    <n v="28642"/>
    <n v="10000"/>
    <n v="10000"/>
    <n v="0.10589999999999999"/>
    <s v="36 months"/>
    <x v="8"/>
    <n v="0.17080000000000001"/>
    <s v="KY"/>
    <s v="MORTGAGE"/>
    <x v="96"/>
    <x v="18"/>
    <n v="9"/>
    <n v="92399"/>
    <x v="2"/>
    <s v="10+ years"/>
    <n v="10"/>
    <n v="17"/>
    <n v="11"/>
    <x v="8"/>
  </r>
  <r>
    <n v="80359"/>
    <n v="30000"/>
    <n v="30000"/>
    <n v="0.1212"/>
    <s v="60 months"/>
    <x v="0"/>
    <n v="0.10970000000000001"/>
    <s v="MA"/>
    <s v="MORTGAGE"/>
    <x v="28"/>
    <x v="20"/>
    <n v="8"/>
    <n v="10787"/>
    <x v="2"/>
    <s v="10+ years"/>
    <n v="12"/>
    <n v="10"/>
    <n v="11"/>
    <x v="0"/>
  </r>
  <r>
    <n v="96479"/>
    <n v="16000"/>
    <n v="16000"/>
    <n v="0.17269999999999999"/>
    <s v="60 months"/>
    <x v="0"/>
    <n v="8.4400000000000003E-2"/>
    <s v="NY"/>
    <s v="RENT"/>
    <x v="67"/>
    <x v="3"/>
    <n v="9"/>
    <n v="15200"/>
    <x v="2"/>
    <s v="10+ years"/>
    <n v="17"/>
    <n v="8"/>
    <n v="11"/>
    <x v="0"/>
  </r>
  <r>
    <n v="66710"/>
    <n v="21200"/>
    <n v="21175"/>
    <n v="0.18490000000000001"/>
    <s v="36 months"/>
    <x v="1"/>
    <n v="0.30620000000000003"/>
    <s v="CA"/>
    <s v="RENT"/>
    <x v="24"/>
    <x v="13"/>
    <n v="15"/>
    <n v="17250"/>
    <x v="2"/>
    <s v="10+ years"/>
    <n v="18"/>
    <n v="30"/>
    <n v="11"/>
    <x v="1"/>
  </r>
  <r>
    <n v="12150"/>
    <n v="6500"/>
    <n v="6500"/>
    <n v="7.51E-2"/>
    <s v="36 months"/>
    <x v="2"/>
    <n v="1.4999999999999999E-2"/>
    <s v="KY"/>
    <s v="MORTGAGE"/>
    <x v="343"/>
    <x v="29"/>
    <n v="5"/>
    <n v="269"/>
    <x v="2"/>
    <s v="10+ years"/>
    <n v="7"/>
    <n v="1"/>
    <n v="11"/>
    <x v="2"/>
  </r>
  <r>
    <n v="59160"/>
    <n v="19000"/>
    <n v="19000"/>
    <n v="9.7600000000000006E-2"/>
    <s v="36 months"/>
    <x v="0"/>
    <n v="0.1643"/>
    <s v="FL"/>
    <s v="RENT"/>
    <x v="3"/>
    <x v="9"/>
    <n v="10"/>
    <n v="22033"/>
    <x v="1"/>
    <s v="7 years"/>
    <n v="9"/>
    <n v="16"/>
    <n v="7"/>
    <x v="0"/>
  </r>
  <r>
    <n v="2148"/>
    <n v="6500"/>
    <n v="5329.76"/>
    <n v="0.11890000000000001"/>
    <s v="36 months"/>
    <x v="0"/>
    <n v="8.5699999999999998E-2"/>
    <s v="NJ"/>
    <s v="RENT"/>
    <x v="114"/>
    <x v="5"/>
    <n v="8"/>
    <n v="9317"/>
    <x v="1"/>
    <s v="6 years"/>
    <n v="11"/>
    <n v="8"/>
    <n v="6"/>
    <x v="0"/>
  </r>
  <r>
    <n v="100595"/>
    <n v="1500"/>
    <n v="1500"/>
    <n v="0.21490000000000001"/>
    <s v="36 months"/>
    <x v="2"/>
    <n v="0.13589999999999999"/>
    <s v="TX"/>
    <s v="RENT"/>
    <x v="150"/>
    <x v="7"/>
    <n v="7"/>
    <n v="4747"/>
    <x v="1"/>
    <s v="&lt; 1 year"/>
    <n v="21"/>
    <n v="13"/>
    <n v="0"/>
    <x v="2"/>
  </r>
  <r>
    <n v="74460"/>
    <n v="24000"/>
    <n v="24000"/>
    <n v="0.23630000000000001"/>
    <s v="60 months"/>
    <x v="0"/>
    <n v="0.25069999999999998"/>
    <s v="OK"/>
    <s v="MORTGAGE"/>
    <x v="100"/>
    <x v="17"/>
    <n v="21"/>
    <n v="9733"/>
    <x v="3"/>
    <s v="10+ years"/>
    <n v="23"/>
    <n v="25"/>
    <n v="11"/>
    <x v="0"/>
  </r>
  <r>
    <n v="81422"/>
    <n v="20000"/>
    <n v="20000"/>
    <n v="0.1875"/>
    <s v="36 months"/>
    <x v="0"/>
    <n v="0.1736"/>
    <s v="CA"/>
    <s v="RENT"/>
    <x v="96"/>
    <x v="13"/>
    <n v="9"/>
    <n v="31870"/>
    <x v="0"/>
    <s v="&lt; 1 year"/>
    <n v="18"/>
    <n v="17"/>
    <n v="0"/>
    <x v="0"/>
  </r>
  <r>
    <n v="39548"/>
    <n v="10000"/>
    <n v="10000"/>
    <n v="0.13489999999999999"/>
    <s v="36 months"/>
    <x v="1"/>
    <n v="5.8799999999999998E-2"/>
    <s v="CA"/>
    <s v="MORTGAGE"/>
    <x v="46"/>
    <x v="3"/>
    <n v="5"/>
    <n v="8899"/>
    <x v="0"/>
    <s v="10+ years"/>
    <n v="13"/>
    <n v="5"/>
    <n v="11"/>
    <x v="1"/>
  </r>
  <r>
    <n v="338"/>
    <n v="10000"/>
    <n v="6350"/>
    <n v="9.1999999999999998E-2"/>
    <s v="36 months"/>
    <x v="1"/>
    <n v="3.3E-3"/>
    <s v="NJ"/>
    <s v="RENT"/>
    <x v="299"/>
    <x v="10"/>
    <n v="5"/>
    <n v="45"/>
    <x v="2"/>
    <s v="2 years"/>
    <n v="9"/>
    <n v="0"/>
    <n v="2"/>
    <x v="1"/>
  </r>
  <r>
    <n v="71492"/>
    <n v="10000"/>
    <n v="10000"/>
    <n v="0.1114"/>
    <s v="60 months"/>
    <x v="0"/>
    <n v="0.15820000000000001"/>
    <s v="WI"/>
    <s v="RENT"/>
    <x v="53"/>
    <x v="33"/>
    <n v="5"/>
    <n v="11319"/>
    <x v="1"/>
    <s v="6 years"/>
    <n v="11"/>
    <n v="15"/>
    <n v="6"/>
    <x v="0"/>
  </r>
  <r>
    <n v="39989"/>
    <n v="9000"/>
    <n v="9000"/>
    <n v="0.1991"/>
    <s v="60 months"/>
    <x v="0"/>
    <n v="0.15740000000000001"/>
    <s v="SC"/>
    <s v="MORTGAGE"/>
    <x v="17"/>
    <x v="4"/>
    <n v="9"/>
    <n v="5015"/>
    <x v="2"/>
    <s v="6 years"/>
    <n v="19"/>
    <n v="15"/>
    <n v="6"/>
    <x v="0"/>
  </r>
  <r>
    <n v="7558"/>
    <n v="4200"/>
    <n v="4200"/>
    <n v="0.11360000000000001"/>
    <s v="36 months"/>
    <x v="0"/>
    <n v="7.4899999999999994E-2"/>
    <s v="TX"/>
    <s v="MORTGAGE"/>
    <x v="95"/>
    <x v="7"/>
    <n v="12"/>
    <n v="4898"/>
    <x v="1"/>
    <s v="5 years"/>
    <n v="11"/>
    <n v="7"/>
    <n v="5"/>
    <x v="0"/>
  </r>
  <r>
    <n v="77844"/>
    <n v="6625"/>
    <n v="6625"/>
    <n v="0.1777"/>
    <s v="36 months"/>
    <x v="0"/>
    <n v="0.33429999999999999"/>
    <s v="IL"/>
    <s v="RENT"/>
    <x v="6"/>
    <x v="8"/>
    <n v="13"/>
    <n v="11369"/>
    <x v="2"/>
    <s v="1 year"/>
    <n v="17"/>
    <n v="33"/>
    <n v="1"/>
    <x v="0"/>
  </r>
  <r>
    <n v="36497"/>
    <n v="15000"/>
    <n v="15000"/>
    <n v="0.15959999999999999"/>
    <s v="36 months"/>
    <x v="7"/>
    <n v="4.3200000000000002E-2"/>
    <s v="AL"/>
    <s v="MORTGAGE"/>
    <x v="119"/>
    <x v="22"/>
    <n v="6"/>
    <n v="113"/>
    <x v="3"/>
    <s v="8 years"/>
    <n v="15"/>
    <n v="4"/>
    <n v="8"/>
    <x v="7"/>
  </r>
  <r>
    <n v="33013"/>
    <n v="3825"/>
    <n v="3825"/>
    <n v="0.14269999999999999"/>
    <s v="36 months"/>
    <x v="0"/>
    <n v="0.24679999999999999"/>
    <s v="CA"/>
    <s v="RENT"/>
    <x v="355"/>
    <x v="4"/>
    <n v="8"/>
    <n v="4560"/>
    <x v="1"/>
    <s v="4 years"/>
    <n v="14"/>
    <n v="24"/>
    <n v="4"/>
    <x v="0"/>
  </r>
  <r>
    <n v="15538"/>
    <n v="4200"/>
    <n v="4200"/>
    <n v="9.2499999999999999E-2"/>
    <s v="36 months"/>
    <x v="6"/>
    <n v="0.1583"/>
    <s v="WA"/>
    <s v="MORTGAGE"/>
    <x v="242"/>
    <x v="21"/>
    <n v="8"/>
    <n v="7167"/>
    <x v="2"/>
    <s v="10+ years"/>
    <n v="9"/>
    <n v="15"/>
    <n v="11"/>
    <x v="6"/>
  </r>
  <r>
    <n v="101027"/>
    <n v="17325"/>
    <n v="17325"/>
    <n v="8.8999999999999996E-2"/>
    <s v="36 months"/>
    <x v="1"/>
    <n v="0.18279999999999999"/>
    <s v="IL"/>
    <s v="MORTGAGE"/>
    <x v="63"/>
    <x v="9"/>
    <n v="17"/>
    <n v="11327"/>
    <x v="2"/>
    <s v="9 years"/>
    <n v="8"/>
    <n v="18"/>
    <n v="9"/>
    <x v="1"/>
  </r>
  <r>
    <n v="79542"/>
    <n v="25000"/>
    <n v="25000"/>
    <n v="0.18490000000000001"/>
    <s v="60 months"/>
    <x v="0"/>
    <n v="0.27560000000000001"/>
    <s v="VA"/>
    <s v="MORTGAGE"/>
    <x v="356"/>
    <x v="5"/>
    <n v="11"/>
    <n v="15210"/>
    <x v="3"/>
    <s v="5 years"/>
    <n v="18"/>
    <n v="27"/>
    <n v="5"/>
    <x v="0"/>
  </r>
  <r>
    <n v="25800"/>
    <n v="8000"/>
    <n v="7925"/>
    <n v="0.1749"/>
    <s v="36 months"/>
    <x v="0"/>
    <n v="0.18720000000000001"/>
    <s v="CA"/>
    <s v="RENT"/>
    <x v="91"/>
    <x v="3"/>
    <n v="4"/>
    <n v="20802"/>
    <x v="2"/>
    <s v="10+ years"/>
    <n v="17"/>
    <n v="18"/>
    <n v="11"/>
    <x v="0"/>
  </r>
  <r>
    <n v="87287"/>
    <n v="12000"/>
    <n v="12000"/>
    <n v="6.6199999999999995E-2"/>
    <s v="36 months"/>
    <x v="0"/>
    <n v="0.1236"/>
    <s v="NY"/>
    <s v="RENT"/>
    <x v="37"/>
    <x v="14"/>
    <n v="12"/>
    <n v="4117"/>
    <x v="1"/>
    <s v="3 years"/>
    <n v="6"/>
    <n v="12"/>
    <n v="3"/>
    <x v="0"/>
  </r>
  <r>
    <n v="33228"/>
    <n v="5000"/>
    <n v="5000"/>
    <n v="6.0299999999999999E-2"/>
    <s v="36 months"/>
    <x v="1"/>
    <n v="0.15740000000000001"/>
    <s v="TX"/>
    <s v="RENT"/>
    <x v="232"/>
    <x v="14"/>
    <n v="11"/>
    <n v="4557"/>
    <x v="2"/>
    <s v="6 years"/>
    <n v="6"/>
    <n v="15"/>
    <n v="6"/>
    <x v="1"/>
  </r>
  <r>
    <n v="27391"/>
    <n v="14000"/>
    <n v="14000"/>
    <n v="9.9900000000000003E-2"/>
    <s v="36 months"/>
    <x v="0"/>
    <n v="0.16839999999999999"/>
    <s v="MD"/>
    <s v="RENT"/>
    <x v="1"/>
    <x v="20"/>
    <n v="4"/>
    <n v="25"/>
    <x v="2"/>
    <s v="2 years"/>
    <n v="9"/>
    <n v="16"/>
    <n v="2"/>
    <x v="0"/>
  </r>
  <r>
    <n v="49367"/>
    <n v="30000"/>
    <n v="30000"/>
    <n v="0.2278"/>
    <s v="36 months"/>
    <x v="0"/>
    <n v="0.17899999999999999"/>
    <s v="IL"/>
    <s v="RENT"/>
    <x v="357"/>
    <x v="17"/>
    <n v="13"/>
    <n v="28012"/>
    <x v="0"/>
    <s v="6 years"/>
    <n v="22"/>
    <n v="17"/>
    <n v="6"/>
    <x v="0"/>
  </r>
  <r>
    <n v="93501"/>
    <n v="10750"/>
    <n v="10750"/>
    <n v="8.8999999999999996E-2"/>
    <s v="36 months"/>
    <x v="0"/>
    <n v="6.0400000000000002E-2"/>
    <s v="FL"/>
    <s v="OWN"/>
    <x v="95"/>
    <x v="14"/>
    <n v="5"/>
    <n v="4693"/>
    <x v="2"/>
    <s v="5 years"/>
    <n v="8"/>
    <n v="6"/>
    <n v="5"/>
    <x v="0"/>
  </r>
  <r>
    <n v="32119"/>
    <n v="24000"/>
    <n v="23772.15"/>
    <n v="0.12989999999999999"/>
    <s v="60 months"/>
    <x v="6"/>
    <n v="0.15540000000000001"/>
    <s v="NC"/>
    <s v="MORTGAGE"/>
    <x v="96"/>
    <x v="11"/>
    <n v="24"/>
    <n v="56984"/>
    <x v="2"/>
    <s v="n/a"/>
    <n v="12"/>
    <n v="15"/>
    <s v="n/a"/>
    <x v="6"/>
  </r>
  <r>
    <n v="70177"/>
    <n v="10000"/>
    <n v="10000"/>
    <n v="0.15310000000000001"/>
    <s v="36 months"/>
    <x v="0"/>
    <n v="0.19980000000000001"/>
    <s v="OK"/>
    <s v="MORTGAGE"/>
    <x v="169"/>
    <x v="4"/>
    <n v="7"/>
    <n v="6458"/>
    <x v="2"/>
    <s v="1 year"/>
    <n v="15"/>
    <n v="19"/>
    <n v="1"/>
    <x v="0"/>
  </r>
  <r>
    <n v="77324"/>
    <n v="16550"/>
    <n v="16550"/>
    <n v="0.17269999999999999"/>
    <s v="36 months"/>
    <x v="0"/>
    <n v="0.3256"/>
    <s v="MN"/>
    <s v="MORTGAGE"/>
    <x v="17"/>
    <x v="13"/>
    <n v="15"/>
    <n v="12163"/>
    <x v="1"/>
    <s v="10+ years"/>
    <n v="17"/>
    <n v="32"/>
    <n v="11"/>
    <x v="0"/>
  </r>
  <r>
    <n v="31805"/>
    <n v="3300"/>
    <n v="3300"/>
    <n v="5.9900000000000002E-2"/>
    <s v="36 months"/>
    <x v="6"/>
    <n v="0.1104"/>
    <s v="NC"/>
    <s v="MORTGAGE"/>
    <x v="36"/>
    <x v="11"/>
    <n v="9"/>
    <n v="11144"/>
    <x v="2"/>
    <s v="2 years"/>
    <n v="5"/>
    <n v="11"/>
    <n v="2"/>
    <x v="6"/>
  </r>
  <r>
    <n v="84318"/>
    <n v="8000"/>
    <n v="8000"/>
    <n v="0.1409"/>
    <s v="36 months"/>
    <x v="0"/>
    <n v="0.21"/>
    <s v="NJ"/>
    <s v="OWN"/>
    <x v="70"/>
    <x v="13"/>
    <n v="12"/>
    <n v="7498"/>
    <x v="2"/>
    <s v="1 year"/>
    <n v="14"/>
    <n v="0.21"/>
    <n v="1"/>
    <x v="0"/>
  </r>
  <r>
    <n v="27415"/>
    <n v="35000"/>
    <n v="32117"/>
    <n v="0.16889999999999999"/>
    <s v="60 months"/>
    <x v="0"/>
    <n v="0.16839999999999999"/>
    <s v="LA"/>
    <s v="RENT"/>
    <x v="15"/>
    <x v="28"/>
    <n v="5"/>
    <n v="39934"/>
    <x v="2"/>
    <s v="1 year"/>
    <n v="16"/>
    <n v="16"/>
    <n v="1"/>
    <x v="0"/>
  </r>
  <r>
    <n v="40866"/>
    <n v="14000"/>
    <n v="14000"/>
    <n v="0.1065"/>
    <s v="36 months"/>
    <x v="0"/>
    <n v="0.24529999999999999"/>
    <s v="WA"/>
    <s v="RENT"/>
    <x v="181"/>
    <x v="5"/>
    <n v="7"/>
    <n v="21214"/>
    <x v="1"/>
    <s v="5 years"/>
    <n v="10"/>
    <n v="24"/>
    <n v="5"/>
    <x v="0"/>
  </r>
  <r>
    <n v="91596"/>
    <n v="18000"/>
    <n v="18000"/>
    <n v="8.8999999999999996E-2"/>
    <s v="60 months"/>
    <x v="0"/>
    <n v="5.2999999999999999E-2"/>
    <s v="OK"/>
    <s v="MORTGAGE"/>
    <x v="96"/>
    <x v="23"/>
    <n v="8"/>
    <n v="5211"/>
    <x v="1"/>
    <s v="6 years"/>
    <n v="8"/>
    <n v="5"/>
    <n v="6"/>
    <x v="0"/>
  </r>
  <r>
    <n v="25235"/>
    <n v="10000"/>
    <n v="9999.7099999999991"/>
    <n v="0.13489999999999999"/>
    <s v="60 months"/>
    <x v="2"/>
    <n v="0.17799999999999999"/>
    <s v="IL"/>
    <s v="RENT"/>
    <x v="36"/>
    <x v="5"/>
    <n v="8"/>
    <n v="3822"/>
    <x v="0"/>
    <s v="8 years"/>
    <n v="13"/>
    <n v="17"/>
    <n v="8"/>
    <x v="2"/>
  </r>
  <r>
    <n v="32747"/>
    <n v="3600"/>
    <n v="3600"/>
    <n v="0.16769999999999999"/>
    <s v="36 months"/>
    <x v="5"/>
    <n v="0.13450000000000001"/>
    <s v="NY"/>
    <s v="RENT"/>
    <x v="182"/>
    <x v="4"/>
    <n v="8"/>
    <n v="51176"/>
    <x v="1"/>
    <s v="1 year"/>
    <n v="16"/>
    <n v="13"/>
    <n v="1"/>
    <x v="5"/>
  </r>
  <r>
    <n v="17370"/>
    <n v="12000"/>
    <n v="10928.83"/>
    <n v="5.79E-2"/>
    <s v="36 months"/>
    <x v="6"/>
    <n v="2.2499999999999999E-2"/>
    <s v="GA"/>
    <s v="MORTGAGE"/>
    <x v="52"/>
    <x v="14"/>
    <n v="12"/>
    <n v="5193"/>
    <x v="2"/>
    <s v="2 years"/>
    <n v="5"/>
    <n v="2"/>
    <n v="2"/>
    <x v="6"/>
  </r>
  <r>
    <n v="71470"/>
    <n v="4200"/>
    <n v="4200"/>
    <n v="0.2049"/>
    <s v="60 months"/>
    <x v="2"/>
    <n v="0.28799999999999998"/>
    <s v="NV"/>
    <s v="RENT"/>
    <x v="146"/>
    <x v="17"/>
    <n v="16"/>
    <n v="7728"/>
    <x v="3"/>
    <s v="1 year"/>
    <n v="20"/>
    <n v="28"/>
    <n v="1"/>
    <x v="2"/>
  </r>
  <r>
    <n v="5062"/>
    <n v="4200"/>
    <n v="4200"/>
    <n v="0.14610000000000001"/>
    <s v="36 months"/>
    <x v="9"/>
    <n v="0.15279999999999999"/>
    <s v="CA"/>
    <s v="RENT"/>
    <x v="205"/>
    <x v="8"/>
    <n v="11"/>
    <n v="15578"/>
    <x v="2"/>
    <s v="1 year"/>
    <n v="14"/>
    <n v="15"/>
    <n v="1"/>
    <x v="9"/>
  </r>
  <r>
    <n v="28205"/>
    <n v="11200"/>
    <n v="11200"/>
    <n v="0.21740000000000001"/>
    <s v="60 months"/>
    <x v="0"/>
    <n v="6.3E-2"/>
    <s v="NY"/>
    <s v="RENT"/>
    <x v="33"/>
    <x v="17"/>
    <n v="12"/>
    <n v="7952"/>
    <x v="0"/>
    <s v="10+ years"/>
    <n v="21"/>
    <n v="6"/>
    <n v="11"/>
    <x v="0"/>
  </r>
  <r>
    <n v="28976"/>
    <n v="15000"/>
    <n v="15000"/>
    <n v="0.15989999999999999"/>
    <s v="36 months"/>
    <x v="0"/>
    <n v="7.6799999999999993E-2"/>
    <s v="VA"/>
    <s v="RENT"/>
    <x v="321"/>
    <x v="13"/>
    <n v="10"/>
    <n v="15821"/>
    <x v="2"/>
    <s v="2 years"/>
    <n v="15"/>
    <n v="7"/>
    <n v="2"/>
    <x v="0"/>
  </r>
  <r>
    <n v="25084"/>
    <n v="12100"/>
    <n v="12100"/>
    <n v="0.11990000000000001"/>
    <s v="36 months"/>
    <x v="12"/>
    <n v="0.24779999999999999"/>
    <s v="TX"/>
    <s v="RENT"/>
    <x v="182"/>
    <x v="23"/>
    <n v="10"/>
    <n v="1642"/>
    <x v="1"/>
    <s v="1 year"/>
    <n v="11"/>
    <n v="24"/>
    <n v="1"/>
    <x v="12"/>
  </r>
  <r>
    <n v="14156"/>
    <n v="14000"/>
    <n v="13975"/>
    <n v="0.13980000000000001"/>
    <s v="60 months"/>
    <x v="5"/>
    <n v="0.10199999999999999"/>
    <s v="GA"/>
    <s v="RENT"/>
    <x v="358"/>
    <x v="1"/>
    <n v="8"/>
    <n v="3449"/>
    <x v="2"/>
    <s v="&lt; 1 year"/>
    <n v="13"/>
    <n v="10"/>
    <n v="0"/>
    <x v="5"/>
  </r>
  <r>
    <n v="25665"/>
    <n v="4900"/>
    <n v="4900"/>
    <n v="5.9900000000000002E-2"/>
    <s v="36 months"/>
    <x v="6"/>
    <n v="6.6400000000000001E-2"/>
    <s v="VA"/>
    <s v="MORTGAGE"/>
    <x v="56"/>
    <x v="32"/>
    <n v="5"/>
    <n v="3455"/>
    <x v="1"/>
    <s v="4 years"/>
    <n v="5"/>
    <n v="6"/>
    <n v="4"/>
    <x v="6"/>
  </r>
  <r>
    <n v="83794"/>
    <n v="19200"/>
    <n v="19200"/>
    <n v="0.1212"/>
    <s v="36 months"/>
    <x v="1"/>
    <n v="0.29580000000000001"/>
    <s v="TX"/>
    <s v="OWN"/>
    <x v="150"/>
    <x v="1"/>
    <n v="11"/>
    <n v="29797"/>
    <x v="2"/>
    <s v="8 years"/>
    <n v="12"/>
    <n v="29"/>
    <n v="8"/>
    <x v="1"/>
  </r>
  <r>
    <n v="52698"/>
    <n v="8500"/>
    <n v="8500"/>
    <n v="9.7600000000000006E-2"/>
    <s v="36 months"/>
    <x v="0"/>
    <n v="6.5799999999999997E-2"/>
    <s v="CA"/>
    <s v="MORTGAGE"/>
    <x v="359"/>
    <x v="6"/>
    <n v="10"/>
    <n v="3432"/>
    <x v="2"/>
    <s v="10+ years"/>
    <n v="9"/>
    <n v="6"/>
    <n v="11"/>
    <x v="0"/>
  </r>
  <r>
    <n v="7255"/>
    <n v="12000"/>
    <n v="11875"/>
    <n v="7.8799999999999995E-2"/>
    <s v="36 months"/>
    <x v="9"/>
    <n v="0.1479"/>
    <s v="CA"/>
    <s v="RENT"/>
    <x v="63"/>
    <x v="12"/>
    <n v="8"/>
    <n v="1357"/>
    <x v="2"/>
    <s v="2 years"/>
    <n v="7"/>
    <n v="14"/>
    <n v="2"/>
    <x v="9"/>
  </r>
  <r>
    <n v="44426"/>
    <n v="21000"/>
    <n v="21000"/>
    <n v="0.19220000000000001"/>
    <s v="60 months"/>
    <x v="1"/>
    <n v="0.13869999999999999"/>
    <s v="IL"/>
    <s v="MORTGAGE"/>
    <x v="60"/>
    <x v="22"/>
    <n v="10"/>
    <n v="17008"/>
    <x v="1"/>
    <s v="10+ years"/>
    <n v="19"/>
    <n v="13"/>
    <n v="11"/>
    <x v="1"/>
  </r>
  <r>
    <n v="24464"/>
    <n v="35000"/>
    <n v="24868.47"/>
    <n v="0.1799"/>
    <s v="60 months"/>
    <x v="6"/>
    <n v="6.3899999999999998E-2"/>
    <s v="NH"/>
    <s v="MORTGAGE"/>
    <x v="360"/>
    <x v="1"/>
    <n v="7"/>
    <n v="3936"/>
    <x v="2"/>
    <s v="10+ years"/>
    <n v="17"/>
    <n v="6"/>
    <n v="11"/>
    <x v="6"/>
  </r>
  <r>
    <n v="86039"/>
    <n v="10000"/>
    <n v="10000"/>
    <n v="0.1212"/>
    <s v="36 months"/>
    <x v="1"/>
    <n v="0.156"/>
    <s v="MI"/>
    <s v="OWN"/>
    <x v="3"/>
    <x v="7"/>
    <n v="6"/>
    <n v="4734"/>
    <x v="2"/>
    <s v="10+ years"/>
    <n v="12"/>
    <n v="15"/>
    <n v="11"/>
    <x v="1"/>
  </r>
  <r>
    <n v="23944"/>
    <n v="10000"/>
    <n v="9975"/>
    <n v="0.1799"/>
    <s v="60 months"/>
    <x v="4"/>
    <n v="8.9300000000000004E-2"/>
    <s v="CA"/>
    <s v="RENT"/>
    <x v="347"/>
    <x v="7"/>
    <n v="4"/>
    <n v="37"/>
    <x v="1"/>
    <s v="10+ years"/>
    <n v="17"/>
    <n v="8"/>
    <n v="11"/>
    <x v="4"/>
  </r>
  <r>
    <n v="86982"/>
    <n v="12000"/>
    <n v="12000"/>
    <n v="0.18490000000000001"/>
    <s v="36 months"/>
    <x v="0"/>
    <n v="9.4399999999999998E-2"/>
    <s v="CA"/>
    <s v="OWN"/>
    <x v="361"/>
    <x v="17"/>
    <n v="12"/>
    <n v="9561"/>
    <x v="2"/>
    <s v="4 years"/>
    <n v="18"/>
    <n v="9"/>
    <n v="4"/>
    <x v="0"/>
  </r>
  <r>
    <n v="28231"/>
    <n v="12000"/>
    <n v="10325"/>
    <n v="0.11990000000000001"/>
    <s v="60 months"/>
    <x v="0"/>
    <n v="6.7900000000000002E-2"/>
    <s v="CA"/>
    <s v="RENT"/>
    <x v="46"/>
    <x v="5"/>
    <n v="11"/>
    <n v="5934"/>
    <x v="2"/>
    <s v="4 years"/>
    <n v="11"/>
    <n v="6"/>
    <n v="4"/>
    <x v="0"/>
  </r>
  <r>
    <n v="13795"/>
    <n v="4000"/>
    <n v="3945.6"/>
    <n v="6.7599999999999993E-2"/>
    <s v="36 months"/>
    <x v="3"/>
    <n v="0.23519999999999999"/>
    <s v="KY"/>
    <s v="RENT"/>
    <x v="362"/>
    <x v="23"/>
    <n v="6"/>
    <n v="627"/>
    <x v="1"/>
    <s v="1 year"/>
    <n v="6"/>
    <n v="23"/>
    <n v="1"/>
    <x v="3"/>
  </r>
  <r>
    <n v="70193"/>
    <n v="20000"/>
    <n v="20000"/>
    <n v="0.19719999999999999"/>
    <s v="60 months"/>
    <x v="0"/>
    <n v="0.24779999999999999"/>
    <s v="GA"/>
    <s v="MORTGAGE"/>
    <x v="15"/>
    <x v="13"/>
    <n v="12"/>
    <n v="33166"/>
    <x v="2"/>
    <s v="10+ years"/>
    <n v="19"/>
    <n v="24"/>
    <n v="11"/>
    <x v="0"/>
  </r>
  <r>
    <n v="47862"/>
    <n v="24375"/>
    <n v="24375"/>
    <n v="0.1399"/>
    <s v="36 months"/>
    <x v="0"/>
    <n v="0.13639999999999999"/>
    <s v="PA"/>
    <s v="MORTGAGE"/>
    <x v="2"/>
    <x v="3"/>
    <n v="16"/>
    <n v="35461"/>
    <x v="2"/>
    <s v="10+ years"/>
    <n v="13"/>
    <n v="13"/>
    <n v="11"/>
    <x v="0"/>
  </r>
  <r>
    <n v="1336"/>
    <n v="7500"/>
    <n v="4538.17"/>
    <n v="9.0700000000000003E-2"/>
    <s v="36 months"/>
    <x v="2"/>
    <n v="4.8599999999999997E-2"/>
    <s v="FL"/>
    <s v="RENT"/>
    <x v="9"/>
    <x v="20"/>
    <n v="10"/>
    <n v="8575"/>
    <x v="1"/>
    <s v="8 years"/>
    <n v="9"/>
    <n v="4"/>
    <n v="8"/>
    <x v="2"/>
  </r>
  <r>
    <n v="51954"/>
    <n v="9550"/>
    <n v="9550"/>
    <n v="0.1074"/>
    <s v="36 months"/>
    <x v="0"/>
    <n v="0.14330000000000001"/>
    <s v="AL"/>
    <s v="MORTGAGE"/>
    <x v="68"/>
    <x v="21"/>
    <n v="8"/>
    <n v="9128"/>
    <x v="2"/>
    <s v="3 years"/>
    <n v="10"/>
    <n v="14"/>
    <n v="3"/>
    <x v="0"/>
  </r>
  <r>
    <n v="49851"/>
    <n v="25000"/>
    <n v="24975"/>
    <n v="0.20499999999999999"/>
    <s v="60 months"/>
    <x v="0"/>
    <n v="9.5899999999999999E-2"/>
    <s v="OH"/>
    <s v="RENT"/>
    <x v="363"/>
    <x v="2"/>
    <n v="6"/>
    <n v="17946"/>
    <x v="2"/>
    <s v="10+ years"/>
    <n v="20"/>
    <n v="9"/>
    <n v="11"/>
    <x v="0"/>
  </r>
  <r>
    <n v="5468"/>
    <n v="3600"/>
    <n v="3600"/>
    <n v="0.12870000000000001"/>
    <s v="36 months"/>
    <x v="0"/>
    <n v="1.5800000000000002E-2"/>
    <s v="NJ"/>
    <s v="MORTGAGE"/>
    <x v="364"/>
    <x v="2"/>
    <n v="6"/>
    <n v="12135"/>
    <x v="3"/>
    <s v="&lt; 1 year"/>
    <n v="12"/>
    <n v="1"/>
    <n v="0"/>
    <x v="0"/>
  </r>
  <r>
    <n v="21651"/>
    <n v="10000"/>
    <n v="10000"/>
    <n v="0.1111"/>
    <s v="36 months"/>
    <x v="0"/>
    <n v="0.20150000000000001"/>
    <s v="NH"/>
    <s v="RENT"/>
    <x v="111"/>
    <x v="21"/>
    <n v="3"/>
    <n v="924"/>
    <x v="2"/>
    <s v="&lt; 1 year"/>
    <n v="11"/>
    <n v="20"/>
    <n v="0"/>
    <x v="0"/>
  </r>
  <r>
    <n v="59355"/>
    <n v="20000"/>
    <n v="20000"/>
    <n v="6.6199999999999995E-2"/>
    <s v="36 months"/>
    <x v="0"/>
    <n v="0.11119999999999999"/>
    <s v="CA"/>
    <s v="RENT"/>
    <x v="338"/>
    <x v="24"/>
    <n v="8"/>
    <n v="12632"/>
    <x v="2"/>
    <s v="6 years"/>
    <n v="6"/>
    <n v="11"/>
    <n v="6"/>
    <x v="0"/>
  </r>
  <r>
    <n v="52708"/>
    <n v="35000"/>
    <n v="35000"/>
    <n v="0.1074"/>
    <s v="36 months"/>
    <x v="6"/>
    <n v="9.2999999999999999E-2"/>
    <s v="PA"/>
    <s v="MORTGAGE"/>
    <x v="365"/>
    <x v="11"/>
    <n v="7"/>
    <n v="4421"/>
    <x v="1"/>
    <s v="10+ years"/>
    <n v="10"/>
    <n v="9"/>
    <n v="11"/>
    <x v="6"/>
  </r>
  <r>
    <n v="45529"/>
    <n v="12000"/>
    <n v="12000"/>
    <n v="0.1212"/>
    <s v="36 months"/>
    <x v="1"/>
    <n v="7.2400000000000006E-2"/>
    <s v="NY"/>
    <s v="MORTGAGE"/>
    <x v="30"/>
    <x v="18"/>
    <n v="10"/>
    <n v="31489"/>
    <x v="1"/>
    <s v="2 years"/>
    <n v="12"/>
    <n v="7"/>
    <n v="2"/>
    <x v="1"/>
  </r>
  <r>
    <n v="102356"/>
    <n v="5600"/>
    <n v="2025.01"/>
    <n v="0.1482"/>
    <s v="36 months"/>
    <x v="2"/>
    <n v="0.20599999999999999"/>
    <s v="CA"/>
    <s v="RENT"/>
    <x v="111"/>
    <x v="31"/>
    <n v="7"/>
    <n v="2166"/>
    <x v="0"/>
    <s v="2 years"/>
    <n v="14"/>
    <n v="20"/>
    <n v="2"/>
    <x v="2"/>
  </r>
  <r>
    <n v="60190"/>
    <n v="20000"/>
    <n v="20000"/>
    <n v="7.9000000000000001E-2"/>
    <s v="36 months"/>
    <x v="0"/>
    <n v="8.3799999999999999E-2"/>
    <s v="CO"/>
    <s v="MORTGAGE"/>
    <x v="342"/>
    <x v="20"/>
    <n v="11"/>
    <n v="14621"/>
    <x v="0"/>
    <s v="1 year"/>
    <n v="7"/>
    <n v="8"/>
    <n v="1"/>
    <x v="0"/>
  </r>
  <r>
    <n v="91073"/>
    <n v="18000"/>
    <n v="18000"/>
    <n v="0.1016"/>
    <s v="36 months"/>
    <x v="0"/>
    <n v="0.26079999999999998"/>
    <s v="SC"/>
    <s v="MORTGAGE"/>
    <x v="366"/>
    <x v="18"/>
    <n v="14"/>
    <n v="23378"/>
    <x v="2"/>
    <s v="10+ years"/>
    <n v="10"/>
    <n v="26"/>
    <n v="11"/>
    <x v="0"/>
  </r>
  <r>
    <n v="13378"/>
    <n v="8000"/>
    <n v="7575"/>
    <n v="7.51E-2"/>
    <s v="36 months"/>
    <x v="0"/>
    <n v="4.3999999999999997E-2"/>
    <s v="TX"/>
    <s v="MORTGAGE"/>
    <x v="367"/>
    <x v="14"/>
    <n v="5"/>
    <n v="2783"/>
    <x v="2"/>
    <s v="2 years"/>
    <n v="7"/>
    <n v="4"/>
    <n v="2"/>
    <x v="0"/>
  </r>
  <r>
    <n v="52665"/>
    <n v="4000"/>
    <n v="4000"/>
    <n v="9.7600000000000006E-2"/>
    <s v="36 months"/>
    <x v="0"/>
    <n v="0.15890000000000001"/>
    <s v="CA"/>
    <s v="MORTGAGE"/>
    <x v="46"/>
    <x v="6"/>
    <n v="17"/>
    <n v="13745"/>
    <x v="1"/>
    <s v="10+ years"/>
    <n v="9"/>
    <n v="15"/>
    <n v="11"/>
    <x v="0"/>
  </r>
  <r>
    <n v="33010"/>
    <n v="6000"/>
    <n v="5975"/>
    <n v="7.9000000000000001E-2"/>
    <s v="36 months"/>
    <x v="12"/>
    <n v="0.18859999999999999"/>
    <s v="PA"/>
    <s v="RENT"/>
    <x v="368"/>
    <x v="1"/>
    <n v="9"/>
    <n v="4847"/>
    <x v="2"/>
    <s v="3 years"/>
    <n v="7"/>
    <n v="18"/>
    <n v="3"/>
    <x v="12"/>
  </r>
  <r>
    <n v="60968"/>
    <n v="15000"/>
    <n v="15000"/>
    <n v="0.1777"/>
    <s v="36 months"/>
    <x v="0"/>
    <n v="0.13339999999999999"/>
    <s v="FL"/>
    <s v="MORTGAGE"/>
    <x v="17"/>
    <x v="4"/>
    <n v="9"/>
    <n v="17264"/>
    <x v="2"/>
    <s v="10+ years"/>
    <n v="17"/>
    <n v="13"/>
    <n v="11"/>
    <x v="0"/>
  </r>
  <r>
    <n v="58987"/>
    <n v="20950"/>
    <n v="20950"/>
    <n v="0.13669999999999999"/>
    <s v="60 months"/>
    <x v="8"/>
    <n v="8.8999999999999996E-2"/>
    <s v="IL"/>
    <s v="RENT"/>
    <x v="20"/>
    <x v="28"/>
    <n v="7"/>
    <n v="5680"/>
    <x v="1"/>
    <s v="1 year"/>
    <n v="13"/>
    <n v="8"/>
    <n v="1"/>
    <x v="8"/>
  </r>
  <r>
    <n v="50673"/>
    <n v="10625"/>
    <n v="10625"/>
    <n v="7.9000000000000001E-2"/>
    <s v="36 months"/>
    <x v="0"/>
    <n v="0.2235"/>
    <s v="OR"/>
    <s v="MORTGAGE"/>
    <x v="63"/>
    <x v="9"/>
    <n v="15"/>
    <n v="15946"/>
    <x v="2"/>
    <s v="10+ years"/>
    <n v="7"/>
    <n v="22"/>
    <n v="11"/>
    <x v="0"/>
  </r>
  <r>
    <n v="68284"/>
    <n v="9000"/>
    <n v="9000"/>
    <n v="0.1016"/>
    <s v="60 months"/>
    <x v="2"/>
    <n v="0.1477"/>
    <s v="AZ"/>
    <s v="RENT"/>
    <x v="70"/>
    <x v="23"/>
    <n v="5"/>
    <n v="3135"/>
    <x v="2"/>
    <s v="2 years"/>
    <n v="10"/>
    <n v="14"/>
    <n v="2"/>
    <x v="2"/>
  </r>
  <r>
    <n v="4211"/>
    <n v="20000"/>
    <n v="11800"/>
    <n v="0.1148"/>
    <s v="36 months"/>
    <x v="0"/>
    <n v="0.23519999999999999"/>
    <s v="AL"/>
    <s v="MORTGAGE"/>
    <x v="46"/>
    <x v="28"/>
    <n v="11"/>
    <n v="24123"/>
    <x v="1"/>
    <s v="&lt; 1 year"/>
    <n v="11"/>
    <n v="23"/>
    <n v="0"/>
    <x v="0"/>
  </r>
  <r>
    <n v="82804"/>
    <n v="25800"/>
    <n v="25800"/>
    <n v="0.13109999999999999"/>
    <s v="36 months"/>
    <x v="1"/>
    <n v="0.18990000000000001"/>
    <s v="VT"/>
    <s v="RENT"/>
    <x v="199"/>
    <x v="1"/>
    <n v="7"/>
    <n v="31427"/>
    <x v="2"/>
    <s v="4 years"/>
    <n v="13"/>
    <n v="18"/>
    <n v="4"/>
    <x v="1"/>
  </r>
  <r>
    <n v="42421"/>
    <n v="10000"/>
    <n v="10000"/>
    <n v="6.6199999999999995E-2"/>
    <s v="36 months"/>
    <x v="0"/>
    <n v="0.1145"/>
    <s v="CA"/>
    <s v="OWN"/>
    <x v="46"/>
    <x v="12"/>
    <n v="20"/>
    <n v="10385"/>
    <x v="1"/>
    <s v="6 years"/>
    <n v="6"/>
    <n v="11"/>
    <n v="6"/>
    <x v="0"/>
  </r>
  <r>
    <n v="3025"/>
    <n v="12000"/>
    <n v="7595.31"/>
    <n v="0.1158"/>
    <s v="36 months"/>
    <x v="12"/>
    <n v="0.11070000000000001"/>
    <s v="CT"/>
    <s v="RENT"/>
    <x v="63"/>
    <x v="1"/>
    <n v="7"/>
    <n v="17495"/>
    <x v="2"/>
    <s v="1 year"/>
    <n v="11"/>
    <n v="11"/>
    <n v="1"/>
    <x v="12"/>
  </r>
  <r>
    <n v="65055"/>
    <n v="18650"/>
    <n v="18650"/>
    <n v="0.2049"/>
    <s v="36 months"/>
    <x v="0"/>
    <n v="0.20069999999999999"/>
    <s v="OH"/>
    <s v="MORTGAGE"/>
    <x v="199"/>
    <x v="17"/>
    <n v="12"/>
    <n v="17740"/>
    <x v="2"/>
    <s v="10+ years"/>
    <n v="20"/>
    <n v="20"/>
    <n v="11"/>
    <x v="0"/>
  </r>
  <r>
    <n v="76355"/>
    <n v="10000"/>
    <n v="10000"/>
    <n v="0.1212"/>
    <s v="36 months"/>
    <x v="1"/>
    <n v="0.16930000000000001"/>
    <s v="CO"/>
    <s v="MORTGAGE"/>
    <x v="369"/>
    <x v="18"/>
    <n v="8"/>
    <n v="10830"/>
    <x v="0"/>
    <s v="7 years"/>
    <n v="12"/>
    <n v="16"/>
    <n v="7"/>
    <x v="1"/>
  </r>
  <r>
    <n v="33155"/>
    <n v="14000"/>
    <n v="14000"/>
    <n v="0.16769999999999999"/>
    <s v="36 months"/>
    <x v="1"/>
    <n v="9.6699999999999994E-2"/>
    <s v="FL"/>
    <s v="MORTGAGE"/>
    <x v="145"/>
    <x v="4"/>
    <n v="13"/>
    <n v="28318"/>
    <x v="2"/>
    <s v="&lt; 1 year"/>
    <n v="16"/>
    <n v="9"/>
    <n v="0"/>
    <x v="1"/>
  </r>
  <r>
    <n v="72641"/>
    <n v="14000"/>
    <n v="14000"/>
    <n v="0.1409"/>
    <s v="36 months"/>
    <x v="12"/>
    <n v="0.27500000000000002"/>
    <s v="CA"/>
    <s v="RENT"/>
    <x v="13"/>
    <x v="3"/>
    <n v="17"/>
    <n v="18813"/>
    <x v="3"/>
    <s v="8 years"/>
    <n v="14"/>
    <n v="27"/>
    <n v="8"/>
    <x v="12"/>
  </r>
  <r>
    <n v="104001"/>
    <n v="14400"/>
    <n v="13714.83"/>
    <n v="0.17560000000000001"/>
    <s v="60 months"/>
    <x v="0"/>
    <n v="7.0599999999999996E-2"/>
    <s v="NY"/>
    <s v="RENT"/>
    <x v="9"/>
    <x v="4"/>
    <n v="6"/>
    <n v="715"/>
    <x v="6"/>
    <s v="3 years"/>
    <n v="17"/>
    <n v="7"/>
    <n v="3"/>
    <x v="0"/>
  </r>
  <r>
    <n v="69437"/>
    <n v="8000"/>
    <n v="8000"/>
    <n v="0.14330000000000001"/>
    <s v="36 months"/>
    <x v="0"/>
    <n v="0.1474"/>
    <s v="CA"/>
    <s v="RENT"/>
    <x v="370"/>
    <x v="2"/>
    <n v="3"/>
    <n v="3072"/>
    <x v="2"/>
    <s v="8 years"/>
    <n v="14"/>
    <n v="14"/>
    <n v="8"/>
    <x v="0"/>
  </r>
  <r>
    <n v="5511"/>
    <n v="12000"/>
    <n v="11925"/>
    <n v="0.1183"/>
    <s v="36 months"/>
    <x v="3"/>
    <n v="0.1588"/>
    <s v="VA"/>
    <s v="RENT"/>
    <x v="310"/>
    <x v="5"/>
    <n v="15"/>
    <n v="46336"/>
    <x v="0"/>
    <s v="5 years"/>
    <n v="11"/>
    <n v="15"/>
    <n v="5"/>
    <x v="3"/>
  </r>
  <r>
    <n v="62057"/>
    <n v="24375"/>
    <n v="24375"/>
    <n v="0.13109999999999999"/>
    <s v="36 months"/>
    <x v="0"/>
    <n v="0.1086"/>
    <s v="NV"/>
    <s v="OWN"/>
    <x v="30"/>
    <x v="6"/>
    <n v="11"/>
    <n v="19981"/>
    <x v="2"/>
    <s v="6 years"/>
    <n v="13"/>
    <n v="10"/>
    <n v="6"/>
    <x v="0"/>
  </r>
  <r>
    <n v="33008"/>
    <n v="3500"/>
    <n v="3500"/>
    <n v="7.9000000000000001E-2"/>
    <s v="36 months"/>
    <x v="2"/>
    <n v="0.22040000000000001"/>
    <s v="VA"/>
    <s v="MORTGAGE"/>
    <x v="371"/>
    <x v="18"/>
    <n v="11"/>
    <n v="9592"/>
    <x v="2"/>
    <s v="&lt; 1 year"/>
    <n v="7"/>
    <n v="22"/>
    <n v="0"/>
    <x v="2"/>
  </r>
  <r>
    <n v="45527"/>
    <n v="7900"/>
    <n v="7900"/>
    <n v="0.13669999999999999"/>
    <s v="36 months"/>
    <x v="0"/>
    <n v="8.4000000000000005E-2"/>
    <s v="CA"/>
    <s v="RENT"/>
    <x v="47"/>
    <x v="13"/>
    <n v="5"/>
    <n v="8990"/>
    <x v="2"/>
    <s v="2 years"/>
    <n v="13"/>
    <n v="8"/>
    <n v="2"/>
    <x v="0"/>
  </r>
  <r>
    <n v="78288"/>
    <n v="10000"/>
    <n v="10000"/>
    <n v="0.1212"/>
    <s v="36 months"/>
    <x v="0"/>
    <n v="0.19620000000000001"/>
    <s v="CA"/>
    <s v="RENT"/>
    <x v="372"/>
    <x v="3"/>
    <n v="11"/>
    <n v="13124"/>
    <x v="2"/>
    <s v="10+ years"/>
    <n v="12"/>
    <n v="19"/>
    <n v="11"/>
    <x v="0"/>
  </r>
  <r>
    <n v="32628"/>
    <n v="10400"/>
    <n v="10375"/>
    <n v="0.17580000000000001"/>
    <s v="60 months"/>
    <x v="12"/>
    <n v="8.9300000000000004E-2"/>
    <s v="CA"/>
    <s v="RENT"/>
    <x v="373"/>
    <x v="9"/>
    <n v="8"/>
    <n v="856"/>
    <x v="2"/>
    <s v="10+ years"/>
    <n v="17"/>
    <n v="8"/>
    <n v="11"/>
    <x v="12"/>
  </r>
  <r>
    <n v="9708"/>
    <n v="7500"/>
    <n v="7450"/>
    <n v="7.1400000000000005E-2"/>
    <s v="36 months"/>
    <x v="0"/>
    <n v="8.6099999999999996E-2"/>
    <s v="KY"/>
    <s v="MORTGAGE"/>
    <x v="6"/>
    <x v="23"/>
    <n v="6"/>
    <n v="7962"/>
    <x v="2"/>
    <s v="2 years"/>
    <n v="7"/>
    <n v="8"/>
    <n v="2"/>
    <x v="0"/>
  </r>
  <r>
    <n v="66199"/>
    <n v="18800"/>
    <n v="18800"/>
    <n v="0.14330000000000001"/>
    <s v="60 months"/>
    <x v="0"/>
    <n v="0.30959999999999999"/>
    <s v="AL"/>
    <s v="RENT"/>
    <x v="9"/>
    <x v="5"/>
    <n v="13"/>
    <n v="16397"/>
    <x v="2"/>
    <s v="8 years"/>
    <n v="14"/>
    <n v="30"/>
    <n v="8"/>
    <x v="0"/>
  </r>
  <r>
    <n v="62657"/>
    <n v="21000"/>
    <n v="21000"/>
    <n v="0.13109999999999999"/>
    <s v="36 months"/>
    <x v="0"/>
    <n v="0.18440000000000001"/>
    <s v="VA"/>
    <s v="MORTGAGE"/>
    <x v="82"/>
    <x v="3"/>
    <n v="10"/>
    <n v="9734"/>
    <x v="2"/>
    <s v="7 years"/>
    <n v="13"/>
    <n v="18"/>
    <n v="7"/>
    <x v="0"/>
  </r>
  <r>
    <n v="54961"/>
    <n v="8500"/>
    <n v="8500"/>
    <n v="6.6199999999999995E-2"/>
    <s v="36 months"/>
    <x v="4"/>
    <n v="7.2400000000000006E-2"/>
    <s v="CA"/>
    <s v="OWN"/>
    <x v="374"/>
    <x v="20"/>
    <n v="13"/>
    <n v="9769"/>
    <x v="1"/>
    <s v="5 years"/>
    <n v="6"/>
    <n v="7"/>
    <n v="5"/>
    <x v="4"/>
  </r>
  <r>
    <n v="41326"/>
    <n v="13200"/>
    <n v="13200"/>
    <n v="0.1171"/>
    <s v="36 months"/>
    <x v="1"/>
    <n v="0.15740000000000001"/>
    <s v="NY"/>
    <s v="RENT"/>
    <x v="304"/>
    <x v="6"/>
    <n v="10"/>
    <n v="16187"/>
    <x v="1"/>
    <s v="5 years"/>
    <n v="11"/>
    <n v="15"/>
    <n v="5"/>
    <x v="1"/>
  </r>
  <r>
    <n v="57425"/>
    <n v="3000"/>
    <n v="3000"/>
    <n v="0.19989999999999999"/>
    <s v="60 months"/>
    <x v="2"/>
    <n v="0.1963"/>
    <s v="VA"/>
    <s v="MORTGAGE"/>
    <x v="37"/>
    <x v="18"/>
    <n v="4"/>
    <n v="0"/>
    <x v="1"/>
    <s v="5 years"/>
    <n v="19"/>
    <n v="19"/>
    <n v="5"/>
    <x v="2"/>
  </r>
  <r>
    <n v="85229"/>
    <n v="19200"/>
    <n v="19200"/>
    <n v="0.22470000000000001"/>
    <s v="60 months"/>
    <x v="1"/>
    <n v="0.10390000000000001"/>
    <s v="AZ"/>
    <s v="RENT"/>
    <x v="34"/>
    <x v="4"/>
    <n v="5"/>
    <n v="17783"/>
    <x v="2"/>
    <s v="&lt; 1 year"/>
    <n v="22"/>
    <n v="10"/>
    <n v="0"/>
    <x v="1"/>
  </r>
  <r>
    <n v="36931"/>
    <n v="13600"/>
    <n v="13600"/>
    <n v="0.18640000000000001"/>
    <s v="60 months"/>
    <x v="1"/>
    <n v="0.1285"/>
    <s v="MN"/>
    <s v="RENT"/>
    <x v="375"/>
    <x v="13"/>
    <n v="13"/>
    <n v="24383"/>
    <x v="2"/>
    <s v="10+ years"/>
    <n v="18"/>
    <n v="12"/>
    <n v="11"/>
    <x v="1"/>
  </r>
  <r>
    <n v="12114"/>
    <n v="6000"/>
    <n v="6000"/>
    <n v="7.8799999999999995E-2"/>
    <s v="36 months"/>
    <x v="5"/>
    <n v="9.6000000000000002E-2"/>
    <s v="PA"/>
    <s v="MORTGAGE"/>
    <x v="54"/>
    <x v="10"/>
    <n v="6"/>
    <n v="790"/>
    <x v="1"/>
    <s v="3 years"/>
    <n v="7"/>
    <n v="9"/>
    <n v="3"/>
    <x v="5"/>
  </r>
  <r>
    <n v="57120"/>
    <n v="22000"/>
    <n v="22000"/>
    <n v="0.14649999999999999"/>
    <s v="60 months"/>
    <x v="0"/>
    <n v="0.29260000000000003"/>
    <s v="NC"/>
    <s v="MORTGAGE"/>
    <x v="376"/>
    <x v="6"/>
    <n v="8"/>
    <n v="21633"/>
    <x v="2"/>
    <s v="10+ years"/>
    <n v="14"/>
    <n v="29"/>
    <n v="11"/>
    <x v="0"/>
  </r>
  <r>
    <n v="85883"/>
    <n v="12000"/>
    <n v="12000"/>
    <n v="0.15310000000000001"/>
    <s v="36 months"/>
    <x v="0"/>
    <n v="0.13800000000000001"/>
    <s v="TX"/>
    <s v="MORTGAGE"/>
    <x v="63"/>
    <x v="8"/>
    <n v="10"/>
    <n v="16181"/>
    <x v="2"/>
    <s v="10+ years"/>
    <n v="15"/>
    <n v="13"/>
    <n v="11"/>
    <x v="0"/>
  </r>
  <r>
    <n v="28326"/>
    <n v="5000"/>
    <n v="5000"/>
    <n v="0.18390000000000001"/>
    <s v="36 months"/>
    <x v="5"/>
    <n v="0.1371"/>
    <s v="NJ"/>
    <s v="RENT"/>
    <x v="377"/>
    <x v="13"/>
    <n v="5"/>
    <n v="29602"/>
    <x v="2"/>
    <s v="10+ years"/>
    <n v="18"/>
    <n v="13"/>
    <n v="11"/>
    <x v="5"/>
  </r>
  <r>
    <n v="74206"/>
    <n v="31050"/>
    <n v="30750"/>
    <n v="7.9000000000000001E-2"/>
    <s v="36 months"/>
    <x v="0"/>
    <n v="0.18820000000000001"/>
    <s v="GA"/>
    <s v="MORTGAGE"/>
    <x v="224"/>
    <x v="32"/>
    <n v="15"/>
    <n v="71549"/>
    <x v="2"/>
    <s v="9 years"/>
    <n v="7"/>
    <n v="18"/>
    <n v="9"/>
    <x v="0"/>
  </r>
  <r>
    <n v="43999"/>
    <n v="10000"/>
    <n v="10000"/>
    <n v="7.9000000000000001E-2"/>
    <s v="36 months"/>
    <x v="8"/>
    <n v="0.128"/>
    <s v="NJ"/>
    <s v="RENT"/>
    <x v="20"/>
    <x v="10"/>
    <n v="11"/>
    <n v="9261"/>
    <x v="2"/>
    <s v="1 year"/>
    <n v="7"/>
    <n v="12"/>
    <n v="1"/>
    <x v="8"/>
  </r>
  <r>
    <n v="87114"/>
    <n v="10000"/>
    <n v="10000"/>
    <n v="0.1409"/>
    <s v="36 months"/>
    <x v="0"/>
    <n v="0.2145"/>
    <s v="CA"/>
    <s v="RENT"/>
    <x v="19"/>
    <x v="21"/>
    <n v="4"/>
    <n v="18621"/>
    <x v="2"/>
    <s v="10+ years"/>
    <n v="14"/>
    <n v="21"/>
    <n v="11"/>
    <x v="0"/>
  </r>
  <r>
    <n v="41413"/>
    <n v="13250"/>
    <n v="13250"/>
    <n v="7.9000000000000001E-2"/>
    <s v="36 months"/>
    <x v="0"/>
    <n v="0.22639999999999999"/>
    <s v="CO"/>
    <s v="RENT"/>
    <x v="36"/>
    <x v="11"/>
    <n v="7"/>
    <n v="12957"/>
    <x v="2"/>
    <s v="&lt; 1 year"/>
    <n v="7"/>
    <n v="22"/>
    <n v="0"/>
    <x v="0"/>
  </r>
  <r>
    <n v="43623"/>
    <n v="5000"/>
    <n v="5000"/>
    <n v="0.14269999999999999"/>
    <s v="36 months"/>
    <x v="0"/>
    <n v="0.18410000000000001"/>
    <s v="CA"/>
    <s v="RENT"/>
    <x v="172"/>
    <x v="3"/>
    <n v="9"/>
    <n v="18055"/>
    <x v="1"/>
    <s v="9 years"/>
    <n v="14"/>
    <n v="18"/>
    <n v="9"/>
    <x v="0"/>
  </r>
  <r>
    <n v="89511"/>
    <n v="14675"/>
    <n v="14675"/>
    <n v="0.13109999999999999"/>
    <s v="36 months"/>
    <x v="0"/>
    <n v="0.24740000000000001"/>
    <s v="TX"/>
    <s v="RENT"/>
    <x v="146"/>
    <x v="18"/>
    <n v="14"/>
    <n v="5727"/>
    <x v="2"/>
    <s v="&lt; 1 year"/>
    <n v="13"/>
    <n v="24"/>
    <n v="0"/>
    <x v="0"/>
  </r>
  <r>
    <n v="22315"/>
    <n v="7000"/>
    <n v="6875"/>
    <n v="0.1"/>
    <s v="36 months"/>
    <x v="6"/>
    <n v="1.6799999999999999E-2"/>
    <s v="CO"/>
    <s v="RENT"/>
    <x v="378"/>
    <x v="28"/>
    <n v="3"/>
    <n v="922"/>
    <x v="2"/>
    <s v="&lt; 1 year"/>
    <n v="0.1"/>
    <n v="1"/>
    <n v="0"/>
    <x v="6"/>
  </r>
  <r>
    <n v="100288"/>
    <n v="6000"/>
    <n v="6000"/>
    <n v="0.1777"/>
    <s v="36 months"/>
    <x v="1"/>
    <n v="0.3276"/>
    <s v="MI"/>
    <s v="OWN"/>
    <x v="265"/>
    <x v="8"/>
    <n v="12"/>
    <n v="15055"/>
    <x v="0"/>
    <s v="&lt; 1 year"/>
    <n v="17"/>
    <n v="32"/>
    <n v="0"/>
    <x v="1"/>
  </r>
  <r>
    <n v="43260"/>
    <n v="20000"/>
    <n v="20000"/>
    <n v="0.12690000000000001"/>
    <s v="60 months"/>
    <x v="0"/>
    <n v="0.17960000000000001"/>
    <s v="RI"/>
    <s v="MORTGAGE"/>
    <x v="24"/>
    <x v="0"/>
    <n v="13"/>
    <n v="22946"/>
    <x v="1"/>
    <s v="10+ years"/>
    <n v="12"/>
    <n v="17"/>
    <n v="11"/>
    <x v="0"/>
  </r>
  <r>
    <n v="76173"/>
    <n v="7000"/>
    <n v="7000"/>
    <n v="0.1212"/>
    <s v="36 months"/>
    <x v="0"/>
    <n v="0.31790000000000002"/>
    <s v="SC"/>
    <s v="MORTGAGE"/>
    <x v="88"/>
    <x v="3"/>
    <n v="9"/>
    <n v="11648"/>
    <x v="3"/>
    <s v="10+ years"/>
    <n v="12"/>
    <n v="31"/>
    <n v="11"/>
    <x v="0"/>
  </r>
  <r>
    <n v="88026"/>
    <n v="1500"/>
    <n v="1500"/>
    <n v="0.1212"/>
    <s v="36 months"/>
    <x v="2"/>
    <n v="0.1537"/>
    <s v="CA"/>
    <s v="RENT"/>
    <x v="379"/>
    <x v="3"/>
    <n v="9"/>
    <n v="11346"/>
    <x v="1"/>
    <s v="5 years"/>
    <n v="12"/>
    <n v="15"/>
    <n v="5"/>
    <x v="2"/>
  </r>
  <r>
    <n v="83857"/>
    <n v="35000"/>
    <n v="35000"/>
    <n v="0.18490000000000001"/>
    <s v="36 months"/>
    <x v="0"/>
    <n v="0.1633"/>
    <s v="NY"/>
    <s v="RENT"/>
    <x v="380"/>
    <x v="6"/>
    <n v="15"/>
    <n v="13766"/>
    <x v="1"/>
    <s v="n/a"/>
    <n v="18"/>
    <n v="16"/>
    <s v="n/a"/>
    <x v="0"/>
  </r>
  <r>
    <n v="46337"/>
    <n v="20000"/>
    <n v="20000"/>
    <n v="0.1825"/>
    <s v="60 months"/>
    <x v="1"/>
    <n v="0.129"/>
    <s v="PA"/>
    <s v="OWN"/>
    <x v="20"/>
    <x v="3"/>
    <n v="17"/>
    <n v="8039"/>
    <x v="1"/>
    <s v="6 years"/>
    <n v="18"/>
    <n v="12"/>
    <n v="6"/>
    <x v="1"/>
  </r>
  <r>
    <n v="34144"/>
    <n v="21000"/>
    <n v="21000"/>
    <n v="0.14269999999999999"/>
    <s v="60 months"/>
    <x v="0"/>
    <n v="0.11269999999999999"/>
    <s v="GA"/>
    <s v="MORTGAGE"/>
    <x v="359"/>
    <x v="18"/>
    <n v="8"/>
    <n v="19431"/>
    <x v="2"/>
    <s v="8 years"/>
    <n v="14"/>
    <n v="11"/>
    <n v="8"/>
    <x v="0"/>
  </r>
  <r>
    <n v="53780"/>
    <n v="12500"/>
    <n v="12475"/>
    <n v="6.0299999999999999E-2"/>
    <s v="36 months"/>
    <x v="4"/>
    <n v="0.1482"/>
    <s v="FL"/>
    <s v="RENT"/>
    <x v="381"/>
    <x v="23"/>
    <n v="11"/>
    <n v="6014"/>
    <x v="2"/>
    <s v="2 years"/>
    <n v="6"/>
    <n v="14"/>
    <n v="2"/>
    <x v="4"/>
  </r>
  <r>
    <n v="101800"/>
    <n v="25000"/>
    <n v="2125"/>
    <n v="0.15010000000000001"/>
    <s v="36 months"/>
    <x v="0"/>
    <n v="0.24590000000000001"/>
    <s v="GA"/>
    <s v="MORTGAGE"/>
    <x v="104"/>
    <x v="3"/>
    <n v="24"/>
    <n v="245886"/>
    <x v="8"/>
    <s v="2 years"/>
    <n v="15"/>
    <n v="24"/>
    <n v="2"/>
    <x v="0"/>
  </r>
  <r>
    <n v="17016"/>
    <n v="9600"/>
    <n v="9600"/>
    <n v="0.14460000000000001"/>
    <s v="60 months"/>
    <x v="0"/>
    <n v="0.1027"/>
    <s v="DE"/>
    <s v="RENT"/>
    <x v="54"/>
    <x v="22"/>
    <n v="8"/>
    <n v="8359"/>
    <x v="0"/>
    <s v="3 years"/>
    <n v="14"/>
    <n v="10"/>
    <n v="3"/>
    <x v="0"/>
  </r>
  <r>
    <n v="9639"/>
    <n v="8100"/>
    <n v="8100"/>
    <n v="0.13850000000000001"/>
    <s v="36 months"/>
    <x v="0"/>
    <n v="0.17630000000000001"/>
    <s v="FL"/>
    <s v="RENT"/>
    <x v="43"/>
    <x v="13"/>
    <n v="9"/>
    <n v="2963"/>
    <x v="2"/>
    <s v="3 years"/>
    <n v="13"/>
    <n v="17"/>
    <n v="3"/>
    <x v="0"/>
  </r>
  <r>
    <n v="42760"/>
    <n v="15000"/>
    <n v="15000"/>
    <n v="0.14649999999999999"/>
    <s v="36 months"/>
    <x v="0"/>
    <n v="0.20069999999999999"/>
    <s v="MI"/>
    <s v="MORTGAGE"/>
    <x v="32"/>
    <x v="2"/>
    <n v="11"/>
    <n v="13843"/>
    <x v="1"/>
    <s v="5 years"/>
    <n v="14"/>
    <n v="20"/>
    <n v="5"/>
    <x v="0"/>
  </r>
  <r>
    <n v="18362"/>
    <n v="15000"/>
    <n v="14950"/>
    <n v="0.16320000000000001"/>
    <s v="60 months"/>
    <x v="0"/>
    <n v="7.5300000000000006E-2"/>
    <s v="MA"/>
    <s v="MORTGAGE"/>
    <x v="360"/>
    <x v="7"/>
    <n v="14"/>
    <n v="5469"/>
    <x v="6"/>
    <s v="5 years"/>
    <n v="16"/>
    <n v="7"/>
    <n v="5"/>
    <x v="0"/>
  </r>
  <r>
    <n v="98619"/>
    <n v="11000"/>
    <n v="11000"/>
    <n v="0.1114"/>
    <s v="36 months"/>
    <x v="0"/>
    <n v="0.16569999999999999"/>
    <s v="NJ"/>
    <s v="MORTGAGE"/>
    <x v="9"/>
    <x v="3"/>
    <n v="17"/>
    <n v="8734"/>
    <x v="2"/>
    <s v="3 years"/>
    <n v="11"/>
    <n v="16"/>
    <n v="3"/>
    <x v="0"/>
  </r>
  <r>
    <n v="19598"/>
    <n v="9600"/>
    <n v="9600"/>
    <n v="0.14169999999999999"/>
    <s v="36 months"/>
    <x v="1"/>
    <n v="0.18609999999999999"/>
    <s v="NY"/>
    <s v="OWN"/>
    <x v="15"/>
    <x v="4"/>
    <n v="21"/>
    <n v="16278"/>
    <x v="1"/>
    <s v="8 years"/>
    <n v="14"/>
    <n v="18"/>
    <n v="8"/>
    <x v="1"/>
  </r>
  <r>
    <n v="94218"/>
    <n v="25000"/>
    <n v="25000"/>
    <n v="0.13109999999999999"/>
    <s v="36 months"/>
    <x v="0"/>
    <n v="0.1852"/>
    <s v="CA"/>
    <s v="RENT"/>
    <x v="9"/>
    <x v="26"/>
    <n v="11"/>
    <n v="4345"/>
    <x v="3"/>
    <s v="2 years"/>
    <n v="13"/>
    <n v="18"/>
    <n v="2"/>
    <x v="0"/>
  </r>
  <r>
    <n v="83646"/>
    <n v="14550"/>
    <n v="14550"/>
    <n v="0.13109999999999999"/>
    <s v="36 months"/>
    <x v="0"/>
    <n v="0.21340000000000001"/>
    <s v="WA"/>
    <s v="MORTGAGE"/>
    <x v="1"/>
    <x v="7"/>
    <n v="7"/>
    <n v="20141"/>
    <x v="2"/>
    <s v="10+ years"/>
    <n v="13"/>
    <n v="21"/>
    <n v="11"/>
    <x v="0"/>
  </r>
  <r>
    <n v="56385"/>
    <n v="10000"/>
    <n v="10000"/>
    <n v="0.1074"/>
    <s v="36 months"/>
    <x v="0"/>
    <n v="0.17879999999999999"/>
    <s v="CA"/>
    <s v="RENT"/>
    <x v="36"/>
    <x v="21"/>
    <n v="6"/>
    <n v="11120"/>
    <x v="2"/>
    <s v="3 years"/>
    <n v="10"/>
    <n v="17"/>
    <n v="3"/>
    <x v="0"/>
  </r>
  <r>
    <n v="94994"/>
    <n v="24000"/>
    <n v="24000"/>
    <n v="0.1114"/>
    <s v="60 months"/>
    <x v="0"/>
    <n v="0.20979999999999999"/>
    <s v="DC"/>
    <s v="OWN"/>
    <x v="52"/>
    <x v="6"/>
    <n v="9"/>
    <n v="20247"/>
    <x v="2"/>
    <s v="2 years"/>
    <n v="11"/>
    <n v="20"/>
    <n v="2"/>
    <x v="0"/>
  </r>
  <r>
    <n v="38492"/>
    <n v="20000"/>
    <n v="19950"/>
    <n v="0.1065"/>
    <s v="60 months"/>
    <x v="0"/>
    <n v="0.2402"/>
    <s v="KS"/>
    <s v="OWN"/>
    <x v="382"/>
    <x v="28"/>
    <n v="11"/>
    <n v="15709"/>
    <x v="2"/>
    <s v="10+ years"/>
    <n v="10"/>
    <n v="24"/>
    <n v="11"/>
    <x v="0"/>
  </r>
  <r>
    <n v="11868"/>
    <n v="25000"/>
    <n v="24975"/>
    <n v="0.1149"/>
    <s v="36 months"/>
    <x v="1"/>
    <n v="0.1178"/>
    <s v="CA"/>
    <s v="MORTGAGE"/>
    <x v="110"/>
    <x v="9"/>
    <n v="14"/>
    <n v="37719"/>
    <x v="2"/>
    <s v="7 years"/>
    <n v="11"/>
    <n v="11"/>
    <n v="7"/>
    <x v="1"/>
  </r>
  <r>
    <n v="71057"/>
    <n v="7200"/>
    <n v="7200"/>
    <n v="0.1777"/>
    <s v="36 months"/>
    <x v="6"/>
    <n v="2.18E-2"/>
    <s v="NC"/>
    <s v="MORTGAGE"/>
    <x v="53"/>
    <x v="4"/>
    <n v="4"/>
    <n v="1301"/>
    <x v="1"/>
    <s v="4 years"/>
    <n v="17"/>
    <n v="2"/>
    <n v="4"/>
    <x v="6"/>
  </r>
  <r>
    <n v="92024"/>
    <n v="5000"/>
    <n v="5000"/>
    <n v="0.14330000000000001"/>
    <s v="36 months"/>
    <x v="0"/>
    <n v="0.11119999999999999"/>
    <s v="FL"/>
    <s v="RENT"/>
    <x v="6"/>
    <x v="13"/>
    <n v="5"/>
    <n v="4114"/>
    <x v="2"/>
    <s v="10+ years"/>
    <n v="14"/>
    <n v="11"/>
    <n v="11"/>
    <x v="0"/>
  </r>
  <r>
    <n v="30137"/>
    <n v="20000"/>
    <n v="19975"/>
    <n v="0.16489999999999999"/>
    <s v="60 months"/>
    <x v="0"/>
    <n v="0.16159999999999999"/>
    <s v="MN"/>
    <s v="MORTGAGE"/>
    <x v="9"/>
    <x v="18"/>
    <n v="13"/>
    <n v="20337"/>
    <x v="3"/>
    <s v="10+ years"/>
    <n v="16"/>
    <n v="16"/>
    <n v="11"/>
    <x v="0"/>
  </r>
  <r>
    <n v="26323"/>
    <n v="5600"/>
    <n v="5600"/>
    <n v="7.9100000000000004E-2"/>
    <s v="36 months"/>
    <x v="8"/>
    <n v="0.2021"/>
    <s v="CA"/>
    <s v="RENT"/>
    <x v="146"/>
    <x v="10"/>
    <n v="12"/>
    <n v="32987"/>
    <x v="2"/>
    <s v="6 years"/>
    <n v="7"/>
    <n v="20"/>
    <n v="6"/>
    <x v="8"/>
  </r>
  <r>
    <n v="48554"/>
    <n v="20000"/>
    <n v="20000"/>
    <n v="7.9000000000000001E-2"/>
    <s v="36 months"/>
    <x v="1"/>
    <n v="1.2999999999999999E-2"/>
    <s v="IL"/>
    <s v="RENT"/>
    <x v="383"/>
    <x v="20"/>
    <n v="5"/>
    <n v="6969"/>
    <x v="2"/>
    <s v="1 year"/>
    <n v="7"/>
    <n v="1"/>
    <n v="1"/>
    <x v="1"/>
  </r>
  <r>
    <n v="76933"/>
    <n v="6000"/>
    <n v="6000"/>
    <n v="8.8999999999999996E-2"/>
    <s v="36 months"/>
    <x v="2"/>
    <n v="0.1716"/>
    <s v="NY"/>
    <s v="MORTGAGE"/>
    <x v="66"/>
    <x v="1"/>
    <n v="12"/>
    <n v="60368"/>
    <x v="0"/>
    <s v="&lt; 1 year"/>
    <n v="8"/>
    <n v="17"/>
    <n v="0"/>
    <x v="2"/>
  </r>
  <r>
    <n v="29775"/>
    <n v="3200"/>
    <n v="3200"/>
    <n v="0.1749"/>
    <s v="60 months"/>
    <x v="0"/>
    <n v="7.9000000000000001E-2"/>
    <s v="CA"/>
    <s v="RENT"/>
    <x v="384"/>
    <x v="4"/>
    <n v="9"/>
    <n v="5382"/>
    <x v="2"/>
    <s v="3 years"/>
    <n v="17"/>
    <n v="7"/>
    <n v="3"/>
    <x v="0"/>
  </r>
  <r>
    <n v="100072"/>
    <n v="24375"/>
    <n v="24375"/>
    <n v="0.1409"/>
    <s v="36 months"/>
    <x v="1"/>
    <n v="0.2636"/>
    <s v="MT"/>
    <s v="MORTGAGE"/>
    <x v="1"/>
    <x v="18"/>
    <n v="11"/>
    <n v="27379"/>
    <x v="3"/>
    <s v="4 years"/>
    <n v="14"/>
    <n v="26"/>
    <n v="4"/>
    <x v="1"/>
  </r>
  <r>
    <n v="78792"/>
    <n v="25225"/>
    <n v="25225"/>
    <n v="0.1212"/>
    <s v="36 months"/>
    <x v="0"/>
    <n v="0.30769999999999997"/>
    <s v="CA"/>
    <s v="MORTGAGE"/>
    <x v="224"/>
    <x v="1"/>
    <n v="8"/>
    <n v="11736"/>
    <x v="2"/>
    <s v="10+ years"/>
    <n v="12"/>
    <n v="30"/>
    <n v="11"/>
    <x v="0"/>
  </r>
  <r>
    <n v="13110"/>
    <n v="20000"/>
    <n v="19900"/>
    <n v="0.1595"/>
    <s v="60 months"/>
    <x v="0"/>
    <n v="0.122"/>
    <s v="VA"/>
    <s v="MORTGAGE"/>
    <x v="20"/>
    <x v="21"/>
    <n v="12"/>
    <n v="20744"/>
    <x v="1"/>
    <s v="5 years"/>
    <n v="15"/>
    <n v="12"/>
    <n v="5"/>
    <x v="0"/>
  </r>
  <r>
    <n v="74037"/>
    <n v="30225"/>
    <n v="30225"/>
    <n v="0.1777"/>
    <s v="36 months"/>
    <x v="1"/>
    <n v="0.28149999999999997"/>
    <s v="TX"/>
    <s v="MORTGAGE"/>
    <x v="96"/>
    <x v="18"/>
    <n v="21"/>
    <n v="28631"/>
    <x v="2"/>
    <s v="10+ years"/>
    <n v="17"/>
    <n v="28"/>
    <n v="11"/>
    <x v="1"/>
  </r>
  <r>
    <n v="5465"/>
    <n v="7000"/>
    <n v="7000"/>
    <n v="7.3999999999999996E-2"/>
    <s v="36 months"/>
    <x v="1"/>
    <n v="8.8900000000000007E-2"/>
    <s v="AZ"/>
    <s v="MORTGAGE"/>
    <x v="385"/>
    <x v="32"/>
    <n v="14"/>
    <n v="14014"/>
    <x v="0"/>
    <s v="&lt; 1 year"/>
    <n v="7"/>
    <n v="8"/>
    <n v="0"/>
    <x v="1"/>
  </r>
  <r>
    <n v="23345"/>
    <n v="35000"/>
    <n v="14869.55"/>
    <n v="0.1565"/>
    <s v="60 months"/>
    <x v="6"/>
    <n v="0.26190000000000002"/>
    <s v="FL"/>
    <s v="MORTGAGE"/>
    <x v="386"/>
    <x v="0"/>
    <n v="14"/>
    <n v="34883"/>
    <x v="2"/>
    <s v="10+ years"/>
    <n v="15"/>
    <n v="26"/>
    <n v="11"/>
    <x v="6"/>
  </r>
  <r>
    <n v="59271"/>
    <n v="7575"/>
    <n v="7575"/>
    <n v="9.7600000000000006E-2"/>
    <s v="36 months"/>
    <x v="0"/>
    <n v="0.1099"/>
    <s v="TX"/>
    <s v="RENT"/>
    <x v="378"/>
    <x v="9"/>
    <n v="3"/>
    <n v="5640"/>
    <x v="2"/>
    <s v="3 years"/>
    <n v="9"/>
    <n v="10"/>
    <n v="3"/>
    <x v="0"/>
  </r>
  <r>
    <n v="54197"/>
    <n v="15000"/>
    <n v="15000"/>
    <n v="0.13109999999999999"/>
    <s v="36 months"/>
    <x v="2"/>
    <n v="0.16550000000000001"/>
    <s v="PA"/>
    <s v="RENT"/>
    <x v="46"/>
    <x v="3"/>
    <n v="11"/>
    <n v="9066"/>
    <x v="2"/>
    <s v="2 years"/>
    <n v="13"/>
    <n v="16"/>
    <n v="2"/>
    <x v="2"/>
  </r>
  <r>
    <n v="45525"/>
    <n v="24000"/>
    <n v="24000"/>
    <n v="0.15809999999999999"/>
    <s v="60 months"/>
    <x v="12"/>
    <n v="6.1999999999999998E-3"/>
    <s v="NY"/>
    <s v="OWN"/>
    <x v="65"/>
    <x v="9"/>
    <n v="8"/>
    <n v="0"/>
    <x v="3"/>
    <s v="10+ years"/>
    <n v="15"/>
    <n v="0"/>
    <n v="11"/>
    <x v="12"/>
  </r>
  <r>
    <n v="94545"/>
    <n v="19800"/>
    <n v="19775"/>
    <n v="0.15310000000000001"/>
    <s v="60 months"/>
    <x v="0"/>
    <n v="0.15029999999999999"/>
    <s v="IL"/>
    <s v="MORTGAGE"/>
    <x v="20"/>
    <x v="13"/>
    <n v="10"/>
    <n v="46879"/>
    <x v="3"/>
    <s v="6 years"/>
    <n v="15"/>
    <n v="15"/>
    <n v="6"/>
    <x v="0"/>
  </r>
  <r>
    <n v="10785"/>
    <n v="9250"/>
    <n v="6475"/>
    <n v="0.1075"/>
    <s v="60 months"/>
    <x v="12"/>
    <n v="3.4099999999999998E-2"/>
    <s v="CA"/>
    <s v="MORTGAGE"/>
    <x v="317"/>
    <x v="23"/>
    <n v="6"/>
    <n v="105060"/>
    <x v="2"/>
    <s v="4 years"/>
    <n v="10"/>
    <n v="3"/>
    <n v="4"/>
    <x v="12"/>
  </r>
  <r>
    <n v="42562"/>
    <n v="6000"/>
    <n v="6000"/>
    <n v="0.15959999999999999"/>
    <s v="36 months"/>
    <x v="0"/>
    <n v="6.3799999999999996E-2"/>
    <s v="NC"/>
    <s v="MORTGAGE"/>
    <x v="314"/>
    <x v="17"/>
    <n v="7"/>
    <n v="6309"/>
    <x v="1"/>
    <s v="6 years"/>
    <n v="15"/>
    <n v="6"/>
    <n v="6"/>
    <x v="0"/>
  </r>
  <r>
    <n v="70606"/>
    <n v="3500"/>
    <n v="3500"/>
    <n v="0.15310000000000001"/>
    <s v="36 months"/>
    <x v="2"/>
    <n v="7.1400000000000005E-2"/>
    <s v="NY"/>
    <s v="RENT"/>
    <x v="9"/>
    <x v="7"/>
    <n v="2"/>
    <n v="14064"/>
    <x v="2"/>
    <s v="1 year"/>
    <n v="15"/>
    <n v="7"/>
    <n v="1"/>
    <x v="2"/>
  </r>
  <r>
    <n v="102226"/>
    <n v="7200"/>
    <n v="5675"/>
    <n v="0.1482"/>
    <s v="36 months"/>
    <x v="0"/>
    <n v="9.6699999999999994E-2"/>
    <s v="CA"/>
    <s v="RENT"/>
    <x v="24"/>
    <x v="35"/>
    <n v="7"/>
    <n v="6572"/>
    <x v="1"/>
    <s v="6 years"/>
    <n v="14"/>
    <n v="9"/>
    <n v="6"/>
    <x v="0"/>
  </r>
  <r>
    <n v="56056"/>
    <n v="12000"/>
    <n v="12000"/>
    <n v="6.0299999999999999E-2"/>
    <s v="36 months"/>
    <x v="10"/>
    <n v="0.22570000000000001"/>
    <s v="MT"/>
    <s v="MORTGAGE"/>
    <x v="48"/>
    <x v="12"/>
    <n v="8"/>
    <n v="5116"/>
    <x v="2"/>
    <s v="10+ years"/>
    <n v="6"/>
    <n v="22"/>
    <n v="11"/>
    <x v="10"/>
  </r>
  <r>
    <n v="53245"/>
    <n v="20000"/>
    <n v="20000"/>
    <n v="7.9000000000000001E-2"/>
    <s v="36 months"/>
    <x v="1"/>
    <n v="0.13589999999999999"/>
    <s v="CA"/>
    <s v="RENT"/>
    <x v="387"/>
    <x v="10"/>
    <n v="5"/>
    <n v="14268"/>
    <x v="2"/>
    <s v="9 years"/>
    <n v="7"/>
    <n v="13"/>
    <n v="9"/>
    <x v="1"/>
  </r>
  <r>
    <n v="71531"/>
    <n v="3900"/>
    <n v="3900"/>
    <n v="0.1212"/>
    <s v="36 months"/>
    <x v="0"/>
    <n v="7.5499999999999998E-2"/>
    <s v="HI"/>
    <s v="MORTGAGE"/>
    <x v="217"/>
    <x v="7"/>
    <n v="8"/>
    <n v="3724"/>
    <x v="2"/>
    <s v="1 year"/>
    <n v="12"/>
    <n v="7"/>
    <n v="1"/>
    <x v="0"/>
  </r>
  <r>
    <n v="45828"/>
    <n v="16000"/>
    <n v="16000"/>
    <n v="0.19220000000000001"/>
    <s v="60 months"/>
    <x v="1"/>
    <n v="0.21279999999999999"/>
    <s v="NC"/>
    <s v="RENT"/>
    <x v="137"/>
    <x v="22"/>
    <n v="8"/>
    <n v="26060"/>
    <x v="1"/>
    <s v="10+ years"/>
    <n v="19"/>
    <n v="21"/>
    <n v="11"/>
    <x v="1"/>
  </r>
  <r>
    <n v="28189"/>
    <n v="15000"/>
    <n v="15000"/>
    <n v="0.15989999999999999"/>
    <s v="36 months"/>
    <x v="2"/>
    <n v="0.1134"/>
    <s v="SC"/>
    <s v="MORTGAGE"/>
    <x v="263"/>
    <x v="13"/>
    <n v="6"/>
    <n v="3844"/>
    <x v="0"/>
    <s v="7 years"/>
    <n v="15"/>
    <n v="11"/>
    <n v="7"/>
    <x v="2"/>
  </r>
  <r>
    <n v="55542"/>
    <n v="28200"/>
    <n v="28200"/>
    <n v="0.20499999999999999"/>
    <s v="60 months"/>
    <x v="0"/>
    <n v="0.156"/>
    <s v="NY"/>
    <s v="MORTGAGE"/>
    <x v="199"/>
    <x v="3"/>
    <n v="18"/>
    <n v="27158"/>
    <x v="2"/>
    <s v="9 years"/>
    <n v="20"/>
    <n v="15"/>
    <n v="9"/>
    <x v="0"/>
  </r>
  <r>
    <n v="26424"/>
    <n v="15000"/>
    <n v="14975"/>
    <n v="0.13489999999999999"/>
    <s v="36 months"/>
    <x v="12"/>
    <n v="3.44E-2"/>
    <s v="AK"/>
    <s v="RENT"/>
    <x v="20"/>
    <x v="6"/>
    <n v="3"/>
    <n v="2698"/>
    <x v="2"/>
    <s v="&lt; 1 year"/>
    <n v="13"/>
    <n v="3"/>
    <n v="0"/>
    <x v="12"/>
  </r>
  <r>
    <n v="27371"/>
    <n v="7400"/>
    <n v="7400"/>
    <n v="0.1399"/>
    <s v="36 months"/>
    <x v="2"/>
    <n v="0.20519999999999999"/>
    <s v="NY"/>
    <s v="RENT"/>
    <x v="388"/>
    <x v="13"/>
    <n v="17"/>
    <n v="6653"/>
    <x v="1"/>
    <s v="n/a"/>
    <n v="13"/>
    <n v="20"/>
    <s v="n/a"/>
    <x v="2"/>
  </r>
  <r>
    <n v="24445"/>
    <n v="15000"/>
    <n v="15000"/>
    <n v="0.10589999999999999"/>
    <s v="36 months"/>
    <x v="0"/>
    <n v="0.14660000000000001"/>
    <s v="MA"/>
    <s v="RENT"/>
    <x v="389"/>
    <x v="10"/>
    <n v="9"/>
    <n v="5116"/>
    <x v="0"/>
    <s v="2 years"/>
    <n v="10"/>
    <n v="14"/>
    <n v="2"/>
    <x v="0"/>
  </r>
  <r>
    <n v="25133"/>
    <n v="4500"/>
    <n v="4500"/>
    <n v="5.9900000000000002E-2"/>
    <s v="36 months"/>
    <x v="0"/>
    <n v="0.21460000000000001"/>
    <s v="NY"/>
    <s v="RENT"/>
    <x v="390"/>
    <x v="14"/>
    <n v="8"/>
    <n v="1058"/>
    <x v="0"/>
    <s v="&lt; 1 year"/>
    <n v="5"/>
    <n v="21"/>
    <n v="0"/>
    <x v="0"/>
  </r>
  <r>
    <n v="72072"/>
    <n v="3000"/>
    <n v="3000"/>
    <n v="0.1409"/>
    <s v="36 months"/>
    <x v="0"/>
    <n v="0.1236"/>
    <s v="NC"/>
    <s v="RENT"/>
    <x v="391"/>
    <x v="22"/>
    <n v="9"/>
    <n v="1353"/>
    <x v="0"/>
    <s v="10+ years"/>
    <n v="14"/>
    <n v="12"/>
    <n v="11"/>
    <x v="0"/>
  </r>
  <r>
    <n v="43844"/>
    <n v="9000"/>
    <n v="9000"/>
    <n v="0.14269999999999999"/>
    <s v="36 months"/>
    <x v="0"/>
    <n v="0.18740000000000001"/>
    <s v="TX"/>
    <s v="RENT"/>
    <x v="28"/>
    <x v="13"/>
    <n v="13"/>
    <n v="11637"/>
    <x v="3"/>
    <s v="8 years"/>
    <n v="14"/>
    <n v="18"/>
    <n v="8"/>
    <x v="0"/>
  </r>
  <r>
    <n v="60894"/>
    <n v="4000"/>
    <n v="4000"/>
    <n v="8.8999999999999996E-2"/>
    <s v="36 months"/>
    <x v="1"/>
    <n v="0.24110000000000001"/>
    <s v="FL"/>
    <s v="RENT"/>
    <x v="1"/>
    <x v="6"/>
    <n v="17"/>
    <n v="11351"/>
    <x v="2"/>
    <s v="1 year"/>
    <n v="8"/>
    <n v="24"/>
    <n v="1"/>
    <x v="1"/>
  </r>
  <r>
    <n v="59206"/>
    <n v="10000"/>
    <n v="10000"/>
    <n v="0.17269999999999999"/>
    <s v="36 months"/>
    <x v="1"/>
    <n v="0.21840000000000001"/>
    <s v="MI"/>
    <s v="MORTGAGE"/>
    <x v="6"/>
    <x v="8"/>
    <n v="18"/>
    <n v="21245"/>
    <x v="2"/>
    <s v="10+ years"/>
    <n v="17"/>
    <n v="21"/>
    <n v="11"/>
    <x v="1"/>
  </r>
  <r>
    <n v="24426"/>
    <n v="6400"/>
    <n v="6400"/>
    <n v="0.15989999999999999"/>
    <s v="60 months"/>
    <x v="0"/>
    <n v="0.24429999999999999"/>
    <s v="NY"/>
    <s v="RENT"/>
    <x v="70"/>
    <x v="2"/>
    <n v="9"/>
    <n v="973"/>
    <x v="2"/>
    <s v="4 years"/>
    <n v="15"/>
    <n v="24"/>
    <n v="4"/>
    <x v="0"/>
  </r>
  <r>
    <n v="91173"/>
    <n v="4325"/>
    <n v="4325"/>
    <n v="0.1016"/>
    <s v="36 months"/>
    <x v="0"/>
    <n v="1.7899999999999999E-2"/>
    <s v="GA"/>
    <s v="MORTGAGE"/>
    <x v="380"/>
    <x v="1"/>
    <n v="9"/>
    <n v="75"/>
    <x v="3"/>
    <s v="n/a"/>
    <n v="10"/>
    <n v="1"/>
    <s v="n/a"/>
    <x v="0"/>
  </r>
  <r>
    <n v="56404"/>
    <n v="12000"/>
    <n v="12000"/>
    <n v="0.13109999999999999"/>
    <s v="36 months"/>
    <x v="0"/>
    <n v="0.1704"/>
    <s v="WA"/>
    <s v="MORTGAGE"/>
    <x v="1"/>
    <x v="3"/>
    <n v="9"/>
    <n v="41871"/>
    <x v="2"/>
    <s v="3 years"/>
    <n v="13"/>
    <n v="17"/>
    <n v="3"/>
    <x v="0"/>
  </r>
  <r>
    <n v="75634"/>
    <n v="10000"/>
    <n v="10000"/>
    <n v="0.15310000000000001"/>
    <s v="36 months"/>
    <x v="0"/>
    <n v="0.104"/>
    <s v="CA"/>
    <s v="RENT"/>
    <x v="16"/>
    <x v="8"/>
    <n v="12"/>
    <n v="5141"/>
    <x v="2"/>
    <s v="10+ years"/>
    <n v="15"/>
    <n v="10"/>
    <n v="11"/>
    <x v="0"/>
  </r>
  <r>
    <n v="93296"/>
    <n v="12000"/>
    <n v="12000"/>
    <n v="0.1016"/>
    <s v="36 months"/>
    <x v="6"/>
    <n v="8.0500000000000002E-2"/>
    <s v="MA"/>
    <s v="MORTGAGE"/>
    <x v="21"/>
    <x v="5"/>
    <n v="9"/>
    <n v="11626"/>
    <x v="2"/>
    <s v="&lt; 1 year"/>
    <n v="10"/>
    <n v="8"/>
    <n v="0"/>
    <x v="6"/>
  </r>
  <r>
    <n v="69885"/>
    <n v="6000"/>
    <n v="6000"/>
    <n v="0.1212"/>
    <s v="36 months"/>
    <x v="0"/>
    <n v="4.9399999999999999E-2"/>
    <s v="WI"/>
    <s v="MORTGAGE"/>
    <x v="17"/>
    <x v="2"/>
    <n v="12"/>
    <n v="9656"/>
    <x v="0"/>
    <s v="5 years"/>
    <n v="12"/>
    <n v="4"/>
    <n v="5"/>
    <x v="0"/>
  </r>
  <r>
    <n v="31787"/>
    <n v="2200"/>
    <n v="2200"/>
    <n v="0.13489999999999999"/>
    <s v="36 months"/>
    <x v="0"/>
    <n v="3.27E-2"/>
    <s v="WA"/>
    <s v="OWN"/>
    <x v="20"/>
    <x v="21"/>
    <n v="2"/>
    <n v="10142"/>
    <x v="2"/>
    <s v="5 years"/>
    <n v="13"/>
    <n v="3"/>
    <n v="5"/>
    <x v="0"/>
  </r>
  <r>
    <n v="38073"/>
    <n v="5000"/>
    <n v="5000"/>
    <n v="0.14269999999999999"/>
    <s v="36 months"/>
    <x v="0"/>
    <n v="0.17"/>
    <s v="FL"/>
    <s v="OWN"/>
    <x v="9"/>
    <x v="4"/>
    <n v="9"/>
    <n v="14748"/>
    <x v="3"/>
    <s v="1 year"/>
    <n v="14"/>
    <n v="0.17"/>
    <n v="1"/>
    <x v="0"/>
  </r>
  <r>
    <n v="25600"/>
    <n v="12000"/>
    <n v="12000"/>
    <n v="0.19689999999999999"/>
    <s v="60 months"/>
    <x v="0"/>
    <n v="0.1623"/>
    <s v="NV"/>
    <s v="RENT"/>
    <x v="392"/>
    <x v="8"/>
    <n v="12"/>
    <n v="8437"/>
    <x v="1"/>
    <s v="4 years"/>
    <n v="19"/>
    <n v="16"/>
    <n v="4"/>
    <x v="0"/>
  </r>
  <r>
    <n v="36576"/>
    <n v="3000"/>
    <n v="3000"/>
    <n v="7.9000000000000001E-2"/>
    <s v="36 months"/>
    <x v="1"/>
    <n v="0.2203"/>
    <s v="PA"/>
    <s v="MORTGAGE"/>
    <x v="33"/>
    <x v="6"/>
    <n v="15"/>
    <n v="12968"/>
    <x v="2"/>
    <s v="3 years"/>
    <n v="7"/>
    <n v="22"/>
    <n v="3"/>
    <x v="1"/>
  </r>
  <r>
    <n v="81991"/>
    <n v="30000"/>
    <n v="30000"/>
    <n v="0.21490000000000001"/>
    <s v="60 months"/>
    <x v="0"/>
    <n v="0.16889999999999999"/>
    <s v="NY"/>
    <s v="MORTGAGE"/>
    <x v="393"/>
    <x v="21"/>
    <n v="14"/>
    <n v="61579"/>
    <x v="2"/>
    <s v="10+ years"/>
    <n v="21"/>
    <n v="16"/>
    <n v="11"/>
    <x v="0"/>
  </r>
  <r>
    <n v="73434"/>
    <n v="10800"/>
    <n v="10800"/>
    <n v="0.1212"/>
    <s v="36 months"/>
    <x v="0"/>
    <n v="0.26700000000000002"/>
    <s v="NJ"/>
    <s v="RENT"/>
    <x v="28"/>
    <x v="3"/>
    <n v="6"/>
    <n v="27585"/>
    <x v="2"/>
    <s v="5 years"/>
    <n v="12"/>
    <n v="26"/>
    <n v="5"/>
    <x v="0"/>
  </r>
  <r>
    <n v="50956"/>
    <n v="10500"/>
    <n v="10500"/>
    <n v="0.1825"/>
    <s v="36 months"/>
    <x v="0"/>
    <n v="0.1152"/>
    <s v="GA"/>
    <s v="MORTGAGE"/>
    <x v="182"/>
    <x v="17"/>
    <n v="15"/>
    <n v="9984"/>
    <x v="3"/>
    <s v="8 years"/>
    <n v="18"/>
    <n v="11"/>
    <n v="8"/>
    <x v="0"/>
  </r>
  <r>
    <n v="45189"/>
    <n v="10000"/>
    <n v="10000"/>
    <n v="6.6199999999999995E-2"/>
    <s v="36 months"/>
    <x v="0"/>
    <n v="5.4899999999999997E-2"/>
    <s v="CA"/>
    <s v="MORTGAGE"/>
    <x v="271"/>
    <x v="23"/>
    <n v="5"/>
    <n v="40827"/>
    <x v="2"/>
    <s v="7 years"/>
    <n v="6"/>
    <n v="5"/>
    <n v="7"/>
    <x v="0"/>
  </r>
  <r>
    <n v="80144"/>
    <n v="24000"/>
    <n v="23950"/>
    <n v="0.1212"/>
    <s v="36 months"/>
    <x v="0"/>
    <n v="0.26679999999999998"/>
    <s v="TX"/>
    <s v="MORTGAGE"/>
    <x v="394"/>
    <x v="1"/>
    <n v="13"/>
    <n v="34104"/>
    <x v="2"/>
    <s v="10+ years"/>
    <n v="12"/>
    <n v="26"/>
    <n v="11"/>
    <x v="0"/>
  </r>
  <r>
    <n v="77251"/>
    <n v="16000"/>
    <n v="16000"/>
    <n v="0.1409"/>
    <s v="36 months"/>
    <x v="0"/>
    <n v="2.8500000000000001E-2"/>
    <s v="CA"/>
    <s v="MORTGAGE"/>
    <x v="63"/>
    <x v="2"/>
    <n v="6"/>
    <n v="3909"/>
    <x v="2"/>
    <s v="7 years"/>
    <n v="14"/>
    <n v="2"/>
    <n v="7"/>
    <x v="0"/>
  </r>
  <r>
    <n v="49782"/>
    <n v="15000"/>
    <n v="15000"/>
    <n v="0.1399"/>
    <s v="36 months"/>
    <x v="0"/>
    <n v="0.126"/>
    <s v="MI"/>
    <s v="MORTGAGE"/>
    <x v="70"/>
    <x v="6"/>
    <n v="7"/>
    <n v="13036"/>
    <x v="1"/>
    <s v="10+ years"/>
    <n v="13"/>
    <n v="12"/>
    <n v="11"/>
    <x v="0"/>
  </r>
  <r>
    <n v="101411"/>
    <n v="9500"/>
    <n v="9500"/>
    <n v="0.2198"/>
    <s v="36 months"/>
    <x v="2"/>
    <n v="0.16009999999999999"/>
    <s v="PA"/>
    <s v="RENT"/>
    <x v="24"/>
    <x v="17"/>
    <n v="7"/>
    <n v="3673"/>
    <x v="1"/>
    <s v="3 years"/>
    <n v="21"/>
    <n v="16"/>
    <n v="3"/>
    <x v="2"/>
  </r>
  <r>
    <n v="81782"/>
    <n v="35000"/>
    <n v="35000"/>
    <n v="0.1905"/>
    <s v="36 months"/>
    <x v="0"/>
    <n v="0.1575"/>
    <s v="FL"/>
    <s v="MORTGAGE"/>
    <x v="311"/>
    <x v="2"/>
    <n v="21"/>
    <n v="73813"/>
    <x v="1"/>
    <s v="4 years"/>
    <n v="19"/>
    <n v="15"/>
    <n v="4"/>
    <x v="0"/>
  </r>
  <r>
    <n v="71268"/>
    <n v="5000"/>
    <n v="5000"/>
    <n v="7.9000000000000001E-2"/>
    <s v="36 months"/>
    <x v="0"/>
    <n v="0.21820000000000001"/>
    <s v="TX"/>
    <s v="MORTGAGE"/>
    <x v="46"/>
    <x v="9"/>
    <n v="8"/>
    <n v="15502"/>
    <x v="1"/>
    <s v="n/a"/>
    <n v="7"/>
    <n v="21"/>
    <s v="n/a"/>
    <x v="0"/>
  </r>
  <r>
    <n v="38833"/>
    <n v="15000"/>
    <n v="15000"/>
    <n v="0.1171"/>
    <s v="36 months"/>
    <x v="0"/>
    <n v="0.11700000000000001"/>
    <s v="FL"/>
    <s v="RENT"/>
    <x v="21"/>
    <x v="21"/>
    <n v="6"/>
    <n v="6622"/>
    <x v="2"/>
    <s v="6 years"/>
    <n v="11"/>
    <n v="11"/>
    <n v="6"/>
    <x v="0"/>
  </r>
  <r>
    <n v="69249"/>
    <n v="5000"/>
    <n v="5000"/>
    <n v="0.15310000000000001"/>
    <s v="36 months"/>
    <x v="0"/>
    <n v="0.17369999999999999"/>
    <s v="GA"/>
    <s v="RENT"/>
    <x v="114"/>
    <x v="13"/>
    <n v="3"/>
    <n v="10361"/>
    <x v="2"/>
    <s v="&lt; 1 year"/>
    <n v="15"/>
    <n v="17"/>
    <n v="0"/>
    <x v="0"/>
  </r>
  <r>
    <n v="5299"/>
    <n v="19000"/>
    <n v="18975"/>
    <n v="0.1114"/>
    <s v="36 months"/>
    <x v="0"/>
    <n v="0.1983"/>
    <s v="CA"/>
    <s v="RENT"/>
    <x v="395"/>
    <x v="26"/>
    <n v="12"/>
    <n v="33809"/>
    <x v="1"/>
    <s v="5 years"/>
    <n v="11"/>
    <n v="19"/>
    <n v="5"/>
    <x v="0"/>
  </r>
  <r>
    <n v="61835"/>
    <n v="11625"/>
    <n v="11625"/>
    <n v="0.158"/>
    <s v="36 months"/>
    <x v="0"/>
    <n v="0.31119999999999998"/>
    <s v="OK"/>
    <s v="RENT"/>
    <x v="319"/>
    <x v="22"/>
    <n v="14"/>
    <n v="8374"/>
    <x v="0"/>
    <s v="7 years"/>
    <n v="15"/>
    <n v="31"/>
    <n v="7"/>
    <x v="0"/>
  </r>
  <r>
    <n v="64769"/>
    <n v="25000"/>
    <n v="25000"/>
    <n v="7.6200000000000004E-2"/>
    <s v="36 months"/>
    <x v="11"/>
    <n v="0.13450000000000001"/>
    <s v="NY"/>
    <s v="RENT"/>
    <x v="113"/>
    <x v="20"/>
    <n v="16"/>
    <n v="17193"/>
    <x v="2"/>
    <s v="5 years"/>
    <n v="7"/>
    <n v="13"/>
    <n v="5"/>
    <x v="11"/>
  </r>
  <r>
    <n v="35250"/>
    <n v="8000"/>
    <n v="8000"/>
    <n v="0.12690000000000001"/>
    <s v="36 months"/>
    <x v="0"/>
    <n v="7.6700000000000004E-2"/>
    <s v="AL"/>
    <s v="OWN"/>
    <x v="82"/>
    <x v="7"/>
    <n v="4"/>
    <n v="1442"/>
    <x v="2"/>
    <s v="6 years"/>
    <n v="12"/>
    <n v="7"/>
    <n v="6"/>
    <x v="0"/>
  </r>
  <r>
    <n v="7007"/>
    <n v="9800"/>
    <n v="9675"/>
    <n v="8.5900000000000004E-2"/>
    <s v="36 months"/>
    <x v="8"/>
    <n v="0.14990000000000001"/>
    <s v="HI"/>
    <s v="MORTGAGE"/>
    <x v="150"/>
    <x v="12"/>
    <n v="12"/>
    <n v="5164"/>
    <x v="2"/>
    <s v="3 years"/>
    <n v="8"/>
    <n v="14"/>
    <n v="3"/>
    <x v="8"/>
  </r>
  <r>
    <n v="2577"/>
    <n v="6000"/>
    <n v="5975"/>
    <n v="0.08"/>
    <s v="36 months"/>
    <x v="11"/>
    <n v="1.06E-2"/>
    <s v="NY"/>
    <s v="RENT"/>
    <x v="9"/>
    <x v="14"/>
    <n v="6"/>
    <n v="7161"/>
    <x v="2"/>
    <s v="3 years"/>
    <n v="0.08"/>
    <n v="1"/>
    <n v="3"/>
    <x v="11"/>
  </r>
  <r>
    <n v="37863"/>
    <n v="10200"/>
    <n v="10200"/>
    <n v="0.1242"/>
    <s v="36 months"/>
    <x v="0"/>
    <n v="0.17860000000000001"/>
    <s v="CO"/>
    <s v="MORTGAGE"/>
    <x v="28"/>
    <x v="6"/>
    <n v="9"/>
    <n v="9817"/>
    <x v="0"/>
    <s v="4 years"/>
    <n v="12"/>
    <n v="17"/>
    <n v="4"/>
    <x v="0"/>
  </r>
  <r>
    <n v="34551"/>
    <n v="10500"/>
    <n v="10500"/>
    <n v="6.6199999999999995E-2"/>
    <s v="36 months"/>
    <x v="10"/>
    <n v="0.16259999999999999"/>
    <s v="OK"/>
    <s v="MORTGAGE"/>
    <x v="396"/>
    <x v="12"/>
    <n v="9"/>
    <n v="2816"/>
    <x v="1"/>
    <s v="3 years"/>
    <n v="6"/>
    <n v="16"/>
    <n v="3"/>
    <x v="10"/>
  </r>
  <r>
    <n v="38905"/>
    <n v="5000"/>
    <n v="5000"/>
    <n v="7.9000000000000001E-2"/>
    <s v="36 months"/>
    <x v="12"/>
    <n v="7.7499999999999999E-2"/>
    <s v="IL"/>
    <s v="MORTGAGE"/>
    <x v="54"/>
    <x v="9"/>
    <n v="11"/>
    <n v="16396"/>
    <x v="3"/>
    <s v="&lt; 1 year"/>
    <n v="7"/>
    <n v="7"/>
    <n v="0"/>
    <x v="12"/>
  </r>
  <r>
    <n v="53762"/>
    <n v="17500"/>
    <n v="17500"/>
    <n v="7.9000000000000001E-2"/>
    <s v="36 months"/>
    <x v="12"/>
    <n v="7.9699999999999993E-2"/>
    <s v="CA"/>
    <s v="RENT"/>
    <x v="15"/>
    <x v="25"/>
    <n v="4"/>
    <n v="17"/>
    <x v="2"/>
    <s v="&lt; 1 year"/>
    <n v="7"/>
    <n v="7"/>
    <n v="0"/>
    <x v="12"/>
  </r>
  <r>
    <n v="32323"/>
    <n v="4000"/>
    <n v="4000"/>
    <n v="0.1903"/>
    <s v="36 months"/>
    <x v="2"/>
    <n v="0.1056"/>
    <s v="CA"/>
    <s v="RENT"/>
    <x v="254"/>
    <x v="7"/>
    <n v="2"/>
    <n v="299"/>
    <x v="2"/>
    <s v="6 years"/>
    <n v="19"/>
    <n v="10"/>
    <n v="6"/>
    <x v="2"/>
  </r>
  <r>
    <n v="49042"/>
    <n v="22000"/>
    <n v="22000"/>
    <n v="0.1212"/>
    <s v="36 months"/>
    <x v="0"/>
    <n v="0.16930000000000001"/>
    <s v="NY"/>
    <s v="RENT"/>
    <x v="88"/>
    <x v="1"/>
    <n v="4"/>
    <n v="22142"/>
    <x v="2"/>
    <s v="1 year"/>
    <n v="12"/>
    <n v="16"/>
    <n v="1"/>
    <x v="0"/>
  </r>
  <r>
    <n v="16346"/>
    <n v="5000"/>
    <n v="4900"/>
    <n v="5.79E-2"/>
    <s v="36 months"/>
    <x v="2"/>
    <n v="9.1800000000000007E-2"/>
    <s v="NY"/>
    <s v="RENT"/>
    <x v="397"/>
    <x v="20"/>
    <n v="10"/>
    <n v="7351"/>
    <x v="2"/>
    <s v="7 years"/>
    <n v="5"/>
    <n v="9"/>
    <n v="7"/>
    <x v="2"/>
  </r>
  <r>
    <n v="100424"/>
    <n v="8000"/>
    <n v="8000"/>
    <n v="0.16289999999999999"/>
    <s v="36 months"/>
    <x v="1"/>
    <n v="0.29189999999999999"/>
    <s v="IL"/>
    <s v="MORTGAGE"/>
    <x v="314"/>
    <x v="7"/>
    <n v="14"/>
    <n v="21498"/>
    <x v="0"/>
    <s v="4 years"/>
    <n v="16"/>
    <n v="29"/>
    <n v="4"/>
    <x v="1"/>
  </r>
  <r>
    <n v="75831"/>
    <n v="19125"/>
    <n v="19125"/>
    <n v="0.18490000000000001"/>
    <s v="60 months"/>
    <x v="2"/>
    <n v="0.29099999999999998"/>
    <s v="GA"/>
    <s v="RENT"/>
    <x v="46"/>
    <x v="21"/>
    <n v="14"/>
    <n v="28108"/>
    <x v="3"/>
    <s v="6 years"/>
    <n v="18"/>
    <n v="29"/>
    <n v="6"/>
    <x v="2"/>
  </r>
  <r>
    <n v="67863"/>
    <n v="16000"/>
    <n v="16000"/>
    <n v="0.1212"/>
    <s v="36 months"/>
    <x v="0"/>
    <n v="0.18229999999999999"/>
    <s v="NY"/>
    <s v="RENT"/>
    <x v="46"/>
    <x v="21"/>
    <n v="14"/>
    <n v="16309"/>
    <x v="2"/>
    <s v="1 year"/>
    <n v="12"/>
    <n v="18"/>
    <n v="1"/>
    <x v="0"/>
  </r>
  <r>
    <n v="103546"/>
    <n v="4500"/>
    <n v="4500"/>
    <n v="0.1459"/>
    <s v="36 months"/>
    <x v="5"/>
    <n v="0.17349999999999999"/>
    <s v="NY"/>
    <s v="OWN"/>
    <x v="60"/>
    <x v="17"/>
    <n v="18"/>
    <n v="5197"/>
    <x v="6"/>
    <s v="2 years"/>
    <n v="14"/>
    <n v="17"/>
    <n v="2"/>
    <x v="5"/>
  </r>
  <r>
    <n v="50874"/>
    <n v="5800"/>
    <n v="5800"/>
    <n v="0.22450000000000001"/>
    <s v="60 months"/>
    <x v="2"/>
    <n v="0.1186"/>
    <s v="CA"/>
    <s v="RENT"/>
    <x v="398"/>
    <x v="8"/>
    <n v="3"/>
    <n v="6077"/>
    <x v="0"/>
    <s v="6 years"/>
    <n v="22"/>
    <n v="11"/>
    <n v="6"/>
    <x v="2"/>
  </r>
  <r>
    <n v="101548"/>
    <n v="10000"/>
    <n v="525"/>
    <n v="0.14699999999999999"/>
    <s v="36 months"/>
    <x v="1"/>
    <n v="6.3700000000000007E-2"/>
    <s v="FL"/>
    <s v="RENT"/>
    <x v="15"/>
    <x v="35"/>
    <n v="4"/>
    <n v="2211"/>
    <x v="7"/>
    <s v="&lt; 1 year"/>
    <n v="14"/>
    <n v="6"/>
    <n v="0"/>
    <x v="1"/>
  </r>
  <r>
    <n v="80841"/>
    <n v="16750"/>
    <n v="16750"/>
    <n v="0.1875"/>
    <s v="36 months"/>
    <x v="0"/>
    <n v="8.8400000000000006E-2"/>
    <s v="FL"/>
    <s v="MORTGAGE"/>
    <x v="34"/>
    <x v="22"/>
    <n v="8"/>
    <n v="13567"/>
    <x v="1"/>
    <s v="4 years"/>
    <n v="18"/>
    <n v="8"/>
    <n v="4"/>
    <x v="0"/>
  </r>
  <r>
    <n v="65855"/>
    <n v="3600"/>
    <n v="3600"/>
    <n v="0.1212"/>
    <s v="36 months"/>
    <x v="0"/>
    <n v="0.27160000000000001"/>
    <s v="CA"/>
    <s v="OWN"/>
    <x v="63"/>
    <x v="3"/>
    <n v="15"/>
    <n v="12153"/>
    <x v="1"/>
    <s v="10+ years"/>
    <n v="12"/>
    <n v="27"/>
    <n v="11"/>
    <x v="0"/>
  </r>
  <r>
    <n v="26919"/>
    <n v="10000"/>
    <n v="10000"/>
    <n v="0.15620000000000001"/>
    <s v="36 months"/>
    <x v="0"/>
    <n v="0.12189999999999999"/>
    <s v="NY"/>
    <s v="RENT"/>
    <x v="48"/>
    <x v="4"/>
    <n v="12"/>
    <n v="17133"/>
    <x v="1"/>
    <s v="10+ years"/>
    <n v="15"/>
    <n v="12"/>
    <n v="11"/>
    <x v="0"/>
  </r>
  <r>
    <n v="31098"/>
    <n v="6000"/>
    <n v="6000"/>
    <n v="5.4199999999999998E-2"/>
    <s v="36 months"/>
    <x v="5"/>
    <n v="1.5100000000000001E-2"/>
    <s v="MD"/>
    <s v="OWN"/>
    <x v="11"/>
    <x v="30"/>
    <n v="14"/>
    <n v="1838"/>
    <x v="2"/>
    <s v="10+ years"/>
    <n v="5"/>
    <n v="1"/>
    <n v="11"/>
    <x v="5"/>
  </r>
  <r>
    <n v="68962"/>
    <n v="10000"/>
    <n v="10000"/>
    <n v="7.6200000000000004E-2"/>
    <s v="36 months"/>
    <x v="10"/>
    <n v="0.1326"/>
    <s v="MN"/>
    <s v="MORTGAGE"/>
    <x v="399"/>
    <x v="0"/>
    <n v="12"/>
    <n v="16297"/>
    <x v="0"/>
    <s v="10+ years"/>
    <n v="7"/>
    <n v="13"/>
    <n v="11"/>
    <x v="10"/>
  </r>
  <r>
    <n v="61493"/>
    <n v="10000"/>
    <n v="10000"/>
    <n v="0.1777"/>
    <s v="36 months"/>
    <x v="1"/>
    <n v="5.8000000000000003E-2"/>
    <s v="CO"/>
    <s v="RENT"/>
    <x v="220"/>
    <x v="7"/>
    <n v="3"/>
    <n v="15279"/>
    <x v="1"/>
    <s v="10+ years"/>
    <n v="17"/>
    <n v="5"/>
    <n v="11"/>
    <x v="1"/>
  </r>
  <r>
    <n v="28574"/>
    <n v="5000"/>
    <n v="5000"/>
    <n v="7.4899999999999994E-2"/>
    <s v="36 months"/>
    <x v="6"/>
    <n v="0.16450000000000001"/>
    <s v="VA"/>
    <s v="MORTGAGE"/>
    <x v="311"/>
    <x v="28"/>
    <n v="10"/>
    <n v="129071"/>
    <x v="2"/>
    <s v="10+ years"/>
    <n v="7"/>
    <n v="16"/>
    <n v="11"/>
    <x v="6"/>
  </r>
  <r>
    <n v="69724"/>
    <n v="35000"/>
    <n v="34950"/>
    <n v="0.23760000000000001"/>
    <s v="60 months"/>
    <x v="0"/>
    <n v="0.2422"/>
    <s v="NY"/>
    <s v="RENT"/>
    <x v="400"/>
    <x v="8"/>
    <n v="16"/>
    <n v="28687"/>
    <x v="0"/>
    <s v="4 years"/>
    <n v="23"/>
    <n v="24"/>
    <n v="4"/>
    <x v="0"/>
  </r>
  <r>
    <n v="33068"/>
    <n v="7000"/>
    <n v="7000"/>
    <n v="7.9000000000000001E-2"/>
    <s v="36 months"/>
    <x v="11"/>
    <n v="0.2072"/>
    <s v="CT"/>
    <s v="RENT"/>
    <x v="60"/>
    <x v="1"/>
    <n v="9"/>
    <n v="6659"/>
    <x v="2"/>
    <s v="&lt; 1 year"/>
    <n v="7"/>
    <n v="20"/>
    <n v="0"/>
    <x v="11"/>
  </r>
  <r>
    <n v="1342"/>
    <n v="3000"/>
    <n v="1647.62"/>
    <n v="0.10199999999999999"/>
    <s v="36 months"/>
    <x v="8"/>
    <n v="3.3E-3"/>
    <s v="CT"/>
    <s v="RENT"/>
    <x v="1"/>
    <x v="30"/>
    <n v="3"/>
    <n v="37"/>
    <x v="2"/>
    <s v="&lt; 1 year"/>
    <n v="10"/>
    <n v="0"/>
    <n v="0"/>
    <x v="8"/>
  </r>
  <r>
    <n v="31200"/>
    <n v="28000"/>
    <n v="28000"/>
    <n v="0.15620000000000001"/>
    <s v="36 months"/>
    <x v="0"/>
    <n v="5.7000000000000002E-2"/>
    <s v="GA"/>
    <s v="MORTGAGE"/>
    <x v="21"/>
    <x v="3"/>
    <n v="6"/>
    <n v="11923"/>
    <x v="1"/>
    <s v="3 years"/>
    <n v="15"/>
    <n v="5"/>
    <n v="3"/>
    <x v="0"/>
  </r>
  <r>
    <n v="10264"/>
    <n v="15200"/>
    <n v="6800"/>
    <n v="0.15579999999999999"/>
    <s v="60 months"/>
    <x v="6"/>
    <n v="0.19220000000000001"/>
    <s v="DC"/>
    <s v="MORTGAGE"/>
    <x v="145"/>
    <x v="2"/>
    <n v="20"/>
    <n v="19712"/>
    <x v="0"/>
    <s v="2 years"/>
    <n v="15"/>
    <n v="19"/>
    <n v="2"/>
    <x v="6"/>
  </r>
  <r>
    <n v="49920"/>
    <n v="15775"/>
    <n v="15775"/>
    <n v="0.14649999999999999"/>
    <s v="36 months"/>
    <x v="2"/>
    <n v="3.3700000000000001E-2"/>
    <s v="NY"/>
    <s v="RENT"/>
    <x v="68"/>
    <x v="18"/>
    <n v="11"/>
    <n v="4058"/>
    <x v="1"/>
    <s v="10+ years"/>
    <n v="14"/>
    <n v="3"/>
    <n v="11"/>
    <x v="2"/>
  </r>
  <r>
    <n v="30441"/>
    <n v="30000"/>
    <n v="22425"/>
    <n v="0.10589999999999999"/>
    <s v="36 months"/>
    <x v="6"/>
    <n v="8.1500000000000003E-2"/>
    <s v="MN"/>
    <s v="MORTGAGE"/>
    <x v="276"/>
    <x v="14"/>
    <n v="13"/>
    <n v="1945"/>
    <x v="2"/>
    <s v="4 years"/>
    <n v="10"/>
    <n v="8"/>
    <n v="4"/>
    <x v="6"/>
  </r>
  <r>
    <n v="33148"/>
    <n v="3000"/>
    <n v="3000"/>
    <n v="9.9099999999999994E-2"/>
    <s v="36 months"/>
    <x v="11"/>
    <n v="4.7500000000000001E-2"/>
    <s v="IL"/>
    <s v="OWN"/>
    <x v="46"/>
    <x v="18"/>
    <n v="9"/>
    <n v="7321"/>
    <x v="3"/>
    <s v="6 years"/>
    <n v="9"/>
    <n v="4"/>
    <n v="6"/>
    <x v="11"/>
  </r>
  <r>
    <n v="79022"/>
    <n v="15350"/>
    <n v="15350"/>
    <n v="0.18490000000000001"/>
    <s v="36 months"/>
    <x v="0"/>
    <n v="0.15090000000000001"/>
    <s v="GA"/>
    <s v="MORTGAGE"/>
    <x v="401"/>
    <x v="4"/>
    <n v="7"/>
    <n v="12823"/>
    <x v="2"/>
    <s v="10+ years"/>
    <n v="18"/>
    <n v="15"/>
    <n v="11"/>
    <x v="0"/>
  </r>
  <r>
    <n v="45222"/>
    <n v="26500"/>
    <n v="26500"/>
    <n v="9.7600000000000006E-2"/>
    <s v="60 months"/>
    <x v="12"/>
    <n v="0.1719"/>
    <s v="NY"/>
    <s v="MORTGAGE"/>
    <x v="15"/>
    <x v="19"/>
    <n v="13"/>
    <n v="9966"/>
    <x v="2"/>
    <s v="10+ years"/>
    <n v="9"/>
    <n v="17"/>
    <n v="11"/>
    <x v="12"/>
  </r>
  <r>
    <n v="22768"/>
    <n v="6400"/>
    <n v="6400"/>
    <n v="0.06"/>
    <s v="60 months"/>
    <x v="6"/>
    <n v="3.09E-2"/>
    <s v="FL"/>
    <s v="MORTGAGE"/>
    <x v="21"/>
    <x v="3"/>
    <n v="5"/>
    <n v="241"/>
    <x v="2"/>
    <s v="3 years"/>
    <n v="0.06"/>
    <n v="3"/>
    <n v="3"/>
    <x v="6"/>
  </r>
  <r>
    <n v="96412"/>
    <n v="13200"/>
    <n v="13200"/>
    <n v="0.14330000000000001"/>
    <s v="36 months"/>
    <x v="0"/>
    <n v="0.28749999999999998"/>
    <s v="CA"/>
    <s v="RENT"/>
    <x v="3"/>
    <x v="3"/>
    <n v="9"/>
    <n v="8568"/>
    <x v="1"/>
    <s v="10+ years"/>
    <n v="14"/>
    <n v="28"/>
    <n v="11"/>
    <x v="0"/>
  </r>
  <r>
    <n v="29340"/>
    <n v="12000"/>
    <n v="12000"/>
    <n v="0.1149"/>
    <s v="36 months"/>
    <x v="0"/>
    <n v="0.17730000000000001"/>
    <s v="CA"/>
    <s v="MORTGAGE"/>
    <x v="402"/>
    <x v="6"/>
    <n v="9"/>
    <n v="38342"/>
    <x v="2"/>
    <s v="4 years"/>
    <n v="11"/>
    <n v="17"/>
    <n v="4"/>
    <x v="0"/>
  </r>
  <r>
    <n v="73863"/>
    <n v="4000"/>
    <n v="4000"/>
    <n v="6.0299999999999999E-2"/>
    <s v="36 months"/>
    <x v="4"/>
    <n v="0.3367"/>
    <s v="GA"/>
    <s v="MORTGAGE"/>
    <x v="403"/>
    <x v="30"/>
    <n v="19"/>
    <n v="55123"/>
    <x v="1"/>
    <s v="10+ years"/>
    <n v="6"/>
    <n v="33"/>
    <n v="11"/>
    <x v="4"/>
  </r>
  <r>
    <n v="32269"/>
    <n v="2500"/>
    <n v="2500"/>
    <n v="6.6199999999999995E-2"/>
    <s v="36 months"/>
    <x v="6"/>
    <n v="0.1096"/>
    <s v="MD"/>
    <s v="MORTGAGE"/>
    <x v="261"/>
    <x v="10"/>
    <n v="14"/>
    <n v="24495"/>
    <x v="2"/>
    <s v="10+ years"/>
    <n v="6"/>
    <n v="10"/>
    <n v="11"/>
    <x v="6"/>
  </r>
  <r>
    <n v="45097"/>
    <n v="28000"/>
    <n v="27925"/>
    <n v="0.1855"/>
    <s v="36 months"/>
    <x v="0"/>
    <n v="8.9899999999999994E-2"/>
    <s v="LA"/>
    <s v="MORTGAGE"/>
    <x v="20"/>
    <x v="21"/>
    <n v="6"/>
    <n v="14189"/>
    <x v="0"/>
    <s v="n/a"/>
    <n v="18"/>
    <n v="8"/>
    <s v="n/a"/>
    <x v="0"/>
  </r>
  <r>
    <n v="62353"/>
    <n v="9000"/>
    <n v="8975"/>
    <n v="8.8999999999999996E-2"/>
    <s v="36 months"/>
    <x v="0"/>
    <n v="7.3300000000000004E-2"/>
    <s v="CA"/>
    <s v="RENT"/>
    <x v="66"/>
    <x v="10"/>
    <n v="4"/>
    <n v="12964"/>
    <x v="2"/>
    <s v="5 years"/>
    <n v="8"/>
    <n v="7"/>
    <n v="5"/>
    <x v="0"/>
  </r>
  <r>
    <n v="53042"/>
    <n v="6600"/>
    <n v="6600"/>
    <n v="6.0299999999999999E-2"/>
    <s v="36 months"/>
    <x v="6"/>
    <n v="0.16689999999999999"/>
    <s v="NC"/>
    <s v="MORTGAGE"/>
    <x v="21"/>
    <x v="20"/>
    <n v="14"/>
    <n v="17258"/>
    <x v="2"/>
    <s v="10+ years"/>
    <n v="6"/>
    <n v="16"/>
    <n v="11"/>
    <x v="6"/>
  </r>
  <r>
    <n v="92363"/>
    <n v="27050"/>
    <n v="27050"/>
    <n v="0.17269999999999999"/>
    <s v="60 months"/>
    <x v="1"/>
    <n v="0.27589999999999998"/>
    <s v="WA"/>
    <s v="MORTGAGE"/>
    <x v="404"/>
    <x v="6"/>
    <n v="13"/>
    <n v="40037"/>
    <x v="1"/>
    <s v="10+ years"/>
    <n v="17"/>
    <n v="27"/>
    <n v="11"/>
    <x v="1"/>
  </r>
  <r>
    <n v="27374"/>
    <n v="4800"/>
    <n v="4800"/>
    <n v="0.15989999999999999"/>
    <s v="36 months"/>
    <x v="8"/>
    <n v="0"/>
    <s v="IL"/>
    <s v="RENT"/>
    <x v="1"/>
    <x v="13"/>
    <n v="2"/>
    <n v="0"/>
    <x v="2"/>
    <s v="6 years"/>
    <n v="15"/>
    <n v="0"/>
    <n v="6"/>
    <x v="8"/>
  </r>
  <r>
    <n v="67953"/>
    <n v="7550"/>
    <n v="7550"/>
    <n v="0.1016"/>
    <s v="36 months"/>
    <x v="0"/>
    <n v="3.8300000000000001E-2"/>
    <s v="CA"/>
    <s v="MORTGAGE"/>
    <x v="96"/>
    <x v="18"/>
    <n v="10"/>
    <n v="10204"/>
    <x v="2"/>
    <s v="2 years"/>
    <n v="10"/>
    <n v="3"/>
    <n v="2"/>
    <x v="0"/>
  </r>
  <r>
    <n v="5880"/>
    <n v="10000"/>
    <n v="10000"/>
    <n v="7.7399999999999997E-2"/>
    <s v="36 months"/>
    <x v="0"/>
    <n v="1.6999999999999999E-3"/>
    <s v="OR"/>
    <s v="MORTGAGE"/>
    <x v="69"/>
    <x v="26"/>
    <n v="9"/>
    <n v="2994"/>
    <x v="2"/>
    <s v="10+ years"/>
    <n v="7"/>
    <n v="0"/>
    <n v="11"/>
    <x v="0"/>
  </r>
  <r>
    <n v="3031"/>
    <n v="12500"/>
    <n v="12275"/>
    <n v="0.11260000000000001"/>
    <s v="36 months"/>
    <x v="1"/>
    <n v="0.1221"/>
    <s v="TX"/>
    <s v="RENT"/>
    <x v="17"/>
    <x v="10"/>
    <n v="6"/>
    <n v="12568"/>
    <x v="0"/>
    <s v="8 years"/>
    <n v="11"/>
    <n v="12"/>
    <n v="8"/>
    <x v="1"/>
  </r>
  <r>
    <n v="92244"/>
    <n v="27575"/>
    <n v="27575"/>
    <n v="0.1905"/>
    <s v="36 months"/>
    <x v="0"/>
    <n v="0.193"/>
    <s v="WI"/>
    <s v="RENT"/>
    <x v="40"/>
    <x v="17"/>
    <n v="6"/>
    <n v="14935"/>
    <x v="1"/>
    <s v="10+ years"/>
    <n v="19"/>
    <n v="19"/>
    <n v="11"/>
    <x v="0"/>
  </r>
  <r>
    <n v="61500"/>
    <n v="20000"/>
    <n v="20000"/>
    <n v="0.13109999999999999"/>
    <s v="36 months"/>
    <x v="0"/>
    <n v="3.9399999999999998E-2"/>
    <s v="IL"/>
    <s v="MORTGAGE"/>
    <x v="405"/>
    <x v="5"/>
    <n v="6"/>
    <n v="11751"/>
    <x v="3"/>
    <s v="10+ years"/>
    <n v="13"/>
    <n v="3"/>
    <n v="11"/>
    <x v="0"/>
  </r>
  <r>
    <n v="7002"/>
    <n v="15000"/>
    <n v="14900"/>
    <n v="0.14610000000000001"/>
    <s v="36 months"/>
    <x v="8"/>
    <n v="9.1700000000000004E-2"/>
    <s v="TX"/>
    <s v="RENT"/>
    <x v="47"/>
    <x v="10"/>
    <n v="8"/>
    <n v="0"/>
    <x v="0"/>
    <s v="&lt; 1 year"/>
    <n v="14"/>
    <n v="9"/>
    <n v="0"/>
    <x v="8"/>
  </r>
  <r>
    <n v="53002"/>
    <n v="18000"/>
    <n v="18000"/>
    <n v="8.8999999999999996E-2"/>
    <s v="36 months"/>
    <x v="6"/>
    <n v="0.12790000000000001"/>
    <s v="NV"/>
    <s v="MORTGAGE"/>
    <x v="406"/>
    <x v="10"/>
    <n v="15"/>
    <n v="4856"/>
    <x v="0"/>
    <s v="&lt; 1 year"/>
    <n v="8"/>
    <n v="12"/>
    <n v="0"/>
    <x v="6"/>
  </r>
  <r>
    <n v="32737"/>
    <n v="5400"/>
    <n v="5375"/>
    <n v="8.8999999999999996E-2"/>
    <s v="36 months"/>
    <x v="12"/>
    <n v="6.2700000000000006E-2"/>
    <s v="OH"/>
    <s v="RENT"/>
    <x v="47"/>
    <x v="19"/>
    <n v="2"/>
    <n v="90"/>
    <x v="0"/>
    <s v="n/a"/>
    <n v="8"/>
    <n v="6"/>
    <s v="n/a"/>
    <x v="12"/>
  </r>
  <r>
    <n v="47286"/>
    <n v="23000"/>
    <n v="22950"/>
    <n v="0.15809999999999999"/>
    <s v="36 months"/>
    <x v="1"/>
    <n v="0.16020000000000001"/>
    <s v="CA"/>
    <s v="RENT"/>
    <x v="69"/>
    <x v="3"/>
    <n v="8"/>
    <n v="9664"/>
    <x v="0"/>
    <s v="4 years"/>
    <n v="15"/>
    <n v="16"/>
    <n v="4"/>
    <x v="1"/>
  </r>
  <r>
    <n v="16577"/>
    <n v="8000"/>
    <n v="7950"/>
    <n v="5.79E-2"/>
    <s v="36 months"/>
    <x v="6"/>
    <n v="0.19650000000000001"/>
    <s v="FL"/>
    <s v="OWN"/>
    <x v="28"/>
    <x v="32"/>
    <n v="8"/>
    <n v="0"/>
    <x v="2"/>
    <s v="3 years"/>
    <n v="5"/>
    <n v="19"/>
    <n v="3"/>
    <x v="6"/>
  </r>
  <r>
    <n v="35530"/>
    <n v="3000"/>
    <n v="2950"/>
    <n v="0.12690000000000001"/>
    <s v="36 months"/>
    <x v="0"/>
    <n v="4.2500000000000003E-2"/>
    <s v="SC"/>
    <s v="OWN"/>
    <x v="312"/>
    <x v="6"/>
    <n v="4"/>
    <n v="1643"/>
    <x v="2"/>
    <s v="&lt; 1 year"/>
    <n v="12"/>
    <n v="4"/>
    <n v="0"/>
    <x v="0"/>
  </r>
  <r>
    <n v="23575"/>
    <n v="7200"/>
    <n v="7200"/>
    <n v="6.9199999999999998E-2"/>
    <s v="36 months"/>
    <x v="1"/>
    <n v="0.1172"/>
    <s v="RI"/>
    <s v="MORTGAGE"/>
    <x v="69"/>
    <x v="15"/>
    <n v="6"/>
    <n v="15933"/>
    <x v="1"/>
    <s v="3 years"/>
    <n v="6"/>
    <n v="11"/>
    <n v="3"/>
    <x v="1"/>
  </r>
  <r>
    <n v="99508"/>
    <n v="15350"/>
    <n v="15350"/>
    <n v="0.158"/>
    <s v="36 months"/>
    <x v="1"/>
    <n v="7.4099999999999999E-2"/>
    <s v="CO"/>
    <s v="MORTGAGE"/>
    <x v="34"/>
    <x v="4"/>
    <n v="6"/>
    <n v="8128"/>
    <x v="2"/>
    <s v="1 year"/>
    <n v="15"/>
    <n v="7"/>
    <n v="1"/>
    <x v="1"/>
  </r>
  <r>
    <n v="72670"/>
    <n v="6000"/>
    <n v="6000"/>
    <n v="0.1212"/>
    <s v="36 months"/>
    <x v="11"/>
    <n v="0.21210000000000001"/>
    <s v="GA"/>
    <s v="RENT"/>
    <x v="63"/>
    <x v="7"/>
    <n v="8"/>
    <n v="4638"/>
    <x v="2"/>
    <s v="2 years"/>
    <n v="12"/>
    <n v="21"/>
    <n v="2"/>
    <x v="11"/>
  </r>
  <r>
    <n v="2882"/>
    <n v="15000"/>
    <n v="8081.65"/>
    <n v="0.13159999999999999"/>
    <s v="36 months"/>
    <x v="0"/>
    <n v="0.13159999999999999"/>
    <s v="GA"/>
    <s v="MORTGAGE"/>
    <x v="217"/>
    <x v="23"/>
    <n v="3"/>
    <n v="4923"/>
    <x v="0"/>
    <s v="9 years"/>
    <n v="13"/>
    <n v="13"/>
    <n v="9"/>
    <x v="0"/>
  </r>
  <r>
    <n v="20093"/>
    <n v="5000"/>
    <n v="5000"/>
    <n v="0.1268"/>
    <s v="60 months"/>
    <x v="3"/>
    <n v="0.12590000000000001"/>
    <s v="NY"/>
    <s v="RENT"/>
    <x v="37"/>
    <x v="2"/>
    <n v="13"/>
    <n v="7686"/>
    <x v="2"/>
    <s v="&lt; 1 year"/>
    <n v="12"/>
    <n v="12"/>
    <n v="0"/>
    <x v="3"/>
  </r>
  <r>
    <n v="9020"/>
    <n v="2575"/>
    <n v="2575"/>
    <n v="6.7599999999999993E-2"/>
    <s v="36 months"/>
    <x v="9"/>
    <n v="4.8000000000000001E-2"/>
    <s v="MA"/>
    <s v="RENT"/>
    <x v="407"/>
    <x v="12"/>
    <n v="6"/>
    <n v="4678"/>
    <x v="0"/>
    <s v="3 years"/>
    <n v="6"/>
    <n v="4"/>
    <n v="3"/>
    <x v="9"/>
  </r>
  <r>
    <n v="52639"/>
    <n v="1800"/>
    <n v="1800"/>
    <n v="0.13669999999999999"/>
    <s v="36 months"/>
    <x v="5"/>
    <n v="0.24210000000000001"/>
    <s v="NY"/>
    <s v="RENT"/>
    <x v="11"/>
    <x v="4"/>
    <n v="11"/>
    <n v="5757"/>
    <x v="2"/>
    <s v="5 years"/>
    <n v="13"/>
    <n v="24"/>
    <n v="5"/>
    <x v="5"/>
  </r>
  <r>
    <n v="76348"/>
    <n v="10000"/>
    <n v="10000"/>
    <n v="0.1409"/>
    <s v="36 months"/>
    <x v="2"/>
    <n v="0.26440000000000002"/>
    <s v="WA"/>
    <s v="MORTGAGE"/>
    <x v="15"/>
    <x v="21"/>
    <n v="6"/>
    <n v="18652"/>
    <x v="1"/>
    <s v="6 years"/>
    <n v="14"/>
    <n v="26"/>
    <n v="6"/>
    <x v="2"/>
  </r>
  <r>
    <n v="57727"/>
    <n v="7750"/>
    <n v="7750"/>
    <n v="0.1074"/>
    <s v="36 months"/>
    <x v="0"/>
    <n v="6.5100000000000005E-2"/>
    <s v="UT"/>
    <s v="MORTGAGE"/>
    <x v="6"/>
    <x v="6"/>
    <n v="5"/>
    <n v="6889"/>
    <x v="2"/>
    <s v="6 years"/>
    <n v="10"/>
    <n v="6"/>
    <n v="6"/>
    <x v="0"/>
  </r>
  <r>
    <n v="91915"/>
    <n v="12000"/>
    <n v="12000"/>
    <n v="0.16289999999999999"/>
    <s v="36 months"/>
    <x v="0"/>
    <n v="0.28760000000000002"/>
    <s v="CT"/>
    <s v="RENT"/>
    <x v="34"/>
    <x v="17"/>
    <n v="21"/>
    <n v="16822"/>
    <x v="0"/>
    <s v="3 years"/>
    <n v="16"/>
    <n v="28"/>
    <n v="3"/>
    <x v="0"/>
  </r>
  <r>
    <n v="97696"/>
    <n v="10000"/>
    <n v="10000"/>
    <n v="6.0299999999999999E-2"/>
    <s v="36 months"/>
    <x v="0"/>
    <n v="0.16"/>
    <s v="KY"/>
    <s v="MORTGAGE"/>
    <x v="96"/>
    <x v="15"/>
    <n v="11"/>
    <n v="14832"/>
    <x v="2"/>
    <s v="10+ years"/>
    <n v="6"/>
    <n v="0.16"/>
    <n v="11"/>
    <x v="0"/>
  </r>
  <r>
    <n v="51525"/>
    <n v="4950"/>
    <n v="4950"/>
    <n v="0.13669999999999999"/>
    <s v="36 months"/>
    <x v="0"/>
    <n v="0.1411"/>
    <s v="CA"/>
    <s v="MORTGAGE"/>
    <x v="46"/>
    <x v="8"/>
    <n v="15"/>
    <n v="8379"/>
    <x v="2"/>
    <s v="5 years"/>
    <n v="13"/>
    <n v="14"/>
    <n v="5"/>
    <x v="0"/>
  </r>
  <r>
    <n v="41626"/>
    <n v="8400"/>
    <n v="8350"/>
    <n v="6.0299999999999999E-2"/>
    <s v="36 months"/>
    <x v="10"/>
    <n v="0.15340000000000001"/>
    <s v="WA"/>
    <s v="MORTGAGE"/>
    <x v="181"/>
    <x v="12"/>
    <n v="6"/>
    <n v="10576"/>
    <x v="2"/>
    <s v="n/a"/>
    <n v="6"/>
    <n v="15"/>
    <s v="n/a"/>
    <x v="10"/>
  </r>
  <r>
    <n v="71634"/>
    <n v="3500"/>
    <n v="3500"/>
    <n v="0.1212"/>
    <s v="36 months"/>
    <x v="2"/>
    <n v="0.1782"/>
    <s v="CA"/>
    <s v="MORTGAGE"/>
    <x v="15"/>
    <x v="3"/>
    <n v="15"/>
    <n v="4067"/>
    <x v="3"/>
    <s v="&lt; 1 year"/>
    <n v="12"/>
    <n v="17"/>
    <n v="0"/>
    <x v="2"/>
  </r>
  <r>
    <n v="51795"/>
    <n v="12000"/>
    <n v="12000"/>
    <n v="0.16289999999999999"/>
    <s v="36 months"/>
    <x v="1"/>
    <n v="0.1837"/>
    <s v="TX"/>
    <s v="MORTGAGE"/>
    <x v="69"/>
    <x v="8"/>
    <n v="16"/>
    <n v="16993"/>
    <x v="0"/>
    <s v="7 years"/>
    <n v="16"/>
    <n v="18"/>
    <n v="7"/>
    <x v="1"/>
  </r>
  <r>
    <n v="73201"/>
    <n v="18000"/>
    <n v="18000"/>
    <n v="0.22470000000000001"/>
    <s v="60 months"/>
    <x v="1"/>
    <n v="0.17169999999999999"/>
    <s v="OH"/>
    <s v="MORTGAGE"/>
    <x v="408"/>
    <x v="17"/>
    <n v="13"/>
    <n v="14866"/>
    <x v="3"/>
    <s v="7 years"/>
    <n v="22"/>
    <n v="17"/>
    <n v="7"/>
    <x v="1"/>
  </r>
  <r>
    <n v="31566"/>
    <n v="14675"/>
    <n v="14650"/>
    <n v="0.12989999999999999"/>
    <s v="60 months"/>
    <x v="0"/>
    <n v="0.2918"/>
    <s v="FL"/>
    <s v="RENT"/>
    <x v="409"/>
    <x v="9"/>
    <n v="7"/>
    <n v="21088"/>
    <x v="1"/>
    <s v="6 years"/>
    <n v="12"/>
    <n v="29"/>
    <n v="6"/>
    <x v="0"/>
  </r>
  <r>
    <n v="90826"/>
    <n v="13000"/>
    <n v="13000"/>
    <n v="0.1409"/>
    <s v="36 months"/>
    <x v="1"/>
    <n v="0.16089999999999999"/>
    <s v="CT"/>
    <s v="RENT"/>
    <x v="53"/>
    <x v="13"/>
    <n v="6"/>
    <n v="6930"/>
    <x v="2"/>
    <s v="2 years"/>
    <n v="14"/>
    <n v="16"/>
    <n v="2"/>
    <x v="1"/>
  </r>
  <r>
    <n v="64262"/>
    <n v="15000"/>
    <n v="15000"/>
    <n v="0.13109999999999999"/>
    <s v="36 months"/>
    <x v="0"/>
    <n v="0.33119999999999999"/>
    <s v="NY"/>
    <s v="RENT"/>
    <x v="46"/>
    <x v="3"/>
    <n v="10"/>
    <n v="13198"/>
    <x v="2"/>
    <s v="9 years"/>
    <n v="13"/>
    <n v="33"/>
    <n v="9"/>
    <x v="0"/>
  </r>
  <r>
    <n v="2749"/>
    <n v="8250"/>
    <n v="8205.6299999999992"/>
    <n v="9.3200000000000005E-2"/>
    <s v="36 months"/>
    <x v="1"/>
    <n v="0.2445"/>
    <s v="OH"/>
    <s v="MORTGAGE"/>
    <x v="410"/>
    <x v="23"/>
    <n v="17"/>
    <n v="29576"/>
    <x v="0"/>
    <s v="8 years"/>
    <n v="9"/>
    <n v="24"/>
    <n v="8"/>
    <x v="1"/>
  </r>
  <r>
    <n v="73233"/>
    <n v="6900"/>
    <n v="6900"/>
    <n v="0.1409"/>
    <s v="36 months"/>
    <x v="1"/>
    <n v="0.17780000000000001"/>
    <s v="AR"/>
    <s v="OWN"/>
    <x v="46"/>
    <x v="7"/>
    <n v="9"/>
    <n v="9720"/>
    <x v="1"/>
    <s v="10+ years"/>
    <n v="14"/>
    <n v="17"/>
    <n v="11"/>
    <x v="1"/>
  </r>
  <r>
    <n v="88842"/>
    <n v="35000"/>
    <n v="35000"/>
    <n v="0.2049"/>
    <s v="60 months"/>
    <x v="0"/>
    <n v="0.12540000000000001"/>
    <s v="PA"/>
    <s v="MORTGAGE"/>
    <x v="30"/>
    <x v="7"/>
    <n v="14"/>
    <n v="26487"/>
    <x v="6"/>
    <s v="2 years"/>
    <n v="20"/>
    <n v="12"/>
    <n v="2"/>
    <x v="0"/>
  </r>
  <r>
    <n v="8773"/>
    <n v="25000"/>
    <n v="23995.24"/>
    <n v="0.1062"/>
    <s v="36 months"/>
    <x v="0"/>
    <n v="0.1221"/>
    <s v="VA"/>
    <s v="RENT"/>
    <x v="411"/>
    <x v="20"/>
    <n v="6"/>
    <n v="28556"/>
    <x v="2"/>
    <s v="7 years"/>
    <n v="10"/>
    <n v="12"/>
    <n v="7"/>
    <x v="0"/>
  </r>
  <r>
    <n v="94795"/>
    <n v="9600"/>
    <n v="9600"/>
    <n v="0.1114"/>
    <s v="36 months"/>
    <x v="0"/>
    <n v="0.20580000000000001"/>
    <s v="NV"/>
    <s v="MORTGAGE"/>
    <x v="3"/>
    <x v="6"/>
    <n v="9"/>
    <n v="44403"/>
    <x v="1"/>
    <s v="5 years"/>
    <n v="11"/>
    <n v="20"/>
    <n v="5"/>
    <x v="0"/>
  </r>
  <r>
    <n v="71783"/>
    <n v="9000"/>
    <n v="8975"/>
    <n v="6.6199999999999995E-2"/>
    <s v="36 months"/>
    <x v="0"/>
    <n v="0.1711"/>
    <s v="NY"/>
    <s v="MORTGAGE"/>
    <x v="113"/>
    <x v="23"/>
    <n v="7"/>
    <n v="12553"/>
    <x v="0"/>
    <s v="7 years"/>
    <n v="6"/>
    <n v="17"/>
    <n v="7"/>
    <x v="0"/>
  </r>
  <r>
    <n v="65113"/>
    <n v="6500"/>
    <n v="6500"/>
    <n v="8.8999999999999996E-2"/>
    <s v="36 months"/>
    <x v="1"/>
    <n v="0.3145"/>
    <s v="CO"/>
    <s v="MORTGAGE"/>
    <x v="60"/>
    <x v="11"/>
    <n v="14"/>
    <n v="61865"/>
    <x v="0"/>
    <s v="&lt; 1 year"/>
    <n v="8"/>
    <n v="31"/>
    <n v="0"/>
    <x v="1"/>
  </r>
  <r>
    <n v="5189"/>
    <n v="1750"/>
    <n v="1750"/>
    <n v="0.1114"/>
    <s v="36 months"/>
    <x v="1"/>
    <n v="8.0199999999999994E-2"/>
    <s v="CA"/>
    <s v="RENT"/>
    <x v="189"/>
    <x v="5"/>
    <n v="4"/>
    <n v="1838"/>
    <x v="2"/>
    <s v="2 years"/>
    <n v="11"/>
    <n v="8"/>
    <n v="2"/>
    <x v="1"/>
  </r>
  <r>
    <n v="20592"/>
    <n v="5000"/>
    <n v="5000"/>
    <n v="5.4199999999999998E-2"/>
    <s v="36 months"/>
    <x v="11"/>
    <n v="0.23150000000000001"/>
    <s v="OH"/>
    <s v="RENT"/>
    <x v="85"/>
    <x v="20"/>
    <n v="7"/>
    <n v="4573"/>
    <x v="2"/>
    <s v="3 years"/>
    <n v="5"/>
    <n v="23"/>
    <n v="3"/>
    <x v="11"/>
  </r>
  <r>
    <n v="71038"/>
    <n v="6000"/>
    <n v="6000"/>
    <n v="0.158"/>
    <s v="36 months"/>
    <x v="0"/>
    <n v="0.16400000000000001"/>
    <s v="GA"/>
    <s v="RENT"/>
    <x v="36"/>
    <x v="4"/>
    <n v="5"/>
    <n v="5892"/>
    <x v="1"/>
    <s v="4 years"/>
    <n v="15"/>
    <n v="16"/>
    <n v="4"/>
    <x v="0"/>
  </r>
  <r>
    <n v="72764"/>
    <n v="25000"/>
    <n v="25000"/>
    <n v="0.1409"/>
    <s v="36 months"/>
    <x v="0"/>
    <n v="0.1913"/>
    <s v="CA"/>
    <s v="RENT"/>
    <x v="111"/>
    <x v="21"/>
    <n v="19"/>
    <n v="14666"/>
    <x v="2"/>
    <s v="10+ years"/>
    <n v="14"/>
    <n v="19"/>
    <n v="11"/>
    <x v="0"/>
  </r>
  <r>
    <n v="77043"/>
    <n v="13000"/>
    <n v="13000"/>
    <n v="0.14330000000000001"/>
    <s v="36 months"/>
    <x v="0"/>
    <n v="0.1108"/>
    <s v="MN"/>
    <s v="MORTGAGE"/>
    <x v="412"/>
    <x v="2"/>
    <n v="7"/>
    <n v="6327"/>
    <x v="1"/>
    <s v="10+ years"/>
    <n v="14"/>
    <n v="11"/>
    <n v="11"/>
    <x v="0"/>
  </r>
  <r>
    <n v="51326"/>
    <n v="5875"/>
    <n v="5875"/>
    <n v="7.9000000000000001E-2"/>
    <s v="36 months"/>
    <x v="2"/>
    <n v="0.14749999999999999"/>
    <s v="NV"/>
    <s v="RENT"/>
    <x v="15"/>
    <x v="5"/>
    <n v="15"/>
    <n v="2617"/>
    <x v="0"/>
    <s v="4 years"/>
    <n v="7"/>
    <n v="14"/>
    <n v="4"/>
    <x v="2"/>
  </r>
  <r>
    <n v="57788"/>
    <n v="5000"/>
    <n v="5000"/>
    <n v="0.16289999999999999"/>
    <s v="36 months"/>
    <x v="0"/>
    <n v="0.2077"/>
    <s v="VA"/>
    <s v="RENT"/>
    <x v="1"/>
    <x v="17"/>
    <n v="19"/>
    <n v="11991"/>
    <x v="1"/>
    <s v="6 years"/>
    <n v="16"/>
    <n v="20"/>
    <n v="6"/>
    <x v="0"/>
  </r>
  <r>
    <n v="13386"/>
    <n v="16000"/>
    <n v="7925"/>
    <n v="0.16450000000000001"/>
    <s v="60 months"/>
    <x v="0"/>
    <n v="0.1666"/>
    <s v="MO"/>
    <s v="MORTGAGE"/>
    <x v="54"/>
    <x v="22"/>
    <n v="6"/>
    <n v="6842"/>
    <x v="2"/>
    <s v="9 years"/>
    <n v="16"/>
    <n v="16"/>
    <n v="9"/>
    <x v="0"/>
  </r>
  <r>
    <n v="17877"/>
    <n v="12000"/>
    <n v="12000"/>
    <n v="9.6199999999999994E-2"/>
    <s v="60 months"/>
    <x v="12"/>
    <n v="0.14119999999999999"/>
    <s v="GA"/>
    <s v="MORTGAGE"/>
    <x v="20"/>
    <x v="10"/>
    <n v="10"/>
    <n v="6969"/>
    <x v="1"/>
    <s v="4 years"/>
    <n v="9"/>
    <n v="14"/>
    <n v="4"/>
    <x v="12"/>
  </r>
  <r>
    <n v="88396"/>
    <n v="35000"/>
    <n v="35000"/>
    <n v="0.1212"/>
    <s v="36 months"/>
    <x v="0"/>
    <n v="0.19900000000000001"/>
    <s v="FL"/>
    <s v="MORTGAGE"/>
    <x v="413"/>
    <x v="5"/>
    <n v="18"/>
    <n v="24288"/>
    <x v="2"/>
    <s v="1 year"/>
    <n v="12"/>
    <n v="19"/>
    <n v="1"/>
    <x v="0"/>
  </r>
  <r>
    <n v="19466"/>
    <n v="4800"/>
    <n v="4775"/>
    <n v="5.79E-2"/>
    <s v="36 months"/>
    <x v="4"/>
    <n v="0.1171"/>
    <s v="NJ"/>
    <s v="RENT"/>
    <x v="414"/>
    <x v="0"/>
    <n v="6"/>
    <n v="9228"/>
    <x v="2"/>
    <s v="3 years"/>
    <n v="5"/>
    <n v="11"/>
    <n v="3"/>
    <x v="4"/>
  </r>
  <r>
    <n v="19859"/>
    <n v="6500"/>
    <n v="6500"/>
    <n v="0.1111"/>
    <s v="36 months"/>
    <x v="1"/>
    <n v="0.13980000000000001"/>
    <s v="WY"/>
    <s v="MORTGAGE"/>
    <x v="415"/>
    <x v="22"/>
    <n v="11"/>
    <n v="7558"/>
    <x v="1"/>
    <s v="2 years"/>
    <n v="11"/>
    <n v="13"/>
    <n v="2"/>
    <x v="1"/>
  </r>
  <r>
    <n v="19297"/>
    <n v="25000"/>
    <n v="25000"/>
    <n v="0.13059999999999999"/>
    <s v="36 months"/>
    <x v="2"/>
    <n v="4.1399999999999999E-2"/>
    <s v="MI"/>
    <s v="MORTGAGE"/>
    <x v="2"/>
    <x v="0"/>
    <n v="4"/>
    <n v="6578"/>
    <x v="2"/>
    <s v="&lt; 1 year"/>
    <n v="13"/>
    <n v="4"/>
    <n v="0"/>
    <x v="2"/>
  </r>
  <r>
    <n v="82626"/>
    <n v="1000"/>
    <n v="1000"/>
    <n v="7.6200000000000004E-2"/>
    <s v="36 months"/>
    <x v="0"/>
    <n v="5.5899999999999998E-2"/>
    <s v="MD"/>
    <s v="MORTGAGE"/>
    <x v="80"/>
    <x v="19"/>
    <n v="6"/>
    <n v="350"/>
    <x v="6"/>
    <s v="2 years"/>
    <n v="7"/>
    <n v="5"/>
    <n v="2"/>
    <x v="0"/>
  </r>
  <r>
    <n v="8078"/>
    <n v="16000"/>
    <n v="16000"/>
    <n v="0.1348"/>
    <s v="36 months"/>
    <x v="0"/>
    <n v="0.1517"/>
    <s v="KY"/>
    <s v="MORTGAGE"/>
    <x v="46"/>
    <x v="21"/>
    <n v="6"/>
    <n v="1962"/>
    <x v="1"/>
    <s v="2 years"/>
    <n v="13"/>
    <n v="15"/>
    <n v="2"/>
    <x v="0"/>
  </r>
  <r>
    <n v="102374"/>
    <n v="7675"/>
    <n v="2275"/>
    <n v="0.15129999999999999"/>
    <s v="36 months"/>
    <x v="2"/>
    <n v="0.18079999999999999"/>
    <s v="TX"/>
    <s v="MORTGAGE"/>
    <x v="100"/>
    <x v="35"/>
    <n v="13"/>
    <n v="12578"/>
    <x v="2"/>
    <s v="9 years"/>
    <n v="15"/>
    <n v="18"/>
    <n v="9"/>
    <x v="2"/>
  </r>
  <r>
    <n v="78732"/>
    <n v="13600"/>
    <n v="13600"/>
    <n v="8.8999999999999996E-2"/>
    <s v="36 months"/>
    <x v="0"/>
    <n v="0.1094"/>
    <s v="WA"/>
    <s v="RENT"/>
    <x v="65"/>
    <x v="5"/>
    <n v="15"/>
    <n v="18028"/>
    <x v="2"/>
    <s v="10+ years"/>
    <n v="8"/>
    <n v="10"/>
    <n v="11"/>
    <x v="0"/>
  </r>
  <r>
    <n v="71751"/>
    <n v="12000"/>
    <n v="12000"/>
    <n v="0.15310000000000001"/>
    <s v="36 months"/>
    <x v="0"/>
    <n v="0.3291"/>
    <s v="CA"/>
    <s v="RENT"/>
    <x v="54"/>
    <x v="22"/>
    <n v="21"/>
    <n v="13559"/>
    <x v="1"/>
    <s v="3 years"/>
    <n v="15"/>
    <n v="32"/>
    <n v="3"/>
    <x v="0"/>
  </r>
  <r>
    <n v="20020"/>
    <n v="15000"/>
    <n v="15000"/>
    <n v="0.1037"/>
    <s v="36 months"/>
    <x v="7"/>
    <n v="0.26719999999999999"/>
    <s v="AL"/>
    <s v="MORTGAGE"/>
    <x v="31"/>
    <x v="20"/>
    <n v="11"/>
    <n v="44850"/>
    <x v="1"/>
    <s v="10+ years"/>
    <n v="10"/>
    <n v="26"/>
    <n v="11"/>
    <x v="7"/>
  </r>
  <r>
    <n v="89844"/>
    <n v="7125"/>
    <n v="7125"/>
    <n v="0.18490000000000001"/>
    <s v="36 months"/>
    <x v="0"/>
    <n v="0.1118"/>
    <s v="CT"/>
    <s v="MORTGAGE"/>
    <x v="416"/>
    <x v="13"/>
    <n v="14"/>
    <n v="5383"/>
    <x v="0"/>
    <s v="8 years"/>
    <n v="18"/>
    <n v="11"/>
    <n v="8"/>
    <x v="0"/>
  </r>
  <r>
    <n v="35991"/>
    <n v="35000"/>
    <n v="34977.35"/>
    <n v="0.2167"/>
    <s v="60 months"/>
    <x v="7"/>
    <n v="0.14249999999999999"/>
    <s v="CA"/>
    <s v="RENT"/>
    <x v="200"/>
    <x v="13"/>
    <n v="12"/>
    <n v="79792"/>
    <x v="2"/>
    <s v="6 years"/>
    <n v="21"/>
    <n v="14"/>
    <n v="6"/>
    <x v="7"/>
  </r>
  <r>
    <n v="92975"/>
    <n v="11575"/>
    <n v="11575"/>
    <n v="0.13109999999999999"/>
    <s v="60 months"/>
    <x v="0"/>
    <n v="0.1837"/>
    <s v="NY"/>
    <s v="MORTGAGE"/>
    <x v="19"/>
    <x v="9"/>
    <n v="12"/>
    <n v="18790"/>
    <x v="1"/>
    <s v="10+ years"/>
    <n v="13"/>
    <n v="18"/>
    <n v="11"/>
    <x v="0"/>
  </r>
  <r>
    <n v="5274"/>
    <n v="5000"/>
    <n v="5000"/>
    <n v="7.3999999999999996E-2"/>
    <s v="36 months"/>
    <x v="8"/>
    <n v="0.14219999999999999"/>
    <s v="GA"/>
    <s v="RENT"/>
    <x v="60"/>
    <x v="15"/>
    <n v="7"/>
    <n v="1751"/>
    <x v="2"/>
    <s v="6 years"/>
    <n v="7"/>
    <n v="14"/>
    <n v="6"/>
    <x v="8"/>
  </r>
  <r>
    <n v="48009"/>
    <n v="5000"/>
    <n v="5000"/>
    <n v="7.6200000000000004E-2"/>
    <s v="36 months"/>
    <x v="0"/>
    <n v="3.04E-2"/>
    <s v="NY"/>
    <s v="OWN"/>
    <x v="36"/>
    <x v="0"/>
    <n v="5"/>
    <n v="4864"/>
    <x v="2"/>
    <s v="3 years"/>
    <n v="7"/>
    <n v="3"/>
    <n v="3"/>
    <x v="0"/>
  </r>
  <r>
    <n v="1046"/>
    <n v="5000"/>
    <n v="527.49"/>
    <n v="0.13239999999999999"/>
    <s v="36 months"/>
    <x v="0"/>
    <n v="0.1328"/>
    <s v="NJ"/>
    <s v="RENT"/>
    <x v="237"/>
    <x v="17"/>
    <n v="10"/>
    <n v="9816"/>
    <x v="2"/>
    <s v="4 years"/>
    <n v="13"/>
    <n v="13"/>
    <n v="4"/>
    <x v="0"/>
  </r>
  <r>
    <n v="35719"/>
    <n v="7000"/>
    <n v="7000"/>
    <n v="7.9000000000000001E-2"/>
    <s v="36 months"/>
    <x v="0"/>
    <n v="0.12609999999999999"/>
    <s v="VA"/>
    <s v="MORTGAGE"/>
    <x v="21"/>
    <x v="5"/>
    <n v="13"/>
    <n v="19848"/>
    <x v="2"/>
    <s v="10+ years"/>
    <n v="7"/>
    <n v="12"/>
    <n v="11"/>
    <x v="0"/>
  </r>
  <r>
    <n v="102294"/>
    <n v="20000"/>
    <n v="16755.89"/>
    <n v="0.14499999999999999"/>
    <s v="36 months"/>
    <x v="0"/>
    <n v="0.254"/>
    <s v="MN"/>
    <s v="MORTGAGE"/>
    <x v="314"/>
    <x v="1"/>
    <n v="10"/>
    <n v="26938"/>
    <x v="2"/>
    <s v="10+ years"/>
    <n v="14"/>
    <n v="25"/>
    <n v="11"/>
    <x v="0"/>
  </r>
  <r>
    <n v="22561"/>
    <n v="7000"/>
    <n v="7000"/>
    <n v="6.9199999999999998E-2"/>
    <s v="36 months"/>
    <x v="0"/>
    <n v="0.17150000000000001"/>
    <s v="CA"/>
    <s v="RENT"/>
    <x v="1"/>
    <x v="0"/>
    <n v="13"/>
    <n v="6897"/>
    <x v="2"/>
    <s v="5 years"/>
    <n v="6"/>
    <n v="17"/>
    <n v="5"/>
    <x v="0"/>
  </r>
  <r>
    <n v="7816"/>
    <n v="20000"/>
    <n v="19900"/>
    <n v="0.10249999999999999"/>
    <s v="36 months"/>
    <x v="0"/>
    <n v="0.17510000000000001"/>
    <s v="DE"/>
    <s v="MORTGAGE"/>
    <x v="286"/>
    <x v="12"/>
    <n v="14"/>
    <n v="49898"/>
    <x v="2"/>
    <s v="5 years"/>
    <n v="10"/>
    <n v="17"/>
    <n v="5"/>
    <x v="0"/>
  </r>
  <r>
    <n v="47745"/>
    <n v="6000"/>
    <n v="6000"/>
    <n v="7.9000000000000001E-2"/>
    <s v="36 months"/>
    <x v="8"/>
    <n v="0.20130000000000001"/>
    <s v="PA"/>
    <s v="MORTGAGE"/>
    <x v="149"/>
    <x v="9"/>
    <n v="16"/>
    <n v="7533"/>
    <x v="1"/>
    <s v="8 years"/>
    <n v="7"/>
    <n v="20"/>
    <n v="8"/>
    <x v="8"/>
  </r>
  <r>
    <n v="21458"/>
    <n v="14000"/>
    <n v="14000"/>
    <n v="7.6600000000000001E-2"/>
    <s v="36 months"/>
    <x v="8"/>
    <n v="0.10680000000000001"/>
    <s v="FL"/>
    <s v="MORTGAGE"/>
    <x v="417"/>
    <x v="0"/>
    <n v="14"/>
    <n v="13850"/>
    <x v="3"/>
    <s v="1 year"/>
    <n v="7"/>
    <n v="10"/>
    <n v="1"/>
    <x v="8"/>
  </r>
  <r>
    <n v="62166"/>
    <n v="30000"/>
    <n v="30000"/>
    <n v="0.1905"/>
    <s v="36 months"/>
    <x v="0"/>
    <n v="0.1477"/>
    <s v="CO"/>
    <s v="MORTGAGE"/>
    <x v="13"/>
    <x v="7"/>
    <n v="20"/>
    <n v="22299"/>
    <x v="1"/>
    <s v="&lt; 1 year"/>
    <n v="19"/>
    <n v="14"/>
    <n v="0"/>
    <x v="0"/>
  </r>
  <r>
    <n v="42655"/>
    <n v="18225"/>
    <n v="18200"/>
    <n v="0.17580000000000001"/>
    <s v="36 months"/>
    <x v="0"/>
    <n v="0.24640000000000001"/>
    <s v="TX"/>
    <s v="MORTGAGE"/>
    <x v="9"/>
    <x v="17"/>
    <n v="12"/>
    <n v="16398"/>
    <x v="0"/>
    <s v="7 years"/>
    <n v="17"/>
    <n v="24"/>
    <n v="7"/>
    <x v="0"/>
  </r>
  <r>
    <n v="19255"/>
    <n v="12000"/>
    <n v="12000"/>
    <n v="7.2900000000000006E-2"/>
    <s v="36 months"/>
    <x v="2"/>
    <n v="0.1615"/>
    <s v="VA"/>
    <s v="MORTGAGE"/>
    <x v="418"/>
    <x v="5"/>
    <n v="9"/>
    <n v="113671"/>
    <x v="2"/>
    <s v="4 years"/>
    <n v="7"/>
    <n v="16"/>
    <n v="4"/>
    <x v="2"/>
  </r>
  <r>
    <n v="51684"/>
    <n v="10000"/>
    <n v="10000"/>
    <n v="0.1212"/>
    <s v="36 months"/>
    <x v="0"/>
    <n v="0.12989999999999999"/>
    <s v="CA"/>
    <s v="MORTGAGE"/>
    <x v="28"/>
    <x v="2"/>
    <n v="8"/>
    <n v="13885"/>
    <x v="2"/>
    <s v="6 years"/>
    <n v="12"/>
    <n v="12"/>
    <n v="6"/>
    <x v="0"/>
  </r>
  <r>
    <n v="22667"/>
    <n v="16300"/>
    <n v="16275"/>
    <n v="0.14910000000000001"/>
    <s v="36 months"/>
    <x v="1"/>
    <n v="0.2417"/>
    <s v="FL"/>
    <s v="MORTGAGE"/>
    <x v="419"/>
    <x v="13"/>
    <n v="11"/>
    <n v="40988"/>
    <x v="1"/>
    <s v="10+ years"/>
    <n v="14"/>
    <n v="24"/>
    <n v="11"/>
    <x v="1"/>
  </r>
  <r>
    <n v="587"/>
    <n v="11000"/>
    <n v="2116.7600000000002"/>
    <n v="0.13869999999999999"/>
    <s v="36 months"/>
    <x v="0"/>
    <n v="0.20930000000000001"/>
    <s v="NY"/>
    <s v="OWN"/>
    <x v="26"/>
    <x v="4"/>
    <n v="14"/>
    <n v="17436"/>
    <x v="2"/>
    <s v="2 years"/>
    <n v="13"/>
    <n v="20"/>
    <n v="2"/>
    <x v="0"/>
  </r>
  <r>
    <n v="13863"/>
    <n v="25000"/>
    <n v="20850"/>
    <n v="0.15579999999999999"/>
    <s v="60 months"/>
    <x v="12"/>
    <n v="6.0000000000000001E-3"/>
    <s v="CA"/>
    <s v="MORTGAGE"/>
    <x v="34"/>
    <x v="19"/>
    <n v="2"/>
    <n v="0"/>
    <x v="6"/>
    <s v="10+ years"/>
    <n v="15"/>
    <n v="0"/>
    <n v="11"/>
    <x v="12"/>
  </r>
  <r>
    <n v="89627"/>
    <n v="24000"/>
    <n v="24000"/>
    <n v="0.1212"/>
    <s v="36 months"/>
    <x v="0"/>
    <n v="0.29010000000000002"/>
    <s v="MD"/>
    <s v="MORTGAGE"/>
    <x v="48"/>
    <x v="4"/>
    <n v="12"/>
    <n v="14804"/>
    <x v="1"/>
    <s v="&lt; 1 year"/>
    <n v="12"/>
    <n v="29"/>
    <n v="0"/>
    <x v="0"/>
  </r>
  <r>
    <n v="32044"/>
    <n v="6000"/>
    <n v="6000"/>
    <n v="7.4899999999999994E-2"/>
    <s v="36 months"/>
    <x v="8"/>
    <n v="8.8099999999999998E-2"/>
    <s v="NY"/>
    <s v="OWN"/>
    <x v="420"/>
    <x v="1"/>
    <n v="11"/>
    <n v="8644"/>
    <x v="2"/>
    <s v="2 years"/>
    <n v="7"/>
    <n v="8"/>
    <n v="2"/>
    <x v="8"/>
  </r>
  <r>
    <n v="25141"/>
    <n v="10000"/>
    <n v="9975"/>
    <n v="0.1149"/>
    <s v="60 months"/>
    <x v="0"/>
    <n v="0.22689999999999999"/>
    <s v="NV"/>
    <s v="MORTGAGE"/>
    <x v="421"/>
    <x v="14"/>
    <n v="11"/>
    <n v="26898"/>
    <x v="1"/>
    <s v="10+ years"/>
    <n v="11"/>
    <n v="22"/>
    <n v="11"/>
    <x v="0"/>
  </r>
  <r>
    <n v="65250"/>
    <n v="2000"/>
    <n v="2000"/>
    <n v="8.8999999999999996E-2"/>
    <s v="36 months"/>
    <x v="4"/>
    <n v="0.23699999999999999"/>
    <s v="MI"/>
    <s v="OWN"/>
    <x v="47"/>
    <x v="10"/>
    <n v="5"/>
    <n v="2117"/>
    <x v="1"/>
    <s v="10+ years"/>
    <n v="8"/>
    <n v="23"/>
    <n v="11"/>
    <x v="4"/>
  </r>
  <r>
    <n v="87148"/>
    <n v="6625"/>
    <n v="6600"/>
    <n v="0.1114"/>
    <s v="36 months"/>
    <x v="1"/>
    <n v="0.1012"/>
    <s v="PA"/>
    <s v="OWN"/>
    <x v="148"/>
    <x v="2"/>
    <n v="10"/>
    <n v="5449"/>
    <x v="2"/>
    <s v="n/a"/>
    <n v="11"/>
    <n v="10"/>
    <s v="n/a"/>
    <x v="1"/>
  </r>
  <r>
    <n v="102167"/>
    <n v="20000"/>
    <n v="6350.01"/>
    <n v="0.1671"/>
    <s v="36 months"/>
    <x v="0"/>
    <n v="0.20830000000000001"/>
    <s v="NY"/>
    <s v="RENT"/>
    <x v="359"/>
    <x v="17"/>
    <n v="11"/>
    <n v="11881"/>
    <x v="6"/>
    <s v="1 year"/>
    <n v="16"/>
    <n v="20"/>
    <n v="1"/>
    <x v="0"/>
  </r>
  <r>
    <n v="3630"/>
    <n v="12000"/>
    <n v="11925"/>
    <n v="9.6299999999999997E-2"/>
    <s v="36 months"/>
    <x v="2"/>
    <n v="9.1200000000000003E-2"/>
    <s v="WA"/>
    <s v="MORTGAGE"/>
    <x v="21"/>
    <x v="28"/>
    <n v="8"/>
    <n v="5212"/>
    <x v="0"/>
    <s v="1 year"/>
    <n v="9"/>
    <n v="9"/>
    <n v="1"/>
    <x v="2"/>
  </r>
  <r>
    <n v="20690"/>
    <n v="4200"/>
    <n v="4200"/>
    <n v="7.2900000000000006E-2"/>
    <s v="36 months"/>
    <x v="0"/>
    <n v="6.5799999999999997E-2"/>
    <s v="IL"/>
    <s v="RENT"/>
    <x v="422"/>
    <x v="14"/>
    <n v="4"/>
    <n v="5475"/>
    <x v="1"/>
    <s v="4 years"/>
    <n v="7"/>
    <n v="6"/>
    <n v="4"/>
    <x v="0"/>
  </r>
  <r>
    <n v="103394"/>
    <n v="6950"/>
    <n v="6875"/>
    <n v="0.13109999999999999"/>
    <s v="36 months"/>
    <x v="2"/>
    <n v="0.12509999999999999"/>
    <s v="TX"/>
    <s v="MORTGAGE"/>
    <x v="82"/>
    <x v="1"/>
    <n v="5"/>
    <n v="1593"/>
    <x v="6"/>
    <s v="10+ years"/>
    <n v="13"/>
    <n v="12"/>
    <n v="11"/>
    <x v="2"/>
  </r>
  <r>
    <n v="32875"/>
    <n v="6000"/>
    <n v="6000"/>
    <n v="7.51E-2"/>
    <s v="36 months"/>
    <x v="8"/>
    <n v="4.7399999999999998E-2"/>
    <s v="IL"/>
    <s v="MORTGAGE"/>
    <x v="423"/>
    <x v="14"/>
    <n v="18"/>
    <n v="6317"/>
    <x v="6"/>
    <s v="6 years"/>
    <n v="7"/>
    <n v="4"/>
    <n v="6"/>
    <x v="8"/>
  </r>
  <r>
    <n v="29116"/>
    <n v="8400"/>
    <n v="8400"/>
    <n v="0.1099"/>
    <s v="36 months"/>
    <x v="0"/>
    <n v="0.2485"/>
    <s v="CA"/>
    <s v="MORTGAGE"/>
    <x v="424"/>
    <x v="21"/>
    <n v="9"/>
    <n v="342"/>
    <x v="2"/>
    <s v="&lt; 1 year"/>
    <n v="10"/>
    <n v="24"/>
    <n v="0"/>
    <x v="0"/>
  </r>
  <r>
    <n v="14340"/>
    <n v="5000"/>
    <n v="5000"/>
    <n v="7.8799999999999995E-2"/>
    <s v="36 months"/>
    <x v="6"/>
    <n v="0.1661"/>
    <s v="NJ"/>
    <s v="MORTGAGE"/>
    <x v="28"/>
    <x v="9"/>
    <n v="18"/>
    <n v="19771"/>
    <x v="0"/>
    <s v="10+ years"/>
    <n v="7"/>
    <n v="16"/>
    <n v="11"/>
    <x v="6"/>
  </r>
  <r>
    <n v="82457"/>
    <n v="4750"/>
    <n v="4750"/>
    <n v="0.1016"/>
    <s v="36 months"/>
    <x v="1"/>
    <n v="0.32490000000000002"/>
    <s v="MO"/>
    <s v="MORTGAGE"/>
    <x v="70"/>
    <x v="3"/>
    <n v="15"/>
    <n v="36512"/>
    <x v="2"/>
    <s v="10+ years"/>
    <n v="10"/>
    <n v="32"/>
    <n v="11"/>
    <x v="1"/>
  </r>
  <r>
    <n v="12895"/>
    <n v="15000"/>
    <n v="14925"/>
    <n v="0.1075"/>
    <s v="60 months"/>
    <x v="3"/>
    <n v="0.17549999999999999"/>
    <s v="NY"/>
    <s v="RENT"/>
    <x v="425"/>
    <x v="19"/>
    <n v="12"/>
    <n v="2691"/>
    <x v="0"/>
    <s v="10+ years"/>
    <n v="10"/>
    <n v="17"/>
    <n v="11"/>
    <x v="3"/>
  </r>
  <r>
    <n v="98544"/>
    <n v="12000"/>
    <n v="12000"/>
    <n v="0.16289999999999999"/>
    <s v="36 months"/>
    <x v="6"/>
    <n v="5.0700000000000002E-2"/>
    <s v="WI"/>
    <s v="MORTGAGE"/>
    <x v="6"/>
    <x v="4"/>
    <n v="13"/>
    <n v="10360"/>
    <x v="0"/>
    <s v="5 years"/>
    <n v="16"/>
    <n v="5"/>
    <n v="5"/>
    <x v="6"/>
  </r>
  <r>
    <n v="1324"/>
    <n v="4000"/>
    <n v="0"/>
    <n v="7.6799999999999993E-2"/>
    <s v="36 months"/>
    <x v="2"/>
    <n v="0.1074"/>
    <s v="GA"/>
    <s v="RENT"/>
    <x v="203"/>
    <x v="24"/>
    <n v="11"/>
    <n v="2775"/>
    <x v="3"/>
    <s v="1 year"/>
    <n v="7"/>
    <n v="10"/>
    <n v="1"/>
    <x v="2"/>
  </r>
  <r>
    <n v="16593"/>
    <n v="12800"/>
    <n v="12700"/>
    <n v="0.12609999999999999"/>
    <s v="60 months"/>
    <x v="0"/>
    <n v="9.0200000000000002E-2"/>
    <s v="FL"/>
    <s v="RENT"/>
    <x v="40"/>
    <x v="9"/>
    <n v="7"/>
    <n v="7942"/>
    <x v="2"/>
    <s v="5 years"/>
    <n v="12"/>
    <n v="9"/>
    <n v="5"/>
    <x v="0"/>
  </r>
  <r>
    <n v="36466"/>
    <n v="12000"/>
    <n v="11950"/>
    <n v="8.8999999999999996E-2"/>
    <s v="60 months"/>
    <x v="4"/>
    <n v="9.7500000000000003E-2"/>
    <s v="CA"/>
    <s v="MORTGAGE"/>
    <x v="426"/>
    <x v="33"/>
    <n v="9"/>
    <n v="2787"/>
    <x v="2"/>
    <s v="4 years"/>
    <n v="8"/>
    <n v="9"/>
    <n v="4"/>
    <x v="4"/>
  </r>
  <r>
    <n v="37814"/>
    <n v="9425"/>
    <n v="9425"/>
    <n v="0.13489999999999999"/>
    <s v="36 months"/>
    <x v="1"/>
    <n v="0.15709999999999999"/>
    <s v="CA"/>
    <s v="RENT"/>
    <x v="19"/>
    <x v="4"/>
    <n v="12"/>
    <n v="15116"/>
    <x v="2"/>
    <s v="8 years"/>
    <n v="13"/>
    <n v="15"/>
    <n v="8"/>
    <x v="1"/>
  </r>
  <r>
    <n v="43682"/>
    <n v="28000"/>
    <n v="28000"/>
    <n v="0.1242"/>
    <s v="36 months"/>
    <x v="0"/>
    <n v="2.98E-2"/>
    <s v="NY"/>
    <s v="MORTGAGE"/>
    <x v="427"/>
    <x v="10"/>
    <n v="5"/>
    <n v="12888"/>
    <x v="1"/>
    <s v="5 years"/>
    <n v="12"/>
    <n v="2"/>
    <n v="5"/>
    <x v="0"/>
  </r>
  <r>
    <n v="70424"/>
    <n v="30000"/>
    <n v="29975"/>
    <n v="0.21"/>
    <s v="60 months"/>
    <x v="0"/>
    <n v="0.17119999999999999"/>
    <s v="TX"/>
    <s v="MORTGAGE"/>
    <x v="229"/>
    <x v="18"/>
    <n v="8"/>
    <n v="47503"/>
    <x v="2"/>
    <s v="6 years"/>
    <n v="0.21"/>
    <n v="17"/>
    <n v="6"/>
    <x v="0"/>
  </r>
  <r>
    <n v="27552"/>
    <n v="9600"/>
    <n v="9600"/>
    <n v="0.18390000000000001"/>
    <s v="36 months"/>
    <x v="0"/>
    <n v="0.1469"/>
    <s v="VA"/>
    <s v="MORTGAGE"/>
    <x v="40"/>
    <x v="17"/>
    <n v="8"/>
    <n v="13041"/>
    <x v="1"/>
    <s v="10+ years"/>
    <n v="18"/>
    <n v="14"/>
    <n v="11"/>
    <x v="0"/>
  </r>
  <r>
    <n v="3606"/>
    <n v="7800"/>
    <n v="7242.07"/>
    <n v="0.12839999999999999"/>
    <s v="36 months"/>
    <x v="0"/>
    <n v="0.16769999999999999"/>
    <s v="NY"/>
    <s v="RENT"/>
    <x v="60"/>
    <x v="3"/>
    <n v="8"/>
    <n v="13835"/>
    <x v="2"/>
    <s v="4 years"/>
    <n v="12"/>
    <n v="16"/>
    <n v="4"/>
    <x v="0"/>
  </r>
  <r>
    <n v="39094"/>
    <n v="12000"/>
    <n v="12000"/>
    <n v="0.1065"/>
    <s v="36 months"/>
    <x v="0"/>
    <n v="0.2606"/>
    <s v="GA"/>
    <s v="RENT"/>
    <x v="28"/>
    <x v="5"/>
    <n v="15"/>
    <n v="24893"/>
    <x v="3"/>
    <s v="10+ years"/>
    <n v="10"/>
    <n v="26"/>
    <n v="11"/>
    <x v="0"/>
  </r>
  <r>
    <n v="83231"/>
    <n v="9600"/>
    <n v="9600"/>
    <n v="0.15310000000000001"/>
    <s v="36 months"/>
    <x v="0"/>
    <n v="0.12820000000000001"/>
    <s v="PA"/>
    <s v="MORTGAGE"/>
    <x v="60"/>
    <x v="13"/>
    <n v="13"/>
    <n v="11407"/>
    <x v="0"/>
    <s v="10+ years"/>
    <n v="15"/>
    <n v="12"/>
    <n v="11"/>
    <x v="0"/>
  </r>
  <r>
    <n v="9533"/>
    <n v="6000"/>
    <n v="6000"/>
    <n v="0.1062"/>
    <s v="36 months"/>
    <x v="1"/>
    <n v="0.23380000000000001"/>
    <s v="VA"/>
    <s v="MORTGAGE"/>
    <x v="9"/>
    <x v="6"/>
    <n v="15"/>
    <n v="46125"/>
    <x v="1"/>
    <s v="2 years"/>
    <n v="10"/>
    <n v="23"/>
    <n v="2"/>
    <x v="1"/>
  </r>
  <r>
    <n v="19581"/>
    <n v="7500"/>
    <n v="7500"/>
    <n v="0.1111"/>
    <s v="60 months"/>
    <x v="0"/>
    <n v="0.23630000000000001"/>
    <s v="NY"/>
    <s v="RENT"/>
    <x v="428"/>
    <x v="5"/>
    <n v="13"/>
    <n v="4409"/>
    <x v="0"/>
    <s v="2 years"/>
    <n v="11"/>
    <n v="23"/>
    <n v="2"/>
    <x v="0"/>
  </r>
  <r>
    <n v="50339"/>
    <n v="7000"/>
    <n v="6950"/>
    <n v="6.0299999999999999E-2"/>
    <s v="36 months"/>
    <x v="0"/>
    <n v="8.2900000000000001E-2"/>
    <s v="FL"/>
    <s v="OWN"/>
    <x v="95"/>
    <x v="12"/>
    <n v="8"/>
    <n v="10860"/>
    <x v="2"/>
    <s v="4 years"/>
    <n v="6"/>
    <n v="8"/>
    <n v="4"/>
    <x v="0"/>
  </r>
  <r>
    <n v="35460"/>
    <n v="10000"/>
    <n v="10000"/>
    <n v="0.1171"/>
    <s v="36 months"/>
    <x v="0"/>
    <n v="5.8500000000000003E-2"/>
    <s v="NY"/>
    <s v="RENT"/>
    <x v="17"/>
    <x v="7"/>
    <n v="8"/>
    <n v="7072"/>
    <x v="2"/>
    <s v="10+ years"/>
    <n v="11"/>
    <n v="5"/>
    <n v="11"/>
    <x v="0"/>
  </r>
  <r>
    <n v="102138"/>
    <n v="3200"/>
    <n v="2799.99"/>
    <n v="0.12609999999999999"/>
    <s v="36 months"/>
    <x v="1"/>
    <n v="0.16719999999999999"/>
    <s v="CA"/>
    <s v="MORTGAGE"/>
    <x v="429"/>
    <x v="8"/>
    <n v="14"/>
    <n v="80837"/>
    <x v="6"/>
    <s v="10+ years"/>
    <n v="12"/>
    <n v="16"/>
    <n v="11"/>
    <x v="1"/>
  </r>
  <r>
    <n v="13279"/>
    <n v="13000"/>
    <n v="12850"/>
    <n v="0.1038"/>
    <s v="36 months"/>
    <x v="0"/>
    <n v="0.1172"/>
    <s v="VA"/>
    <s v="MORTGAGE"/>
    <x v="430"/>
    <x v="9"/>
    <n v="13"/>
    <n v="37252"/>
    <x v="2"/>
    <s v="&lt; 1 year"/>
    <n v="10"/>
    <n v="11"/>
    <n v="0"/>
    <x v="0"/>
  </r>
  <r>
    <n v="71487"/>
    <n v="35000"/>
    <n v="35000"/>
    <n v="0.247"/>
    <s v="60 months"/>
    <x v="0"/>
    <n v="8.2600000000000007E-2"/>
    <s v="AL"/>
    <s v="MORTGAGE"/>
    <x v="65"/>
    <x v="17"/>
    <n v="12"/>
    <n v="21391"/>
    <x v="0"/>
    <s v="10+ years"/>
    <n v="24"/>
    <n v="8"/>
    <n v="11"/>
    <x v="0"/>
  </r>
  <r>
    <n v="97364"/>
    <n v="20800"/>
    <n v="20775"/>
    <n v="6.6199999999999995E-2"/>
    <s v="36 months"/>
    <x v="1"/>
    <n v="0.15640000000000001"/>
    <s v="CA"/>
    <s v="MORTGAGE"/>
    <x v="271"/>
    <x v="18"/>
    <n v="11"/>
    <n v="15192"/>
    <x v="2"/>
    <s v="10+ years"/>
    <n v="6"/>
    <n v="15"/>
    <n v="11"/>
    <x v="1"/>
  </r>
  <r>
    <n v="77135"/>
    <n v="1600"/>
    <n v="1600"/>
    <n v="0.16289999999999999"/>
    <s v="36 months"/>
    <x v="0"/>
    <n v="7.8E-2"/>
    <s v="OR"/>
    <s v="RENT"/>
    <x v="56"/>
    <x v="17"/>
    <n v="7"/>
    <n v="5504"/>
    <x v="0"/>
    <s v="6 years"/>
    <n v="16"/>
    <n v="7"/>
    <n v="6"/>
    <x v="0"/>
  </r>
  <r>
    <n v="67373"/>
    <n v="10050"/>
    <n v="9900"/>
    <n v="6.0299999999999999E-2"/>
    <s v="36 months"/>
    <x v="12"/>
    <n v="0.2072"/>
    <s v="TX"/>
    <s v="RENT"/>
    <x v="36"/>
    <x v="20"/>
    <n v="11"/>
    <n v="13669"/>
    <x v="2"/>
    <s v="9 years"/>
    <n v="6"/>
    <n v="20"/>
    <n v="9"/>
    <x v="12"/>
  </r>
  <r>
    <n v="51379"/>
    <n v="8000"/>
    <n v="7997.85"/>
    <n v="0.1799"/>
    <s v="36 months"/>
    <x v="0"/>
    <n v="0.21110000000000001"/>
    <s v="CA"/>
    <s v="MORTGAGE"/>
    <x v="263"/>
    <x v="4"/>
    <n v="15"/>
    <n v="14584"/>
    <x v="3"/>
    <s v="5 years"/>
    <n v="17"/>
    <n v="21"/>
    <n v="5"/>
    <x v="0"/>
  </r>
  <r>
    <n v="97075"/>
    <n v="16000"/>
    <n v="16000"/>
    <n v="0.1212"/>
    <s v="36 months"/>
    <x v="0"/>
    <n v="0.24299999999999999"/>
    <s v="CT"/>
    <s v="RENT"/>
    <x v="21"/>
    <x v="1"/>
    <n v="8"/>
    <n v="10304"/>
    <x v="0"/>
    <s v="&lt; 1 year"/>
    <n v="12"/>
    <n v="24"/>
    <n v="0"/>
    <x v="0"/>
  </r>
  <r>
    <n v="46056"/>
    <n v="11700"/>
    <n v="11675"/>
    <n v="7.9000000000000001E-2"/>
    <s v="36 months"/>
    <x v="6"/>
    <n v="5.6300000000000003E-2"/>
    <s v="CA"/>
    <s v="MORTGAGE"/>
    <x v="431"/>
    <x v="5"/>
    <n v="11"/>
    <n v="14301"/>
    <x v="2"/>
    <s v="10+ years"/>
    <n v="7"/>
    <n v="5"/>
    <n v="11"/>
    <x v="6"/>
  </r>
  <r>
    <n v="72277"/>
    <n v="13475"/>
    <n v="13475"/>
    <n v="0.1212"/>
    <s v="36 months"/>
    <x v="0"/>
    <n v="0.28270000000000001"/>
    <s v="FL"/>
    <s v="MORTGAGE"/>
    <x v="34"/>
    <x v="6"/>
    <n v="12"/>
    <n v="7722"/>
    <x v="1"/>
    <s v="7 years"/>
    <n v="12"/>
    <n v="28"/>
    <n v="7"/>
    <x v="0"/>
  </r>
  <r>
    <n v="31190"/>
    <n v="14500"/>
    <n v="14500"/>
    <n v="5.4199999999999998E-2"/>
    <s v="36 months"/>
    <x v="6"/>
    <n v="7.1499999999999994E-2"/>
    <s v="OH"/>
    <s v="MORTGAGE"/>
    <x v="65"/>
    <x v="30"/>
    <n v="9"/>
    <n v="40"/>
    <x v="2"/>
    <s v="10+ years"/>
    <n v="5"/>
    <n v="7"/>
    <n v="11"/>
    <x v="6"/>
  </r>
  <r>
    <n v="103224"/>
    <n v="5000"/>
    <n v="5000"/>
    <n v="0.14610000000000001"/>
    <s v="36 months"/>
    <x v="2"/>
    <n v="6.3600000000000004E-2"/>
    <s v="CA"/>
    <s v="RENT"/>
    <x v="42"/>
    <x v="8"/>
    <n v="8"/>
    <n v="4680"/>
    <x v="6"/>
    <s v="5 years"/>
    <n v="14"/>
    <n v="6"/>
    <n v="5"/>
    <x v="2"/>
  </r>
  <r>
    <n v="53652"/>
    <n v="13600"/>
    <n v="13575"/>
    <n v="6.6199999999999995E-2"/>
    <s v="36 months"/>
    <x v="0"/>
    <n v="0.1731"/>
    <s v="CA"/>
    <s v="MORTGAGE"/>
    <x v="14"/>
    <x v="20"/>
    <n v="11"/>
    <n v="77377"/>
    <x v="1"/>
    <s v="4 years"/>
    <n v="6"/>
    <n v="17"/>
    <n v="4"/>
    <x v="0"/>
  </r>
  <r>
    <n v="75321"/>
    <n v="2200"/>
    <n v="2200"/>
    <n v="8.8999999999999996E-2"/>
    <s v="36 months"/>
    <x v="0"/>
    <n v="0.14019999999999999"/>
    <s v="CA"/>
    <s v="RENT"/>
    <x v="69"/>
    <x v="1"/>
    <n v="10"/>
    <n v="14980"/>
    <x v="1"/>
    <s v="10+ years"/>
    <n v="8"/>
    <n v="14"/>
    <n v="11"/>
    <x v="0"/>
  </r>
  <r>
    <n v="49761"/>
    <n v="9000"/>
    <n v="9000"/>
    <n v="9.7600000000000006E-2"/>
    <s v="36 months"/>
    <x v="1"/>
    <n v="0.1867"/>
    <s v="NY"/>
    <s v="MORTGAGE"/>
    <x v="28"/>
    <x v="6"/>
    <n v="12"/>
    <n v="12035"/>
    <x v="2"/>
    <s v="10+ years"/>
    <n v="9"/>
    <n v="18"/>
    <n v="11"/>
    <x v="1"/>
  </r>
  <r>
    <n v="87513"/>
    <n v="27925"/>
    <n v="27925"/>
    <n v="0.22470000000000001"/>
    <s v="60 months"/>
    <x v="0"/>
    <n v="3.9399999999999998E-2"/>
    <s v="FL"/>
    <s v="MORTGAGE"/>
    <x v="242"/>
    <x v="7"/>
    <n v="14"/>
    <n v="9914"/>
    <x v="0"/>
    <s v="n/a"/>
    <n v="22"/>
    <n v="3"/>
    <s v="n/a"/>
    <x v="0"/>
  </r>
  <r>
    <n v="80353"/>
    <n v="9450"/>
    <n v="9450"/>
    <n v="0.14330000000000001"/>
    <s v="36 months"/>
    <x v="0"/>
    <n v="0.24510000000000001"/>
    <s v="NY"/>
    <s v="RENT"/>
    <x v="6"/>
    <x v="4"/>
    <n v="12"/>
    <n v="11555"/>
    <x v="2"/>
    <s v="4 years"/>
    <n v="14"/>
    <n v="24"/>
    <n v="4"/>
    <x v="0"/>
  </r>
  <r>
    <n v="25236"/>
    <n v="15175"/>
    <n v="15175"/>
    <n v="0.20250000000000001"/>
    <s v="60 months"/>
    <x v="0"/>
    <n v="0.18779999999999999"/>
    <s v="WA"/>
    <s v="RENT"/>
    <x v="17"/>
    <x v="8"/>
    <n v="6"/>
    <n v="18049"/>
    <x v="2"/>
    <s v="8 years"/>
    <n v="20"/>
    <n v="18"/>
    <n v="8"/>
    <x v="0"/>
  </r>
  <r>
    <n v="30497"/>
    <n v="10000"/>
    <n v="10000"/>
    <n v="7.4899999999999994E-2"/>
    <s v="36 months"/>
    <x v="0"/>
    <n v="7.7700000000000005E-2"/>
    <s v="AZ"/>
    <s v="RENT"/>
    <x v="146"/>
    <x v="0"/>
    <n v="4"/>
    <n v="0"/>
    <x v="2"/>
    <s v="1 year"/>
    <n v="7"/>
    <n v="7"/>
    <n v="1"/>
    <x v="0"/>
  </r>
  <r>
    <n v="96700"/>
    <n v="16000"/>
    <n v="16000"/>
    <n v="0.16289999999999999"/>
    <s v="36 months"/>
    <x v="0"/>
    <n v="0.20619999999999999"/>
    <s v="FL"/>
    <s v="RENT"/>
    <x v="15"/>
    <x v="22"/>
    <n v="13"/>
    <n v="14246"/>
    <x v="1"/>
    <s v="&lt; 1 year"/>
    <n v="16"/>
    <n v="20"/>
    <n v="0"/>
    <x v="0"/>
  </r>
  <r>
    <n v="85272"/>
    <n v="13200"/>
    <n v="13200"/>
    <n v="0.15310000000000001"/>
    <s v="36 months"/>
    <x v="0"/>
    <n v="8.6099999999999996E-2"/>
    <s v="KY"/>
    <s v="MORTGAGE"/>
    <x v="63"/>
    <x v="22"/>
    <n v="10"/>
    <n v="5400"/>
    <x v="3"/>
    <s v="10+ years"/>
    <n v="15"/>
    <n v="8"/>
    <n v="11"/>
    <x v="0"/>
  </r>
  <r>
    <n v="60220"/>
    <n v="20000"/>
    <n v="20000"/>
    <n v="0.1875"/>
    <s v="60 months"/>
    <x v="2"/>
    <n v="6.3E-2"/>
    <s v="PA"/>
    <s v="RENT"/>
    <x v="104"/>
    <x v="3"/>
    <n v="13"/>
    <n v="15026"/>
    <x v="3"/>
    <s v="&lt; 1 year"/>
    <n v="18"/>
    <n v="6"/>
    <n v="0"/>
    <x v="2"/>
  </r>
  <r>
    <n v="78437"/>
    <n v="8500"/>
    <n v="8500"/>
    <n v="0.1777"/>
    <s v="36 months"/>
    <x v="2"/>
    <n v="0.18"/>
    <s v="MI"/>
    <s v="RENT"/>
    <x v="217"/>
    <x v="8"/>
    <n v="9"/>
    <n v="13718"/>
    <x v="2"/>
    <s v="2 years"/>
    <n v="17"/>
    <n v="0.18"/>
    <n v="2"/>
    <x v="2"/>
  </r>
  <r>
    <n v="40066"/>
    <n v="3000"/>
    <n v="3000"/>
    <n v="0.14269999999999999"/>
    <s v="36 months"/>
    <x v="0"/>
    <n v="0.1077"/>
    <s v="NY"/>
    <s v="OWN"/>
    <x v="432"/>
    <x v="4"/>
    <n v="11"/>
    <n v="5515"/>
    <x v="1"/>
    <s v="&lt; 1 year"/>
    <n v="14"/>
    <n v="10"/>
    <n v="0"/>
    <x v="0"/>
  </r>
  <r>
    <n v="91905"/>
    <n v="10000"/>
    <n v="10000"/>
    <n v="0.15310000000000001"/>
    <s v="36 months"/>
    <x v="1"/>
    <n v="0.18990000000000001"/>
    <s v="FL"/>
    <s v="MORTGAGE"/>
    <x v="33"/>
    <x v="13"/>
    <n v="16"/>
    <n v="12723"/>
    <x v="1"/>
    <s v="2 years"/>
    <n v="15"/>
    <n v="18"/>
    <n v="2"/>
    <x v="1"/>
  </r>
  <r>
    <n v="99247"/>
    <n v="14075"/>
    <n v="14075"/>
    <n v="0.16289999999999999"/>
    <s v="36 months"/>
    <x v="0"/>
    <n v="0.11020000000000001"/>
    <s v="NY"/>
    <s v="MORTGAGE"/>
    <x v="30"/>
    <x v="21"/>
    <n v="10"/>
    <n v="7653"/>
    <x v="3"/>
    <s v="10+ years"/>
    <n v="16"/>
    <n v="11"/>
    <n v="11"/>
    <x v="0"/>
  </r>
  <r>
    <n v="62996"/>
    <n v="19000"/>
    <n v="19000"/>
    <n v="0.19719999999999999"/>
    <s v="60 months"/>
    <x v="1"/>
    <n v="0.19850000000000001"/>
    <s v="NY"/>
    <s v="RENT"/>
    <x v="24"/>
    <x v="22"/>
    <n v="13"/>
    <n v="11388"/>
    <x v="1"/>
    <s v="3 years"/>
    <n v="19"/>
    <n v="19"/>
    <n v="3"/>
    <x v="1"/>
  </r>
  <r>
    <n v="2088"/>
    <n v="25000"/>
    <n v="11696.88"/>
    <n v="0.12839999999999999"/>
    <s v="36 months"/>
    <x v="12"/>
    <n v="5.5199999999999999E-2"/>
    <s v="IL"/>
    <s v="MORTGAGE"/>
    <x v="229"/>
    <x v="12"/>
    <n v="9"/>
    <n v="1900"/>
    <x v="6"/>
    <s v="10+ years"/>
    <n v="12"/>
    <n v="5"/>
    <n v="11"/>
    <x v="12"/>
  </r>
  <r>
    <n v="84001"/>
    <n v="9000"/>
    <n v="9000"/>
    <n v="0.13109999999999999"/>
    <s v="36 months"/>
    <x v="1"/>
    <n v="0.23880000000000001"/>
    <s v="GA"/>
    <s v="MORTGAGE"/>
    <x v="433"/>
    <x v="7"/>
    <n v="11"/>
    <n v="7496"/>
    <x v="2"/>
    <s v="1 year"/>
    <n v="13"/>
    <n v="23"/>
    <n v="1"/>
    <x v="1"/>
  </r>
  <r>
    <n v="80275"/>
    <n v="6775"/>
    <n v="6775"/>
    <n v="0.13109999999999999"/>
    <s v="36 months"/>
    <x v="0"/>
    <n v="0.10199999999999999"/>
    <s v="NC"/>
    <s v="RENT"/>
    <x v="20"/>
    <x v="7"/>
    <n v="14"/>
    <n v="5457"/>
    <x v="0"/>
    <s v="&lt; 1 year"/>
    <n v="13"/>
    <n v="10"/>
    <n v="0"/>
    <x v="0"/>
  </r>
  <r>
    <n v="24608"/>
    <n v="2200"/>
    <n v="2200"/>
    <n v="0.15229999999999999"/>
    <s v="36 months"/>
    <x v="0"/>
    <n v="0.16200000000000001"/>
    <s v="CA"/>
    <s v="RENT"/>
    <x v="36"/>
    <x v="13"/>
    <n v="7"/>
    <n v="2476"/>
    <x v="0"/>
    <s v="2 years"/>
    <n v="15"/>
    <n v="16"/>
    <n v="2"/>
    <x v="0"/>
  </r>
  <r>
    <n v="2891"/>
    <n v="10800"/>
    <n v="10550"/>
    <n v="0.08"/>
    <s v="36 months"/>
    <x v="6"/>
    <n v="6.8199999999999997E-2"/>
    <s v="CA"/>
    <s v="MORTGAGE"/>
    <x v="14"/>
    <x v="24"/>
    <n v="7"/>
    <n v="10232"/>
    <x v="0"/>
    <s v="&lt; 1 year"/>
    <n v="0.08"/>
    <n v="6"/>
    <n v="0"/>
    <x v="6"/>
  </r>
  <r>
    <n v="94245"/>
    <n v="16800"/>
    <n v="16800"/>
    <n v="0.14330000000000001"/>
    <s v="60 months"/>
    <x v="0"/>
    <n v="0.2175"/>
    <s v="WV"/>
    <s v="MORTGAGE"/>
    <x v="20"/>
    <x v="13"/>
    <n v="14"/>
    <n v="23740"/>
    <x v="2"/>
    <s v="1 year"/>
    <n v="14"/>
    <n v="21"/>
    <n v="1"/>
    <x v="0"/>
  </r>
  <r>
    <n v="25703"/>
    <n v="3500"/>
    <n v="3500"/>
    <n v="0.15620000000000001"/>
    <s v="36 months"/>
    <x v="6"/>
    <n v="0.14410000000000001"/>
    <s v="GA"/>
    <s v="MORTGAGE"/>
    <x v="23"/>
    <x v="17"/>
    <n v="7"/>
    <n v="11526"/>
    <x v="3"/>
    <s v="8 years"/>
    <n v="15"/>
    <n v="14"/>
    <n v="8"/>
    <x v="6"/>
  </r>
  <r>
    <n v="24038"/>
    <n v="9250"/>
    <n v="9250"/>
    <n v="0.18790000000000001"/>
    <s v="60 months"/>
    <x v="0"/>
    <n v="0.19270000000000001"/>
    <s v="AK"/>
    <s v="MORTGAGE"/>
    <x v="434"/>
    <x v="17"/>
    <n v="9"/>
    <n v="22704"/>
    <x v="2"/>
    <s v="10+ years"/>
    <n v="18"/>
    <n v="19"/>
    <n v="11"/>
    <x v="0"/>
  </r>
  <r>
    <n v="31842"/>
    <n v="23400"/>
    <n v="23400"/>
    <n v="7.4899999999999994E-2"/>
    <s v="36 months"/>
    <x v="0"/>
    <n v="0.15659999999999999"/>
    <s v="TX"/>
    <s v="RENT"/>
    <x v="435"/>
    <x v="11"/>
    <n v="6"/>
    <n v="2086"/>
    <x v="2"/>
    <s v="1 year"/>
    <n v="7"/>
    <n v="15"/>
    <n v="1"/>
    <x v="0"/>
  </r>
  <r>
    <n v="81514"/>
    <n v="10375"/>
    <n v="10375"/>
    <n v="7.9000000000000001E-2"/>
    <s v="36 months"/>
    <x v="0"/>
    <n v="0.27639999999999998"/>
    <s v="MD"/>
    <s v="MORTGAGE"/>
    <x v="24"/>
    <x v="28"/>
    <n v="7"/>
    <n v="0"/>
    <x v="2"/>
    <s v="5 years"/>
    <n v="7"/>
    <n v="27"/>
    <n v="5"/>
    <x v="0"/>
  </r>
  <r>
    <n v="66437"/>
    <n v="9325"/>
    <n v="9300"/>
    <n v="0.1409"/>
    <s v="36 months"/>
    <x v="0"/>
    <n v="0.2135"/>
    <s v="DC"/>
    <s v="RENT"/>
    <x v="63"/>
    <x v="3"/>
    <n v="10"/>
    <n v="27007"/>
    <x v="1"/>
    <s v="&lt; 1 year"/>
    <n v="14"/>
    <n v="21"/>
    <n v="0"/>
    <x v="0"/>
  </r>
  <r>
    <n v="49263"/>
    <n v="18000"/>
    <n v="18000"/>
    <n v="0.21479999999999999"/>
    <s v="60 months"/>
    <x v="0"/>
    <n v="0.15820000000000001"/>
    <s v="NY"/>
    <s v="RENT"/>
    <x v="224"/>
    <x v="8"/>
    <n v="10"/>
    <n v="4256"/>
    <x v="2"/>
    <s v="10+ years"/>
    <n v="21"/>
    <n v="15"/>
    <n v="11"/>
    <x v="0"/>
  </r>
  <r>
    <n v="68113"/>
    <n v="5375"/>
    <n v="5375"/>
    <n v="8.8999999999999996E-2"/>
    <s v="36 months"/>
    <x v="0"/>
    <n v="0.29480000000000001"/>
    <s v="NC"/>
    <s v="RENT"/>
    <x v="137"/>
    <x v="5"/>
    <n v="6"/>
    <n v="3007"/>
    <x v="0"/>
    <s v="&lt; 1 year"/>
    <n v="8"/>
    <n v="29"/>
    <n v="0"/>
    <x v="0"/>
  </r>
  <r>
    <n v="99898"/>
    <n v="3700"/>
    <n v="3700"/>
    <n v="0.158"/>
    <s v="36 months"/>
    <x v="1"/>
    <n v="0.32200000000000001"/>
    <s v="NY"/>
    <s v="RENT"/>
    <x v="47"/>
    <x v="2"/>
    <n v="9"/>
    <n v="14151"/>
    <x v="2"/>
    <s v="1 year"/>
    <n v="15"/>
    <n v="32"/>
    <n v="1"/>
    <x v="1"/>
  </r>
  <r>
    <n v="65485"/>
    <n v="19125"/>
    <n v="19125"/>
    <n v="0.18490000000000001"/>
    <s v="36 months"/>
    <x v="0"/>
    <n v="9.0999999999999998E-2"/>
    <s v="MA"/>
    <s v="RENT"/>
    <x v="46"/>
    <x v="13"/>
    <n v="8"/>
    <n v="19761"/>
    <x v="3"/>
    <s v="10+ years"/>
    <n v="18"/>
    <n v="9"/>
    <n v="11"/>
    <x v="0"/>
  </r>
  <r>
    <n v="67349"/>
    <n v="1625"/>
    <n v="1625"/>
    <n v="0.15310000000000001"/>
    <s v="36 months"/>
    <x v="8"/>
    <n v="4.3200000000000002E-2"/>
    <s v="TX"/>
    <s v="OWN"/>
    <x v="265"/>
    <x v="28"/>
    <n v="3"/>
    <n v="1759"/>
    <x v="6"/>
    <s v="3 years"/>
    <n v="15"/>
    <n v="4"/>
    <n v="3"/>
    <x v="8"/>
  </r>
  <r>
    <n v="39590"/>
    <n v="26000"/>
    <n v="25975"/>
    <n v="0.16769999999999999"/>
    <s v="60 months"/>
    <x v="6"/>
    <n v="0.1177"/>
    <s v="NC"/>
    <s v="MORTGAGE"/>
    <x v="37"/>
    <x v="10"/>
    <n v="5"/>
    <n v="7560"/>
    <x v="1"/>
    <s v="10+ years"/>
    <n v="16"/>
    <n v="11"/>
    <n v="11"/>
    <x v="6"/>
  </r>
  <r>
    <n v="36450"/>
    <n v="6650"/>
    <n v="6650"/>
    <n v="0.1825"/>
    <s v="60 months"/>
    <x v="0"/>
    <n v="0.17119999999999999"/>
    <s v="OH"/>
    <s v="MORTGAGE"/>
    <x v="436"/>
    <x v="22"/>
    <n v="16"/>
    <n v="5646"/>
    <x v="0"/>
    <s v="3 years"/>
    <n v="18"/>
    <n v="17"/>
    <n v="3"/>
    <x v="0"/>
  </r>
  <r>
    <n v="31456"/>
    <n v="1000"/>
    <n v="1000"/>
    <n v="0.1149"/>
    <s v="36 months"/>
    <x v="0"/>
    <n v="0.21360000000000001"/>
    <s v="CA"/>
    <s v="RENT"/>
    <x v="67"/>
    <x v="4"/>
    <n v="16"/>
    <n v="26558"/>
    <x v="2"/>
    <s v="10+ years"/>
    <n v="11"/>
    <n v="21"/>
    <n v="11"/>
    <x v="0"/>
  </r>
  <r>
    <n v="2407"/>
    <n v="18000"/>
    <n v="17896.62"/>
    <n v="0.14419999999999999"/>
    <s v="36 months"/>
    <x v="11"/>
    <n v="7.8899999999999998E-2"/>
    <s v="TX"/>
    <s v="MORTGAGE"/>
    <x v="28"/>
    <x v="5"/>
    <n v="5"/>
    <n v="18505"/>
    <x v="1"/>
    <s v="3 years"/>
    <n v="14"/>
    <n v="7"/>
    <n v="3"/>
    <x v="11"/>
  </r>
  <r>
    <n v="3841"/>
    <n v="8000"/>
    <n v="7975"/>
    <n v="0.12839999999999999"/>
    <s v="36 months"/>
    <x v="11"/>
    <n v="0.1673"/>
    <s v="TX"/>
    <s v="MORTGAGE"/>
    <x v="437"/>
    <x v="22"/>
    <n v="13"/>
    <n v="4075"/>
    <x v="2"/>
    <s v="3 years"/>
    <n v="12"/>
    <n v="16"/>
    <n v="3"/>
    <x v="11"/>
  </r>
  <r>
    <n v="103033"/>
    <n v="4575"/>
    <n v="4575"/>
    <n v="0.1565"/>
    <s v="36 months"/>
    <x v="1"/>
    <n v="0.1431"/>
    <s v="MS"/>
    <s v="OTHER"/>
    <x v="28"/>
    <x v="22"/>
    <n v="25"/>
    <n v="82586"/>
    <x v="0"/>
    <s v="2 years"/>
    <n v="15"/>
    <n v="14"/>
    <n v="2"/>
    <x v="1"/>
  </r>
  <r>
    <n v="52353"/>
    <n v="35000"/>
    <n v="34950"/>
    <n v="0.21970000000000001"/>
    <s v="60 months"/>
    <x v="0"/>
    <n v="0.19320000000000001"/>
    <s v="RI"/>
    <s v="MORTGAGE"/>
    <x v="12"/>
    <x v="2"/>
    <n v="14"/>
    <n v="51314"/>
    <x v="3"/>
    <s v="3 years"/>
    <n v="21"/>
    <n v="19"/>
    <n v="3"/>
    <x v="0"/>
  </r>
  <r>
    <n v="51625"/>
    <n v="10000"/>
    <n v="10000"/>
    <n v="0.1212"/>
    <s v="36 months"/>
    <x v="0"/>
    <n v="0.1246"/>
    <s v="CA"/>
    <s v="MORTGAGE"/>
    <x v="438"/>
    <x v="3"/>
    <n v="7"/>
    <n v="11070"/>
    <x v="2"/>
    <s v="5 years"/>
    <n v="12"/>
    <n v="12"/>
    <n v="5"/>
    <x v="0"/>
  </r>
  <r>
    <n v="91179"/>
    <n v="32350"/>
    <n v="32350"/>
    <n v="0.18490000000000001"/>
    <s v="36 months"/>
    <x v="0"/>
    <n v="0.2014"/>
    <s v="CT"/>
    <s v="OWN"/>
    <x v="60"/>
    <x v="17"/>
    <n v="15"/>
    <n v="39513"/>
    <x v="1"/>
    <s v="3 years"/>
    <n v="18"/>
    <n v="20"/>
    <n v="3"/>
    <x v="0"/>
  </r>
  <r>
    <n v="16680"/>
    <n v="16000"/>
    <n v="16000"/>
    <n v="0.1298"/>
    <s v="36 months"/>
    <x v="0"/>
    <n v="0.15859999999999999"/>
    <s v="CA"/>
    <s v="MORTGAGE"/>
    <x v="330"/>
    <x v="21"/>
    <n v="9"/>
    <n v="26357"/>
    <x v="0"/>
    <s v="3 years"/>
    <n v="12"/>
    <n v="15"/>
    <n v="3"/>
    <x v="0"/>
  </r>
  <r>
    <n v="73961"/>
    <n v="13750"/>
    <n v="13750"/>
    <n v="0.1409"/>
    <s v="36 months"/>
    <x v="1"/>
    <n v="0.2477"/>
    <s v="CA"/>
    <s v="RENT"/>
    <x v="47"/>
    <x v="2"/>
    <n v="12"/>
    <n v="16734"/>
    <x v="1"/>
    <s v="1 year"/>
    <n v="14"/>
    <n v="24"/>
    <n v="1"/>
    <x v="1"/>
  </r>
  <r>
    <n v="95827"/>
    <n v="5600"/>
    <n v="5600"/>
    <n v="0.1114"/>
    <s v="36 months"/>
    <x v="1"/>
    <n v="0.27960000000000002"/>
    <s v="NC"/>
    <s v="MORTGAGE"/>
    <x v="100"/>
    <x v="8"/>
    <n v="18"/>
    <n v="194205"/>
    <x v="2"/>
    <s v="10+ years"/>
    <n v="11"/>
    <n v="27"/>
    <n v="11"/>
    <x v="1"/>
  </r>
  <r>
    <n v="79106"/>
    <n v="21000"/>
    <n v="20950"/>
    <n v="0.23760000000000001"/>
    <s v="60 months"/>
    <x v="0"/>
    <n v="0.2482"/>
    <s v="KS"/>
    <s v="RENT"/>
    <x v="439"/>
    <x v="17"/>
    <n v="14"/>
    <n v="11973"/>
    <x v="2"/>
    <s v="10+ years"/>
    <n v="23"/>
    <n v="24"/>
    <n v="11"/>
    <x v="0"/>
  </r>
  <r>
    <n v="53903"/>
    <n v="12000"/>
    <n v="12000"/>
    <n v="7.9000000000000001E-2"/>
    <s v="36 months"/>
    <x v="6"/>
    <n v="0.21990000000000001"/>
    <s v="MN"/>
    <s v="MORTGAGE"/>
    <x v="15"/>
    <x v="10"/>
    <n v="8"/>
    <n v="28146"/>
    <x v="2"/>
    <s v="10+ years"/>
    <n v="7"/>
    <n v="21"/>
    <n v="11"/>
    <x v="6"/>
  </r>
  <r>
    <n v="31290"/>
    <n v="12000"/>
    <n v="12000"/>
    <n v="0.13489999999999999"/>
    <s v="36 months"/>
    <x v="0"/>
    <n v="0.16289999999999999"/>
    <s v="NV"/>
    <s v="MORTGAGE"/>
    <x v="21"/>
    <x v="22"/>
    <n v="13"/>
    <n v="13528"/>
    <x v="1"/>
    <s v="7 years"/>
    <n v="13"/>
    <n v="16"/>
    <n v="7"/>
    <x v="0"/>
  </r>
  <r>
    <n v="26608"/>
    <n v="3600"/>
    <n v="3600"/>
    <n v="0.1399"/>
    <s v="36 months"/>
    <x v="2"/>
    <n v="0.1"/>
    <s v="NY"/>
    <s v="RENT"/>
    <x v="120"/>
    <x v="4"/>
    <n v="8"/>
    <n v="10766"/>
    <x v="0"/>
    <s v="4 years"/>
    <n v="13"/>
    <n v="0.1"/>
    <n v="4"/>
    <x v="2"/>
  </r>
  <r>
    <n v="16549"/>
    <n v="25000"/>
    <n v="15175"/>
    <n v="0.16320000000000001"/>
    <s v="60 months"/>
    <x v="0"/>
    <n v="0.22189999999999999"/>
    <s v="PA"/>
    <s v="MORTGAGE"/>
    <x v="69"/>
    <x v="6"/>
    <n v="8"/>
    <n v="9133"/>
    <x v="2"/>
    <s v="4 years"/>
    <n v="16"/>
    <n v="22"/>
    <n v="4"/>
    <x v="0"/>
  </r>
  <r>
    <n v="16631"/>
    <n v="8400"/>
    <n v="8400"/>
    <n v="9.2499999999999999E-2"/>
    <s v="60 months"/>
    <x v="4"/>
    <n v="0.22470000000000001"/>
    <s v="NM"/>
    <s v="MORTGAGE"/>
    <x v="199"/>
    <x v="12"/>
    <n v="6"/>
    <n v="19187"/>
    <x v="2"/>
    <s v="3 years"/>
    <n v="9"/>
    <n v="22"/>
    <n v="3"/>
    <x v="4"/>
  </r>
  <r>
    <n v="92743"/>
    <n v="24375"/>
    <n v="24300"/>
    <n v="0.158"/>
    <s v="60 months"/>
    <x v="0"/>
    <n v="0.30609999999999998"/>
    <s v="PA"/>
    <s v="MORTGAGE"/>
    <x v="440"/>
    <x v="21"/>
    <n v="18"/>
    <n v="49136"/>
    <x v="2"/>
    <s v="10+ years"/>
    <n v="15"/>
    <n v="30"/>
    <n v="11"/>
    <x v="0"/>
  </r>
  <r>
    <n v="83058"/>
    <n v="8575"/>
    <n v="8575"/>
    <n v="0.158"/>
    <s v="36 months"/>
    <x v="0"/>
    <n v="0.34410000000000002"/>
    <s v="KY"/>
    <s v="MORTGAGE"/>
    <x v="106"/>
    <x v="13"/>
    <n v="15"/>
    <n v="5180"/>
    <x v="1"/>
    <s v="10+ years"/>
    <n v="15"/>
    <n v="34"/>
    <n v="11"/>
    <x v="0"/>
  </r>
  <r>
    <n v="87620"/>
    <n v="13800"/>
    <n v="13800"/>
    <n v="0.1212"/>
    <s v="36 months"/>
    <x v="0"/>
    <n v="0.1711"/>
    <s v="CA"/>
    <s v="RENT"/>
    <x v="11"/>
    <x v="3"/>
    <n v="8"/>
    <n v="11366"/>
    <x v="2"/>
    <s v="&lt; 1 year"/>
    <n v="12"/>
    <n v="17"/>
    <n v="0"/>
    <x v="0"/>
  </r>
  <r>
    <n v="31254"/>
    <n v="17000"/>
    <n v="17000"/>
    <n v="0.1149"/>
    <s v="36 months"/>
    <x v="0"/>
    <n v="0.13689999999999999"/>
    <s v="MI"/>
    <s v="RENT"/>
    <x v="126"/>
    <x v="3"/>
    <n v="9"/>
    <n v="13883"/>
    <x v="2"/>
    <s v="4 years"/>
    <n v="11"/>
    <n v="13"/>
    <n v="4"/>
    <x v="0"/>
  </r>
  <r>
    <n v="58027"/>
    <n v="11000"/>
    <n v="11000"/>
    <n v="0.13669999999999999"/>
    <s v="36 months"/>
    <x v="0"/>
    <n v="0.13439999999999999"/>
    <s v="LA"/>
    <s v="MORTGAGE"/>
    <x v="67"/>
    <x v="13"/>
    <n v="8"/>
    <n v="10482"/>
    <x v="2"/>
    <s v="6 years"/>
    <n v="13"/>
    <n v="13"/>
    <n v="6"/>
    <x v="0"/>
  </r>
  <r>
    <n v="12131"/>
    <n v="7800"/>
    <n v="7800"/>
    <n v="0.14349999999999999"/>
    <s v="36 months"/>
    <x v="2"/>
    <n v="0.21890000000000001"/>
    <s v="CA"/>
    <s v="RENT"/>
    <x v="441"/>
    <x v="22"/>
    <n v="5"/>
    <n v="25780"/>
    <x v="2"/>
    <s v="&lt; 1 year"/>
    <n v="14"/>
    <n v="21"/>
    <n v="0"/>
    <x v="2"/>
  </r>
  <r>
    <n v="30255"/>
    <n v="3725"/>
    <n v="3725"/>
    <n v="0.10589999999999999"/>
    <s v="36 months"/>
    <x v="1"/>
    <n v="0.1857"/>
    <s v="NY"/>
    <s v="RENT"/>
    <x v="100"/>
    <x v="3"/>
    <n v="21"/>
    <n v="43987"/>
    <x v="2"/>
    <s v="10+ years"/>
    <n v="10"/>
    <n v="18"/>
    <n v="11"/>
    <x v="1"/>
  </r>
  <r>
    <n v="57001"/>
    <n v="11000"/>
    <n v="11000"/>
    <n v="0.17269999999999999"/>
    <s v="36 months"/>
    <x v="2"/>
    <n v="0.1144"/>
    <s v="WI"/>
    <s v="MORTGAGE"/>
    <x v="9"/>
    <x v="8"/>
    <n v="7"/>
    <n v="10070"/>
    <x v="3"/>
    <s v="10+ years"/>
    <n v="17"/>
    <n v="11"/>
    <n v="11"/>
    <x v="2"/>
  </r>
  <r>
    <n v="61049"/>
    <n v="8500"/>
    <n v="8500"/>
    <n v="0.15310000000000001"/>
    <s v="36 months"/>
    <x v="0"/>
    <n v="7.5600000000000001E-2"/>
    <s v="CO"/>
    <s v="RENT"/>
    <x v="63"/>
    <x v="4"/>
    <n v="5"/>
    <n v="8844"/>
    <x v="2"/>
    <s v="&lt; 1 year"/>
    <n v="15"/>
    <n v="7"/>
    <n v="0"/>
    <x v="0"/>
  </r>
  <r>
    <n v="58569"/>
    <n v="10000"/>
    <n v="10000"/>
    <n v="9.7600000000000006E-2"/>
    <s v="36 months"/>
    <x v="1"/>
    <n v="6.83E-2"/>
    <s v="MA"/>
    <s v="RENT"/>
    <x v="1"/>
    <x v="6"/>
    <n v="14"/>
    <n v="13511"/>
    <x v="2"/>
    <s v="7 years"/>
    <n v="9"/>
    <n v="6"/>
    <n v="7"/>
    <x v="1"/>
  </r>
  <r>
    <n v="37224"/>
    <n v="12000"/>
    <n v="12000"/>
    <n v="0.1171"/>
    <s v="60 months"/>
    <x v="0"/>
    <n v="0.23300000000000001"/>
    <s v="CT"/>
    <s v="MORTGAGE"/>
    <x v="68"/>
    <x v="9"/>
    <n v="8"/>
    <n v="15010"/>
    <x v="2"/>
    <s v="10+ years"/>
    <n v="11"/>
    <n v="23"/>
    <n v="11"/>
    <x v="0"/>
  </r>
  <r>
    <n v="59159"/>
    <n v="31500"/>
    <n v="31425"/>
    <n v="0.1212"/>
    <s v="60 months"/>
    <x v="2"/>
    <n v="0.2132"/>
    <s v="IL"/>
    <s v="RENT"/>
    <x v="31"/>
    <x v="23"/>
    <n v="10"/>
    <n v="11936"/>
    <x v="2"/>
    <s v="10+ years"/>
    <n v="12"/>
    <n v="21"/>
    <n v="11"/>
    <x v="2"/>
  </r>
  <r>
    <n v="84476"/>
    <n v="19000"/>
    <n v="19000"/>
    <n v="0.15310000000000001"/>
    <s v="60 months"/>
    <x v="0"/>
    <n v="0.27650000000000002"/>
    <s v="FL"/>
    <s v="RENT"/>
    <x v="442"/>
    <x v="6"/>
    <n v="8"/>
    <n v="25692"/>
    <x v="2"/>
    <s v="3 years"/>
    <n v="15"/>
    <n v="27"/>
    <n v="3"/>
    <x v="0"/>
  </r>
  <r>
    <n v="94507"/>
    <n v="12000"/>
    <n v="12000"/>
    <n v="0.1016"/>
    <s v="36 months"/>
    <x v="0"/>
    <n v="0.14219999999999999"/>
    <s v="CO"/>
    <s v="MORTGAGE"/>
    <x v="357"/>
    <x v="3"/>
    <n v="10"/>
    <n v="17185"/>
    <x v="0"/>
    <s v="8 years"/>
    <n v="10"/>
    <n v="14"/>
    <n v="8"/>
    <x v="0"/>
  </r>
  <r>
    <n v="69461"/>
    <n v="19125"/>
    <n v="19125"/>
    <n v="0.1016"/>
    <s v="36 months"/>
    <x v="0"/>
    <n v="0.25580000000000003"/>
    <s v="FL"/>
    <s v="RENT"/>
    <x v="68"/>
    <x v="9"/>
    <n v="5"/>
    <n v="0"/>
    <x v="2"/>
    <s v="5 years"/>
    <n v="10"/>
    <n v="25"/>
    <n v="5"/>
    <x v="0"/>
  </r>
  <r>
    <n v="8194"/>
    <n v="6525"/>
    <n v="6500"/>
    <n v="0.16070000000000001"/>
    <s v="36 months"/>
    <x v="2"/>
    <n v="0.1011"/>
    <s v="MD"/>
    <s v="RENT"/>
    <x v="146"/>
    <x v="21"/>
    <n v="3"/>
    <n v="2494"/>
    <x v="1"/>
    <s v="1 year"/>
    <n v="16"/>
    <n v="10"/>
    <n v="1"/>
    <x v="2"/>
  </r>
  <r>
    <n v="72283"/>
    <n v="8975"/>
    <n v="8975"/>
    <n v="7.9000000000000001E-2"/>
    <s v="36 months"/>
    <x v="0"/>
    <n v="0.21510000000000001"/>
    <s v="NJ"/>
    <s v="MORTGAGE"/>
    <x v="13"/>
    <x v="9"/>
    <n v="18"/>
    <n v="61613"/>
    <x v="3"/>
    <s v="10+ years"/>
    <n v="7"/>
    <n v="21"/>
    <n v="11"/>
    <x v="0"/>
  </r>
  <r>
    <n v="32215"/>
    <n v="6000"/>
    <n v="5975"/>
    <n v="6.0299999999999999E-2"/>
    <s v="36 months"/>
    <x v="2"/>
    <n v="0.11409999999999999"/>
    <s v="NY"/>
    <s v="MORTGAGE"/>
    <x v="21"/>
    <x v="15"/>
    <n v="9"/>
    <n v="89985"/>
    <x v="0"/>
    <s v="n/a"/>
    <n v="6"/>
    <n v="11"/>
    <s v="n/a"/>
    <x v="2"/>
  </r>
  <r>
    <n v="47228"/>
    <n v="20800"/>
    <n v="20800"/>
    <n v="0.19220000000000001"/>
    <s v="60 months"/>
    <x v="1"/>
    <n v="0.155"/>
    <s v="TX"/>
    <s v="RENT"/>
    <x v="314"/>
    <x v="22"/>
    <n v="20"/>
    <n v="28764"/>
    <x v="1"/>
    <s v="10+ years"/>
    <n v="19"/>
    <n v="15"/>
    <n v="11"/>
    <x v="1"/>
  </r>
  <r>
    <n v="41426"/>
    <n v="8400"/>
    <n v="8400"/>
    <n v="0.14269999999999999"/>
    <s v="36 months"/>
    <x v="0"/>
    <n v="0.1195"/>
    <s v="NC"/>
    <s v="MORTGAGE"/>
    <x v="46"/>
    <x v="22"/>
    <n v="10"/>
    <n v="16634"/>
    <x v="1"/>
    <s v="10+ years"/>
    <n v="14"/>
    <n v="11"/>
    <n v="11"/>
    <x v="0"/>
  </r>
  <r>
    <n v="79725"/>
    <n v="20000"/>
    <n v="20000"/>
    <n v="0.18490000000000001"/>
    <s v="36 months"/>
    <x v="0"/>
    <n v="0.1283"/>
    <s v="FL"/>
    <s v="MORTGAGE"/>
    <x v="443"/>
    <x v="13"/>
    <n v="17"/>
    <n v="30679"/>
    <x v="1"/>
    <s v="&lt; 1 year"/>
    <n v="18"/>
    <n v="12"/>
    <n v="0"/>
    <x v="0"/>
  </r>
  <r>
    <n v="85720"/>
    <n v="18550"/>
    <n v="18550"/>
    <n v="0.1212"/>
    <s v="36 months"/>
    <x v="0"/>
    <n v="0.1137"/>
    <s v="FL"/>
    <s v="MORTGAGE"/>
    <x v="444"/>
    <x v="18"/>
    <n v="14"/>
    <n v="9438"/>
    <x v="2"/>
    <s v="n/a"/>
    <n v="12"/>
    <n v="11"/>
    <s v="n/a"/>
    <x v="0"/>
  </r>
  <r>
    <n v="65819"/>
    <n v="9600"/>
    <n v="9600"/>
    <n v="0.1212"/>
    <s v="36 months"/>
    <x v="1"/>
    <n v="0.2535"/>
    <s v="CT"/>
    <s v="RENT"/>
    <x v="105"/>
    <x v="7"/>
    <n v="11"/>
    <n v="29475"/>
    <x v="2"/>
    <s v="5 years"/>
    <n v="12"/>
    <n v="25"/>
    <n v="5"/>
    <x v="1"/>
  </r>
  <r>
    <n v="60947"/>
    <n v="6000"/>
    <n v="6000"/>
    <n v="6.0299999999999999E-2"/>
    <s v="36 months"/>
    <x v="8"/>
    <n v="0.1268"/>
    <s v="TX"/>
    <s v="MORTGAGE"/>
    <x v="20"/>
    <x v="26"/>
    <n v="13"/>
    <n v="8581"/>
    <x v="2"/>
    <s v="10+ years"/>
    <n v="6"/>
    <n v="12"/>
    <n v="11"/>
    <x v="8"/>
  </r>
  <r>
    <n v="66542"/>
    <n v="14000"/>
    <n v="14000"/>
    <n v="0.15310000000000001"/>
    <s v="36 months"/>
    <x v="1"/>
    <n v="0.1135"/>
    <s v="AZ"/>
    <s v="RENT"/>
    <x v="262"/>
    <x v="22"/>
    <n v="7"/>
    <n v="6229"/>
    <x v="1"/>
    <s v="&lt; 1 year"/>
    <n v="15"/>
    <n v="11"/>
    <n v="0"/>
    <x v="1"/>
  </r>
  <r>
    <n v="17609"/>
    <n v="17000"/>
    <n v="16573.330000000002"/>
    <n v="0.1298"/>
    <s v="36 months"/>
    <x v="0"/>
    <n v="0.15720000000000001"/>
    <s v="AL"/>
    <s v="RENT"/>
    <x v="17"/>
    <x v="6"/>
    <n v="5"/>
    <n v="19053"/>
    <x v="2"/>
    <s v="10+ years"/>
    <n v="12"/>
    <n v="15"/>
    <n v="11"/>
    <x v="0"/>
  </r>
  <r>
    <n v="41569"/>
    <n v="13250"/>
    <n v="13225"/>
    <n v="0.1065"/>
    <s v="36 months"/>
    <x v="1"/>
    <n v="0.24959999999999999"/>
    <s v="NJ"/>
    <s v="RENT"/>
    <x v="63"/>
    <x v="21"/>
    <n v="13"/>
    <n v="16192"/>
    <x v="2"/>
    <s v="1 year"/>
    <n v="10"/>
    <n v="24"/>
    <n v="1"/>
    <x v="1"/>
  </r>
  <r>
    <n v="53373"/>
    <n v="13000"/>
    <n v="13000"/>
    <n v="9.7600000000000006E-2"/>
    <s v="36 months"/>
    <x v="1"/>
    <n v="0.245"/>
    <s v="TX"/>
    <s v="RENT"/>
    <x v="46"/>
    <x v="6"/>
    <n v="10"/>
    <n v="15534"/>
    <x v="2"/>
    <s v="6 years"/>
    <n v="9"/>
    <n v="24"/>
    <n v="6"/>
    <x v="1"/>
  </r>
  <r>
    <n v="65052"/>
    <n v="20000"/>
    <n v="20000"/>
    <n v="0.1212"/>
    <s v="36 months"/>
    <x v="0"/>
    <n v="0.16350000000000001"/>
    <s v="FL"/>
    <s v="MORTGAGE"/>
    <x v="46"/>
    <x v="21"/>
    <n v="7"/>
    <n v="15917"/>
    <x v="2"/>
    <s v="1 year"/>
    <n v="12"/>
    <n v="16"/>
    <n v="1"/>
    <x v="0"/>
  </r>
  <r>
    <n v="63133"/>
    <n v="7000"/>
    <n v="7000"/>
    <n v="0.15310000000000001"/>
    <s v="36 months"/>
    <x v="1"/>
    <n v="0.15640000000000001"/>
    <s v="CO"/>
    <s v="RENT"/>
    <x v="56"/>
    <x v="4"/>
    <n v="11"/>
    <n v="11529"/>
    <x v="2"/>
    <s v="5 years"/>
    <n v="15"/>
    <n v="15"/>
    <n v="5"/>
    <x v="1"/>
  </r>
  <r>
    <n v="85485"/>
    <n v="12000"/>
    <n v="12000"/>
    <n v="0.17269999999999999"/>
    <s v="36 months"/>
    <x v="0"/>
    <n v="0.1507"/>
    <s v="CO"/>
    <s v="MORTGAGE"/>
    <x v="46"/>
    <x v="8"/>
    <n v="7"/>
    <n v="12318"/>
    <x v="1"/>
    <s v="&lt; 1 year"/>
    <n v="17"/>
    <n v="15"/>
    <n v="0"/>
    <x v="0"/>
  </r>
  <r>
    <n v="49712"/>
    <n v="4200"/>
    <n v="4200"/>
    <n v="7.6200000000000004E-2"/>
    <s v="36 months"/>
    <x v="0"/>
    <n v="6.7500000000000004E-2"/>
    <s v="IL"/>
    <s v="OWN"/>
    <x v="30"/>
    <x v="0"/>
    <n v="15"/>
    <n v="10819"/>
    <x v="1"/>
    <s v="2 years"/>
    <n v="7"/>
    <n v="6"/>
    <n v="2"/>
    <x v="0"/>
  </r>
  <r>
    <n v="1973"/>
    <n v="15000"/>
    <n v="7100"/>
    <n v="0.11890000000000001"/>
    <s v="36 months"/>
    <x v="0"/>
    <n v="0.1242"/>
    <s v="FL"/>
    <s v="MORTGAGE"/>
    <x v="9"/>
    <x v="1"/>
    <n v="15"/>
    <n v="31563"/>
    <x v="3"/>
    <s v="&lt; 1 year"/>
    <n v="11"/>
    <n v="12"/>
    <n v="0"/>
    <x v="0"/>
  </r>
  <r>
    <n v="17961"/>
    <n v="1775"/>
    <n v="1775"/>
    <n v="6.54E-2"/>
    <s v="36 months"/>
    <x v="0"/>
    <n v="0.19769999999999999"/>
    <s v="OH"/>
    <s v="RENT"/>
    <x v="63"/>
    <x v="9"/>
    <n v="11"/>
    <n v="2038"/>
    <x v="2"/>
    <s v="&lt; 1 year"/>
    <n v="6"/>
    <n v="19"/>
    <n v="0"/>
    <x v="0"/>
  </r>
  <r>
    <n v="64307"/>
    <n v="10000"/>
    <n v="10000"/>
    <n v="0.1212"/>
    <s v="36 months"/>
    <x v="6"/>
    <n v="0.18809999999999999"/>
    <s v="NY"/>
    <s v="MORTGAGE"/>
    <x v="53"/>
    <x v="3"/>
    <n v="10"/>
    <n v="19354"/>
    <x v="2"/>
    <s v="10+ years"/>
    <n v="12"/>
    <n v="18"/>
    <n v="11"/>
    <x v="6"/>
  </r>
  <r>
    <n v="37291"/>
    <n v="14400"/>
    <n v="14375"/>
    <n v="0.12690000000000001"/>
    <s v="60 months"/>
    <x v="0"/>
    <n v="0.16059999999999999"/>
    <s v="GA"/>
    <s v="RENT"/>
    <x v="21"/>
    <x v="10"/>
    <n v="6"/>
    <n v="28675"/>
    <x v="1"/>
    <s v="7 years"/>
    <n v="12"/>
    <n v="16"/>
    <n v="7"/>
    <x v="0"/>
  </r>
  <r>
    <n v="28276"/>
    <n v="16000"/>
    <n v="13150"/>
    <n v="8.4900000000000003E-2"/>
    <s v="36 months"/>
    <x v="1"/>
    <n v="0.10299999999999999"/>
    <s v="FL"/>
    <s v="RENT"/>
    <x v="15"/>
    <x v="0"/>
    <n v="15"/>
    <n v="15119"/>
    <x v="2"/>
    <s v="6 years"/>
    <n v="8"/>
    <n v="10"/>
    <n v="6"/>
    <x v="1"/>
  </r>
  <r>
    <n v="9762"/>
    <n v="10000"/>
    <n v="9975"/>
    <n v="0.1348"/>
    <s v="36 months"/>
    <x v="0"/>
    <n v="0.1457"/>
    <s v="NV"/>
    <s v="MORTGAGE"/>
    <x v="445"/>
    <x v="22"/>
    <n v="11"/>
    <n v="18823"/>
    <x v="2"/>
    <s v="10+ years"/>
    <n v="13"/>
    <n v="14"/>
    <n v="11"/>
    <x v="0"/>
  </r>
  <r>
    <n v="16996"/>
    <n v="3000"/>
    <n v="2950"/>
    <n v="5.79E-2"/>
    <s v="36 months"/>
    <x v="12"/>
    <n v="8.4900000000000003E-2"/>
    <s v="CO"/>
    <s v="RENT"/>
    <x v="15"/>
    <x v="28"/>
    <n v="13"/>
    <n v="10380"/>
    <x v="1"/>
    <s v="1 year"/>
    <n v="5"/>
    <n v="8"/>
    <n v="1"/>
    <x v="12"/>
  </r>
  <r>
    <n v="47673"/>
    <n v="20000"/>
    <n v="20000"/>
    <n v="7.9000000000000001E-2"/>
    <s v="36 months"/>
    <x v="0"/>
    <n v="0.20949999999999999"/>
    <s v="CA"/>
    <s v="RENT"/>
    <x v="17"/>
    <x v="20"/>
    <n v="9"/>
    <n v="13169"/>
    <x v="1"/>
    <s v="10+ years"/>
    <n v="7"/>
    <n v="20"/>
    <n v="11"/>
    <x v="0"/>
  </r>
  <r>
    <n v="95606"/>
    <n v="6000"/>
    <n v="6000"/>
    <n v="0.158"/>
    <s v="36 months"/>
    <x v="0"/>
    <n v="0.21"/>
    <s v="WI"/>
    <s v="RENT"/>
    <x v="446"/>
    <x v="7"/>
    <n v="13"/>
    <n v="4356"/>
    <x v="1"/>
    <s v="2 years"/>
    <n v="15"/>
    <n v="0.21"/>
    <n v="2"/>
    <x v="0"/>
  </r>
  <r>
    <n v="40351"/>
    <n v="7050"/>
    <n v="7050"/>
    <n v="0.13489999999999999"/>
    <s v="36 months"/>
    <x v="0"/>
    <n v="0.14050000000000001"/>
    <s v="PA"/>
    <s v="MORTGAGE"/>
    <x v="447"/>
    <x v="22"/>
    <n v="6"/>
    <n v="2530"/>
    <x v="3"/>
    <s v="4 years"/>
    <n v="13"/>
    <n v="14"/>
    <n v="4"/>
    <x v="0"/>
  </r>
  <r>
    <n v="70321"/>
    <n v="11325"/>
    <n v="11325"/>
    <n v="0.1212"/>
    <s v="36 months"/>
    <x v="2"/>
    <n v="8.6099999999999996E-2"/>
    <s v="TX"/>
    <s v="RENT"/>
    <x v="85"/>
    <x v="9"/>
    <n v="3"/>
    <n v="9137"/>
    <x v="2"/>
    <s v="10+ years"/>
    <n v="12"/>
    <n v="8"/>
    <n v="11"/>
    <x v="2"/>
  </r>
  <r>
    <n v="62797"/>
    <n v="2000"/>
    <n v="2000"/>
    <n v="0.16289999999999999"/>
    <s v="36 months"/>
    <x v="6"/>
    <n v="0.30580000000000002"/>
    <s v="OH"/>
    <s v="MORTGAGE"/>
    <x v="46"/>
    <x v="4"/>
    <n v="9"/>
    <n v="3313"/>
    <x v="1"/>
    <s v="2 years"/>
    <n v="16"/>
    <n v="30"/>
    <n v="2"/>
    <x v="6"/>
  </r>
  <r>
    <n v="1760"/>
    <n v="11000"/>
    <n v="6557.05"/>
    <n v="0.12529999999999999"/>
    <s v="36 months"/>
    <x v="2"/>
    <n v="1.6199999999999999E-2"/>
    <s v="CA"/>
    <s v="RENT"/>
    <x v="448"/>
    <x v="2"/>
    <n v="7"/>
    <n v="4526"/>
    <x v="2"/>
    <s v="10+ years"/>
    <n v="12"/>
    <n v="1"/>
    <n v="11"/>
    <x v="2"/>
  </r>
  <r>
    <n v="95560"/>
    <n v="10000"/>
    <n v="10000"/>
    <n v="0.14330000000000001"/>
    <s v="36 months"/>
    <x v="0"/>
    <n v="0.2356"/>
    <s v="WA"/>
    <s v="RENT"/>
    <x v="95"/>
    <x v="21"/>
    <n v="4"/>
    <n v="14317"/>
    <x v="2"/>
    <s v="2 years"/>
    <n v="14"/>
    <n v="23"/>
    <n v="2"/>
    <x v="0"/>
  </r>
  <r>
    <n v="101158"/>
    <n v="15000"/>
    <n v="15000"/>
    <n v="0.16289999999999999"/>
    <s v="36 months"/>
    <x v="1"/>
    <n v="0.1067"/>
    <s v="CA"/>
    <s v="RENT"/>
    <x v="9"/>
    <x v="8"/>
    <n v="14"/>
    <n v="13611"/>
    <x v="2"/>
    <s v="4 years"/>
    <n v="16"/>
    <n v="10"/>
    <n v="4"/>
    <x v="1"/>
  </r>
  <r>
    <n v="38040"/>
    <n v="23000"/>
    <n v="22975"/>
    <n v="0.18640000000000001"/>
    <s v="60 months"/>
    <x v="0"/>
    <n v="0.2117"/>
    <s v="GA"/>
    <s v="RENT"/>
    <x v="40"/>
    <x v="2"/>
    <n v="13"/>
    <n v="23773"/>
    <x v="2"/>
    <s v="6 years"/>
    <n v="18"/>
    <n v="21"/>
    <n v="6"/>
    <x v="0"/>
  </r>
  <r>
    <n v="89677"/>
    <n v="10000"/>
    <n v="10000"/>
    <n v="0.15310000000000001"/>
    <s v="36 months"/>
    <x v="1"/>
    <n v="0.26029999999999998"/>
    <s v="WA"/>
    <s v="MORTGAGE"/>
    <x v="15"/>
    <x v="13"/>
    <n v="12"/>
    <n v="7161"/>
    <x v="3"/>
    <s v="n/a"/>
    <n v="15"/>
    <n v="26"/>
    <s v="n/a"/>
    <x v="1"/>
  </r>
  <r>
    <n v="15949"/>
    <n v="4000"/>
    <n v="4000"/>
    <n v="0.12230000000000001"/>
    <s v="60 months"/>
    <x v="2"/>
    <n v="2.63E-2"/>
    <s v="CO"/>
    <s v="MORTGAGE"/>
    <x v="449"/>
    <x v="6"/>
    <n v="5"/>
    <n v="13865"/>
    <x v="2"/>
    <s v="5 years"/>
    <n v="12"/>
    <n v="2"/>
    <n v="5"/>
    <x v="2"/>
  </r>
  <r>
    <n v="23710"/>
    <n v="13000"/>
    <n v="12909.48"/>
    <n v="0.1074"/>
    <s v="36 months"/>
    <x v="0"/>
    <n v="0.1925"/>
    <s v="CA"/>
    <s v="RENT"/>
    <x v="181"/>
    <x v="1"/>
    <n v="7"/>
    <n v="28032"/>
    <x v="1"/>
    <s v="&lt; 1 year"/>
    <n v="10"/>
    <n v="19"/>
    <n v="0"/>
    <x v="0"/>
  </r>
  <r>
    <n v="10"/>
    <n v="5000"/>
    <n v="525"/>
    <n v="9.3299999999999994E-2"/>
    <s v="36 months"/>
    <x v="6"/>
    <n v="0.1193"/>
    <s v="WI"/>
    <s v="MORTGAGE"/>
    <x v="342"/>
    <x v="1"/>
    <n v="16"/>
    <n v="60568"/>
    <x v="1"/>
    <s v="2 years"/>
    <n v="9"/>
    <n v="11"/>
    <n v="2"/>
    <x v="6"/>
  </r>
  <r>
    <n v="38028"/>
    <n v="6400"/>
    <n v="6400"/>
    <n v="7.51E-2"/>
    <s v="36 months"/>
    <x v="8"/>
    <n v="9.5799999999999996E-2"/>
    <s v="IL"/>
    <s v="RENT"/>
    <x v="155"/>
    <x v="0"/>
    <n v="11"/>
    <n v="12306"/>
    <x v="1"/>
    <s v="&lt; 1 year"/>
    <n v="7"/>
    <n v="9"/>
    <n v="0"/>
    <x v="8"/>
  </r>
  <r>
    <n v="49038"/>
    <n v="3825"/>
    <n v="3800"/>
    <n v="7.9000000000000001E-2"/>
    <s v="36 months"/>
    <x v="12"/>
    <n v="3.7199999999999997E-2"/>
    <s v="NY"/>
    <s v="RENT"/>
    <x v="63"/>
    <x v="28"/>
    <n v="3"/>
    <n v="5106"/>
    <x v="2"/>
    <s v="5 years"/>
    <n v="7"/>
    <n v="3"/>
    <n v="5"/>
    <x v="12"/>
  </r>
  <r>
    <n v="56804"/>
    <n v="8000"/>
    <n v="8000"/>
    <n v="0.1799"/>
    <s v="36 months"/>
    <x v="0"/>
    <n v="3.9600000000000003E-2"/>
    <s v="FL"/>
    <s v="RENT"/>
    <x v="149"/>
    <x v="17"/>
    <n v="9"/>
    <n v="8080"/>
    <x v="1"/>
    <s v="5 years"/>
    <n v="17"/>
    <n v="3"/>
    <n v="5"/>
    <x v="0"/>
  </r>
  <r>
    <n v="41014"/>
    <n v="8000"/>
    <n v="7975"/>
    <n v="0.17269999999999999"/>
    <s v="36 months"/>
    <x v="0"/>
    <n v="8.5999999999999993E-2"/>
    <s v="FL"/>
    <s v="MORTGAGE"/>
    <x v="189"/>
    <x v="8"/>
    <n v="7"/>
    <n v="2963"/>
    <x v="1"/>
    <s v="3 years"/>
    <n v="17"/>
    <n v="8"/>
    <n v="3"/>
    <x v="0"/>
  </r>
  <r>
    <n v="84840"/>
    <n v="6000"/>
    <n v="6000"/>
    <n v="0.15310000000000001"/>
    <s v="36 months"/>
    <x v="0"/>
    <n v="6.2600000000000003E-2"/>
    <s v="NJ"/>
    <s v="RENT"/>
    <x v="450"/>
    <x v="17"/>
    <n v="21"/>
    <n v="21567"/>
    <x v="2"/>
    <s v="5 years"/>
    <n v="15"/>
    <n v="6"/>
    <n v="5"/>
    <x v="0"/>
  </r>
  <r>
    <n v="35260"/>
    <n v="2500"/>
    <n v="2500"/>
    <n v="8.8999999999999996E-2"/>
    <s v="36 months"/>
    <x v="2"/>
    <n v="0.22489999999999999"/>
    <s v="MO"/>
    <s v="RENT"/>
    <x v="217"/>
    <x v="1"/>
    <n v="7"/>
    <n v="5883"/>
    <x v="3"/>
    <s v="2 years"/>
    <n v="8"/>
    <n v="22"/>
    <n v="2"/>
    <x v="2"/>
  </r>
  <r>
    <n v="85721"/>
    <n v="10000"/>
    <n v="10000"/>
    <n v="0.13109999999999999"/>
    <s v="36 months"/>
    <x v="0"/>
    <n v="0.18720000000000001"/>
    <s v="CO"/>
    <s v="RENT"/>
    <x v="107"/>
    <x v="7"/>
    <n v="13"/>
    <n v="7411"/>
    <x v="2"/>
    <s v="2 years"/>
    <n v="13"/>
    <n v="18"/>
    <n v="2"/>
    <x v="0"/>
  </r>
  <r>
    <n v="46870"/>
    <n v="14600"/>
    <n v="14600"/>
    <n v="9.7600000000000006E-2"/>
    <s v="36 months"/>
    <x v="1"/>
    <n v="0.29509999999999997"/>
    <s v="FL"/>
    <s v="OWN"/>
    <x v="36"/>
    <x v="10"/>
    <n v="14"/>
    <n v="23616"/>
    <x v="1"/>
    <s v="2 years"/>
    <n v="9"/>
    <n v="29"/>
    <n v="2"/>
    <x v="1"/>
  </r>
  <r>
    <n v="16032"/>
    <n v="24000"/>
    <n v="23800"/>
    <n v="0.2114"/>
    <s v="60 months"/>
    <x v="2"/>
    <n v="0.12920000000000001"/>
    <s v="MI"/>
    <s v="RENT"/>
    <x v="13"/>
    <x v="17"/>
    <n v="7"/>
    <n v="4324"/>
    <x v="2"/>
    <s v="10+ years"/>
    <n v="21"/>
    <n v="12"/>
    <n v="11"/>
    <x v="2"/>
  </r>
  <r>
    <n v="100985"/>
    <n v="2200"/>
    <n v="2200"/>
    <n v="7.9000000000000001E-2"/>
    <s v="36 months"/>
    <x v="8"/>
    <n v="8.1600000000000006E-2"/>
    <s v="WA"/>
    <s v="MORTGAGE"/>
    <x v="54"/>
    <x v="32"/>
    <n v="8"/>
    <n v="2927"/>
    <x v="2"/>
    <s v="3 years"/>
    <n v="7"/>
    <n v="8"/>
    <n v="3"/>
    <x v="8"/>
  </r>
  <r>
    <n v="84917"/>
    <n v="10000"/>
    <n v="10000"/>
    <n v="0.13109999999999999"/>
    <s v="36 months"/>
    <x v="0"/>
    <n v="0.18959999999999999"/>
    <s v="CA"/>
    <s v="RENT"/>
    <x v="451"/>
    <x v="22"/>
    <n v="16"/>
    <n v="27086"/>
    <x v="2"/>
    <s v="&lt; 1 year"/>
    <n v="13"/>
    <n v="18"/>
    <n v="0"/>
    <x v="0"/>
  </r>
  <r>
    <n v="57190"/>
    <n v="5000"/>
    <n v="5000"/>
    <n v="9.7600000000000006E-2"/>
    <s v="36 months"/>
    <x v="1"/>
    <n v="0.2828"/>
    <s v="NC"/>
    <s v="MORTGAGE"/>
    <x v="1"/>
    <x v="3"/>
    <n v="15"/>
    <n v="38092"/>
    <x v="2"/>
    <s v="10+ years"/>
    <n v="9"/>
    <n v="28"/>
    <n v="11"/>
    <x v="1"/>
  </r>
  <r>
    <n v="38205"/>
    <n v="12300"/>
    <n v="12300"/>
    <n v="7.51E-2"/>
    <s v="36 months"/>
    <x v="0"/>
    <n v="0.22289999999999999"/>
    <s v="FL"/>
    <s v="RENT"/>
    <x v="19"/>
    <x v="0"/>
    <n v="6"/>
    <n v="27282"/>
    <x v="1"/>
    <s v="7 years"/>
    <n v="7"/>
    <n v="22"/>
    <n v="7"/>
    <x v="0"/>
  </r>
  <r>
    <n v="5794"/>
    <n v="2500"/>
    <n v="2500"/>
    <n v="0.13220000000000001"/>
    <s v="36 months"/>
    <x v="0"/>
    <n v="0.156"/>
    <s v="CA"/>
    <s v="MORTGAGE"/>
    <x v="146"/>
    <x v="2"/>
    <n v="10"/>
    <n v="3777"/>
    <x v="0"/>
    <s v="&lt; 1 year"/>
    <n v="13"/>
    <n v="15"/>
    <n v="0"/>
    <x v="0"/>
  </r>
  <r>
    <n v="8628"/>
    <n v="15000"/>
    <n v="14825"/>
    <n v="0.1273"/>
    <s v="36 months"/>
    <x v="2"/>
    <n v="0.16889999999999999"/>
    <s v="PA"/>
    <s v="MORTGAGE"/>
    <x v="452"/>
    <x v="21"/>
    <n v="14"/>
    <n v="14488"/>
    <x v="3"/>
    <s v="3 years"/>
    <n v="12"/>
    <n v="16"/>
    <n v="3"/>
    <x v="2"/>
  </r>
  <r>
    <n v="46021"/>
    <n v="1000"/>
    <n v="1000"/>
    <n v="0.1074"/>
    <s v="36 months"/>
    <x v="0"/>
    <n v="0.09"/>
    <s v="UT"/>
    <s v="RENT"/>
    <x v="49"/>
    <x v="1"/>
    <n v="5"/>
    <n v="1314"/>
    <x v="2"/>
    <s v="2 years"/>
    <n v="10"/>
    <n v="0.09"/>
    <n v="2"/>
    <x v="0"/>
  </r>
  <r>
    <n v="33641"/>
    <n v="18000"/>
    <n v="17975"/>
    <n v="0.1171"/>
    <s v="36 months"/>
    <x v="0"/>
    <n v="0.10340000000000001"/>
    <s v="AZ"/>
    <s v="RENT"/>
    <x v="453"/>
    <x v="21"/>
    <n v="8"/>
    <n v="14960"/>
    <x v="2"/>
    <s v="&lt; 1 year"/>
    <n v="11"/>
    <n v="10"/>
    <n v="0"/>
    <x v="0"/>
  </r>
  <r>
    <n v="93511"/>
    <n v="5000"/>
    <n v="5000"/>
    <n v="0.158"/>
    <s v="36 months"/>
    <x v="0"/>
    <n v="0.17610000000000001"/>
    <s v="CA"/>
    <s v="RENT"/>
    <x v="1"/>
    <x v="21"/>
    <n v="4"/>
    <n v="4164"/>
    <x v="0"/>
    <s v="7 years"/>
    <n v="15"/>
    <n v="17"/>
    <n v="7"/>
    <x v="0"/>
  </r>
  <r>
    <n v="15634"/>
    <n v="6000"/>
    <n v="5956.31"/>
    <n v="9.9900000000000003E-2"/>
    <s v="36 months"/>
    <x v="0"/>
    <n v="0.17860000000000001"/>
    <s v="CO"/>
    <s v="MORTGAGE"/>
    <x v="454"/>
    <x v="7"/>
    <n v="10"/>
    <n v="15280"/>
    <x v="1"/>
    <s v="n/a"/>
    <n v="9"/>
    <n v="17"/>
    <s v="n/a"/>
    <x v="0"/>
  </r>
  <r>
    <n v="22510"/>
    <n v="2500"/>
    <n v="2500"/>
    <n v="0.1037"/>
    <s v="36 months"/>
    <x v="0"/>
    <n v="0.24299999999999999"/>
    <s v="NJ"/>
    <s v="RENT"/>
    <x v="64"/>
    <x v="6"/>
    <n v="10"/>
    <n v="1523"/>
    <x v="2"/>
    <s v="2 years"/>
    <n v="10"/>
    <n v="24"/>
    <n v="2"/>
    <x v="0"/>
  </r>
  <r>
    <n v="80484"/>
    <n v="6000"/>
    <n v="6000"/>
    <n v="0.1016"/>
    <s v="36 months"/>
    <x v="6"/>
    <n v="6.5600000000000006E-2"/>
    <s v="NC"/>
    <s v="MORTGAGE"/>
    <x v="194"/>
    <x v="18"/>
    <n v="6"/>
    <n v="440"/>
    <x v="3"/>
    <s v="8 years"/>
    <n v="10"/>
    <n v="6"/>
    <n v="8"/>
    <x v="6"/>
  </r>
  <r>
    <n v="325"/>
    <n v="7000"/>
    <n v="5525"/>
    <n v="7.7499999999999999E-2"/>
    <s v="36 months"/>
    <x v="0"/>
    <n v="0.1037"/>
    <s v="NV"/>
    <s v="RENT"/>
    <x v="455"/>
    <x v="14"/>
    <n v="13"/>
    <n v="6634"/>
    <x v="2"/>
    <s v="8 years"/>
    <n v="7"/>
    <n v="10"/>
    <n v="8"/>
    <x v="0"/>
  </r>
  <r>
    <n v="23743"/>
    <n v="4200"/>
    <n v="4200"/>
    <n v="0.13059999999999999"/>
    <s v="36 months"/>
    <x v="8"/>
    <n v="0.13819999999999999"/>
    <s v="NJ"/>
    <s v="MORTGAGE"/>
    <x v="224"/>
    <x v="22"/>
    <n v="14"/>
    <n v="23653"/>
    <x v="1"/>
    <s v="10+ years"/>
    <n v="13"/>
    <n v="13"/>
    <n v="11"/>
    <x v="8"/>
  </r>
  <r>
    <n v="59901"/>
    <n v="12500"/>
    <n v="12500"/>
    <n v="0.1409"/>
    <s v="36 months"/>
    <x v="0"/>
    <n v="0.215"/>
    <s v="TX"/>
    <s v="OWN"/>
    <x v="91"/>
    <x v="7"/>
    <n v="9"/>
    <n v="11967"/>
    <x v="2"/>
    <s v="6 years"/>
    <n v="14"/>
    <n v="21"/>
    <n v="6"/>
    <x v="0"/>
  </r>
  <r>
    <n v="10326"/>
    <n v="15400"/>
    <n v="9458.33"/>
    <n v="0.16320000000000001"/>
    <s v="60 months"/>
    <x v="7"/>
    <n v="0.1517"/>
    <s v="VA"/>
    <s v="RENT"/>
    <x v="224"/>
    <x v="3"/>
    <n v="11"/>
    <n v="9989"/>
    <x v="1"/>
    <s v="4 years"/>
    <n v="16"/>
    <n v="15"/>
    <n v="4"/>
    <x v="7"/>
  </r>
  <r>
    <n v="92989"/>
    <n v="30000"/>
    <n v="30000"/>
    <n v="0.1777"/>
    <s v="36 months"/>
    <x v="2"/>
    <n v="9.4100000000000003E-2"/>
    <s v="MN"/>
    <s v="RENT"/>
    <x v="456"/>
    <x v="18"/>
    <n v="12"/>
    <n v="24188"/>
    <x v="2"/>
    <s v="&lt; 1 year"/>
    <n v="17"/>
    <n v="9"/>
    <n v="0"/>
    <x v="2"/>
  </r>
  <r>
    <n v="98277"/>
    <n v="20700"/>
    <n v="20700"/>
    <n v="0.16289999999999999"/>
    <s v="60 months"/>
    <x v="0"/>
    <n v="0.32950000000000002"/>
    <s v="CA"/>
    <s v="RENT"/>
    <x v="21"/>
    <x v="5"/>
    <n v="20"/>
    <n v="22277"/>
    <x v="1"/>
    <s v="7 years"/>
    <n v="16"/>
    <n v="32"/>
    <n v="7"/>
    <x v="0"/>
  </r>
  <r>
    <n v="54017"/>
    <n v="7000"/>
    <n v="7000"/>
    <n v="0.13109999999999999"/>
    <s v="36 months"/>
    <x v="10"/>
    <n v="0.22359999999999999"/>
    <s v="IL"/>
    <s v="MORTGAGE"/>
    <x v="28"/>
    <x v="7"/>
    <n v="7"/>
    <n v="28985"/>
    <x v="1"/>
    <s v="5 years"/>
    <n v="13"/>
    <n v="22"/>
    <n v="5"/>
    <x v="10"/>
  </r>
  <r>
    <n v="45793"/>
    <n v="8000"/>
    <n v="8000"/>
    <n v="7.9000000000000001E-2"/>
    <s v="36 months"/>
    <x v="10"/>
    <n v="8.9099999999999999E-2"/>
    <s v="NY"/>
    <s v="RENT"/>
    <x v="146"/>
    <x v="23"/>
    <n v="4"/>
    <n v="680"/>
    <x v="2"/>
    <s v="6 years"/>
    <n v="7"/>
    <n v="8"/>
    <n v="6"/>
    <x v="10"/>
  </r>
  <r>
    <n v="53635"/>
    <n v="18000"/>
    <n v="18000"/>
    <n v="0.2099"/>
    <s v="60 months"/>
    <x v="1"/>
    <n v="0.1163"/>
    <s v="CA"/>
    <s v="RENT"/>
    <x v="457"/>
    <x v="4"/>
    <n v="5"/>
    <n v="32394"/>
    <x v="0"/>
    <s v="4 years"/>
    <n v="20"/>
    <n v="11"/>
    <n v="4"/>
    <x v="1"/>
  </r>
  <r>
    <n v="34440"/>
    <n v="12000"/>
    <n v="12000"/>
    <n v="6.6199999999999995E-2"/>
    <s v="36 months"/>
    <x v="0"/>
    <n v="4.7300000000000002E-2"/>
    <s v="WA"/>
    <s v="MORTGAGE"/>
    <x v="69"/>
    <x v="28"/>
    <n v="9"/>
    <n v="6578"/>
    <x v="1"/>
    <s v="10+ years"/>
    <n v="6"/>
    <n v="4"/>
    <n v="11"/>
    <x v="0"/>
  </r>
  <r>
    <n v="43487"/>
    <n v="5500"/>
    <n v="5500"/>
    <n v="0.12690000000000001"/>
    <s v="36 months"/>
    <x v="1"/>
    <n v="0.1933"/>
    <s v="VA"/>
    <s v="RENT"/>
    <x v="140"/>
    <x v="4"/>
    <n v="6"/>
    <n v="12567"/>
    <x v="2"/>
    <s v="4 years"/>
    <n v="12"/>
    <n v="19"/>
    <n v="4"/>
    <x v="1"/>
  </r>
  <r>
    <n v="25993"/>
    <n v="18000"/>
    <n v="17975"/>
    <n v="0.1099"/>
    <s v="60 months"/>
    <x v="0"/>
    <n v="0.1535"/>
    <s v="CA"/>
    <s v="RENT"/>
    <x v="34"/>
    <x v="20"/>
    <n v="12"/>
    <n v="1372"/>
    <x v="2"/>
    <s v="2 years"/>
    <n v="10"/>
    <n v="15"/>
    <n v="2"/>
    <x v="0"/>
  </r>
  <r>
    <n v="37383"/>
    <n v="5400"/>
    <n v="5400"/>
    <n v="0.16289999999999999"/>
    <s v="36 months"/>
    <x v="10"/>
    <n v="0.20030000000000001"/>
    <s v="GA"/>
    <s v="RENT"/>
    <x v="56"/>
    <x v="17"/>
    <n v="9"/>
    <n v="11114"/>
    <x v="1"/>
    <s v="1 year"/>
    <n v="16"/>
    <n v="20"/>
    <n v="1"/>
    <x v="10"/>
  </r>
  <r>
    <n v="74054"/>
    <n v="18000"/>
    <n v="18000"/>
    <n v="0.1212"/>
    <s v="60 months"/>
    <x v="0"/>
    <n v="0.19159999999999999"/>
    <s v="VA"/>
    <s v="MORTGAGE"/>
    <x v="103"/>
    <x v="10"/>
    <n v="14"/>
    <n v="26622"/>
    <x v="2"/>
    <s v="3 years"/>
    <n v="12"/>
    <n v="19"/>
    <n v="3"/>
    <x v="0"/>
  </r>
  <r>
    <n v="49539"/>
    <n v="3000"/>
    <n v="3000"/>
    <n v="0.1074"/>
    <s v="36 months"/>
    <x v="2"/>
    <n v="0.1555"/>
    <s v="DE"/>
    <s v="RENT"/>
    <x v="64"/>
    <x v="6"/>
    <n v="5"/>
    <n v="1750"/>
    <x v="1"/>
    <s v="2 years"/>
    <n v="10"/>
    <n v="15"/>
    <n v="2"/>
    <x v="2"/>
  </r>
  <r>
    <n v="61152"/>
    <n v="21000"/>
    <n v="21000"/>
    <n v="7.6200000000000004E-2"/>
    <s v="36 months"/>
    <x v="0"/>
    <n v="6.8400000000000002E-2"/>
    <s v="IL"/>
    <s v="MORTGAGE"/>
    <x v="359"/>
    <x v="26"/>
    <n v="7"/>
    <n v="19178"/>
    <x v="2"/>
    <s v="7 years"/>
    <n v="7"/>
    <n v="6"/>
    <n v="7"/>
    <x v="0"/>
  </r>
  <r>
    <n v="61151"/>
    <n v="8000"/>
    <n v="8000"/>
    <n v="0.1777"/>
    <s v="36 months"/>
    <x v="1"/>
    <n v="0.34560000000000002"/>
    <s v="IL"/>
    <s v="RENT"/>
    <x v="458"/>
    <x v="9"/>
    <n v="26"/>
    <n v="18518"/>
    <x v="2"/>
    <s v="2 years"/>
    <n v="17"/>
    <n v="34"/>
    <n v="2"/>
    <x v="1"/>
  </r>
  <r>
    <n v="103989"/>
    <n v="1750"/>
    <n v="1750"/>
    <n v="7.8799999999999995E-2"/>
    <s v="36 months"/>
    <x v="0"/>
    <n v="0.23350000000000001"/>
    <s v="VA"/>
    <s v="MORTGAGE"/>
    <x v="64"/>
    <x v="0"/>
    <n v="13"/>
    <n v="13826"/>
    <x v="4"/>
    <s v="10+ years"/>
    <n v="7"/>
    <n v="23"/>
    <n v="11"/>
    <x v="0"/>
  </r>
  <r>
    <n v="988"/>
    <n v="7500"/>
    <n v="214.02"/>
    <n v="0.08"/>
    <s v="36 months"/>
    <x v="2"/>
    <n v="7.17E-2"/>
    <s v="KS"/>
    <s v="MORTGAGE"/>
    <x v="19"/>
    <x v="33"/>
    <n v="14"/>
    <n v="9409"/>
    <x v="1"/>
    <s v="7 years"/>
    <n v="0.08"/>
    <n v="7"/>
    <n v="7"/>
    <x v="2"/>
  </r>
  <r>
    <n v="47060"/>
    <n v="9500"/>
    <n v="9500"/>
    <n v="0.14649999999999999"/>
    <s v="36 months"/>
    <x v="0"/>
    <n v="8.8200000000000001E-2"/>
    <s v="CA"/>
    <s v="RENT"/>
    <x v="15"/>
    <x v="7"/>
    <n v="4"/>
    <n v="7831"/>
    <x v="2"/>
    <s v="1 year"/>
    <n v="14"/>
    <n v="8"/>
    <n v="1"/>
    <x v="0"/>
  </r>
  <r>
    <n v="71136"/>
    <n v="14500"/>
    <n v="14500"/>
    <n v="0.1409"/>
    <s v="36 months"/>
    <x v="0"/>
    <n v="0.27779999999999999"/>
    <s v="MI"/>
    <s v="MORTGAGE"/>
    <x v="21"/>
    <x v="6"/>
    <n v="9"/>
    <n v="46129"/>
    <x v="2"/>
    <s v="10+ years"/>
    <n v="14"/>
    <n v="27"/>
    <n v="11"/>
    <x v="0"/>
  </r>
  <r>
    <n v="58346"/>
    <n v="4800"/>
    <n v="4800"/>
    <n v="0.19989999999999999"/>
    <s v="36 months"/>
    <x v="0"/>
    <n v="0.2044"/>
    <s v="NM"/>
    <s v="MORTGAGE"/>
    <x v="36"/>
    <x v="17"/>
    <n v="4"/>
    <n v="21514"/>
    <x v="1"/>
    <s v="n/a"/>
    <n v="19"/>
    <n v="20"/>
    <s v="n/a"/>
    <x v="0"/>
  </r>
  <r>
    <n v="30210"/>
    <n v="3800"/>
    <n v="3800"/>
    <n v="6.9900000000000004E-2"/>
    <s v="36 months"/>
    <x v="1"/>
    <n v="3.1800000000000002E-2"/>
    <s v="NY"/>
    <s v="RENT"/>
    <x v="150"/>
    <x v="11"/>
    <n v="9"/>
    <n v="3766"/>
    <x v="2"/>
    <s v="4 years"/>
    <n v="6"/>
    <n v="3"/>
    <n v="4"/>
    <x v="1"/>
  </r>
  <r>
    <n v="101065"/>
    <n v="20675"/>
    <n v="20675"/>
    <n v="0.17269999999999999"/>
    <s v="60 months"/>
    <x v="0"/>
    <n v="0.13300000000000001"/>
    <s v="MD"/>
    <s v="RENT"/>
    <x v="88"/>
    <x v="18"/>
    <n v="5"/>
    <n v="2449"/>
    <x v="2"/>
    <s v="1 year"/>
    <n v="17"/>
    <n v="13"/>
    <n v="1"/>
    <x v="0"/>
  </r>
  <r>
    <n v="101515"/>
    <n v="3500"/>
    <n v="225"/>
    <n v="0.1028"/>
    <s v="36 months"/>
    <x v="2"/>
    <n v="0.1"/>
    <s v="NY"/>
    <s v="RENT"/>
    <x v="342"/>
    <x v="7"/>
    <s v="NA"/>
    <s v="NA"/>
    <x v="9"/>
    <s v="&lt; 1 year"/>
    <n v="10"/>
    <n v="0.1"/>
    <n v="0"/>
    <x v="2"/>
  </r>
  <r>
    <n v="101340"/>
    <n v="27050"/>
    <n v="27050"/>
    <n v="0.1905"/>
    <s v="60 months"/>
    <x v="0"/>
    <n v="0.12889999999999999"/>
    <s v="MI"/>
    <s v="MORTGAGE"/>
    <x v="126"/>
    <x v="2"/>
    <n v="8"/>
    <n v="15793"/>
    <x v="2"/>
    <s v="6 years"/>
    <n v="19"/>
    <n v="12"/>
    <n v="6"/>
    <x v="0"/>
  </r>
  <r>
    <n v="7167"/>
    <n v="8000"/>
    <n v="7850"/>
    <n v="0.15329999999999999"/>
    <s v="36 months"/>
    <x v="0"/>
    <n v="0.16039999999999999"/>
    <s v="FL"/>
    <s v="MORTGAGE"/>
    <x v="180"/>
    <x v="13"/>
    <n v="8"/>
    <n v="25573"/>
    <x v="3"/>
    <s v="6 years"/>
    <n v="15"/>
    <n v="16"/>
    <n v="6"/>
    <x v="0"/>
  </r>
  <r>
    <n v="39602"/>
    <n v="5300"/>
    <n v="5300"/>
    <n v="0.1527"/>
    <s v="36 months"/>
    <x v="1"/>
    <n v="0.24879999999999999"/>
    <s v="CT"/>
    <s v="RENT"/>
    <x v="36"/>
    <x v="17"/>
    <n v="11"/>
    <n v="7855"/>
    <x v="0"/>
    <s v="1 year"/>
    <n v="15"/>
    <n v="24"/>
    <n v="1"/>
    <x v="1"/>
  </r>
  <r>
    <n v="85090"/>
    <n v="5000"/>
    <n v="5000"/>
    <n v="7.9000000000000001E-2"/>
    <s v="36 months"/>
    <x v="0"/>
    <n v="0.1285"/>
    <s v="PA"/>
    <s v="OWN"/>
    <x v="20"/>
    <x v="10"/>
    <n v="18"/>
    <n v="9597"/>
    <x v="0"/>
    <s v="3 years"/>
    <n v="7"/>
    <n v="12"/>
    <n v="3"/>
    <x v="0"/>
  </r>
  <r>
    <n v="90356"/>
    <n v="15500"/>
    <n v="15500"/>
    <n v="8.8999999999999996E-2"/>
    <s v="36 months"/>
    <x v="6"/>
    <n v="0.1636"/>
    <s v="PA"/>
    <s v="RENT"/>
    <x v="16"/>
    <x v="21"/>
    <n v="8"/>
    <n v="4097"/>
    <x v="6"/>
    <s v="10+ years"/>
    <n v="8"/>
    <n v="16"/>
    <n v="11"/>
    <x v="6"/>
  </r>
  <r>
    <n v="26354"/>
    <n v="11200"/>
    <n v="11200"/>
    <n v="7.9100000000000004E-2"/>
    <s v="36 months"/>
    <x v="0"/>
    <n v="0.13070000000000001"/>
    <s v="GA"/>
    <s v="MORTGAGE"/>
    <x v="317"/>
    <x v="5"/>
    <n v="9"/>
    <n v="5439"/>
    <x v="1"/>
    <s v="3 years"/>
    <n v="7"/>
    <n v="13"/>
    <n v="3"/>
    <x v="0"/>
  </r>
  <r>
    <n v="100217"/>
    <n v="16000"/>
    <n v="16000"/>
    <n v="0.23760000000000001"/>
    <s v="60 months"/>
    <x v="1"/>
    <n v="0.27060000000000001"/>
    <s v="TX"/>
    <s v="RENT"/>
    <x v="15"/>
    <x v="8"/>
    <n v="18"/>
    <n v="24610"/>
    <x v="3"/>
    <s v="1 year"/>
    <n v="23"/>
    <n v="27"/>
    <n v="1"/>
    <x v="1"/>
  </r>
  <r>
    <n v="83773"/>
    <n v="21850"/>
    <n v="21850"/>
    <n v="0.158"/>
    <s v="36 months"/>
    <x v="1"/>
    <n v="0.26290000000000002"/>
    <s v="NJ"/>
    <s v="RENT"/>
    <x v="65"/>
    <x v="2"/>
    <n v="20"/>
    <n v="43173"/>
    <x v="1"/>
    <s v="4 years"/>
    <n v="15"/>
    <n v="26"/>
    <n v="4"/>
    <x v="1"/>
  </r>
  <r>
    <n v="46350"/>
    <n v="2400"/>
    <n v="2375"/>
    <n v="8.8999999999999996E-2"/>
    <s v="36 months"/>
    <x v="0"/>
    <n v="0.1123"/>
    <s v="NC"/>
    <s v="RENT"/>
    <x v="194"/>
    <x v="6"/>
    <n v="8"/>
    <n v="2075"/>
    <x v="2"/>
    <s v="4 years"/>
    <n v="8"/>
    <n v="11"/>
    <n v="4"/>
    <x v="0"/>
  </r>
  <r>
    <n v="23644"/>
    <n v="2700"/>
    <n v="2700"/>
    <n v="5.79E-2"/>
    <s v="36 months"/>
    <x v="0"/>
    <n v="0.1981"/>
    <s v="OH"/>
    <s v="MORTGAGE"/>
    <x v="27"/>
    <x v="20"/>
    <n v="14"/>
    <n v="13159"/>
    <x v="1"/>
    <s v="8 years"/>
    <n v="5"/>
    <n v="19"/>
    <n v="8"/>
    <x v="0"/>
  </r>
  <r>
    <n v="33138"/>
    <n v="30100"/>
    <n v="30100"/>
    <n v="0.19420000000000001"/>
    <s v="60 months"/>
    <x v="6"/>
    <n v="3.3099999999999997E-2"/>
    <s v="DC"/>
    <s v="MORTGAGE"/>
    <x v="96"/>
    <x v="6"/>
    <n v="15"/>
    <n v="3737"/>
    <x v="3"/>
    <s v="6 years"/>
    <n v="19"/>
    <n v="3"/>
    <n v="6"/>
    <x v="6"/>
  </r>
  <r>
    <n v="60512"/>
    <n v="20000"/>
    <n v="20000"/>
    <n v="0.14330000000000001"/>
    <s v="60 months"/>
    <x v="0"/>
    <n v="0.15679999999999999"/>
    <s v="CA"/>
    <s v="RENT"/>
    <x v="69"/>
    <x v="5"/>
    <n v="8"/>
    <n v="17270"/>
    <x v="2"/>
    <s v="5 years"/>
    <n v="14"/>
    <n v="15"/>
    <n v="5"/>
    <x v="0"/>
  </r>
  <r>
    <n v="48836"/>
    <n v="6000"/>
    <n v="6000"/>
    <n v="6.6199999999999995E-2"/>
    <s v="36 months"/>
    <x v="7"/>
    <n v="0.1603"/>
    <s v="FL"/>
    <s v="RENT"/>
    <x v="46"/>
    <x v="29"/>
    <n v="5"/>
    <n v="79"/>
    <x v="2"/>
    <s v="1 year"/>
    <n v="6"/>
    <n v="16"/>
    <n v="1"/>
    <x v="7"/>
  </r>
  <r>
    <n v="45033"/>
    <n v="2000"/>
    <n v="2000"/>
    <n v="0.14649999999999999"/>
    <s v="36 months"/>
    <x v="0"/>
    <n v="0.1666"/>
    <s v="CA"/>
    <s v="OWN"/>
    <x v="91"/>
    <x v="7"/>
    <n v="5"/>
    <n v="2566"/>
    <x v="1"/>
    <s v="5 years"/>
    <n v="14"/>
    <n v="16"/>
    <n v="5"/>
    <x v="0"/>
  </r>
  <r>
    <n v="1269"/>
    <n v="3200"/>
    <n v="766.09"/>
    <n v="0.12859999999999999"/>
    <s v="36 months"/>
    <x v="2"/>
    <n v="0.1477"/>
    <s v="PA"/>
    <s v="RENT"/>
    <x v="459"/>
    <x v="4"/>
    <n v="6"/>
    <n v="3318"/>
    <x v="1"/>
    <s v="7 years"/>
    <n v="12"/>
    <n v="14"/>
    <n v="7"/>
    <x v="2"/>
  </r>
  <r>
    <n v="29200"/>
    <n v="18000"/>
    <n v="17950"/>
    <n v="0.13489999999999999"/>
    <s v="60 months"/>
    <x v="0"/>
    <n v="0.28349999999999997"/>
    <s v="MD"/>
    <s v="MORTGAGE"/>
    <x v="257"/>
    <x v="11"/>
    <n v="23"/>
    <n v="39592"/>
    <x v="2"/>
    <s v="&lt; 1 year"/>
    <n v="13"/>
    <n v="28"/>
    <n v="0"/>
    <x v="0"/>
  </r>
  <r>
    <n v="33736"/>
    <n v="15000"/>
    <n v="15000"/>
    <n v="0.1527"/>
    <s v="36 months"/>
    <x v="12"/>
    <n v="7.85E-2"/>
    <s v="NJ"/>
    <s v="RENT"/>
    <x v="104"/>
    <x v="22"/>
    <n v="17"/>
    <n v="8962"/>
    <x v="1"/>
    <s v="6 years"/>
    <n v="15"/>
    <n v="7"/>
    <n v="6"/>
    <x v="12"/>
  </r>
  <r>
    <n v="24516"/>
    <n v="5000"/>
    <n v="5000"/>
    <n v="0.11990000000000001"/>
    <s v="60 months"/>
    <x v="8"/>
    <n v="0.14849999999999999"/>
    <s v="TX"/>
    <s v="RENT"/>
    <x v="26"/>
    <x v="9"/>
    <n v="10"/>
    <n v="3489"/>
    <x v="3"/>
    <s v="2 years"/>
    <n v="11"/>
    <n v="14"/>
    <n v="2"/>
    <x v="8"/>
  </r>
  <r>
    <n v="53112"/>
    <n v="7500"/>
    <n v="7500"/>
    <n v="0.13669999999999999"/>
    <s v="36 months"/>
    <x v="1"/>
    <n v="0.15970000000000001"/>
    <s v="WV"/>
    <s v="RENT"/>
    <x v="199"/>
    <x v="21"/>
    <n v="8"/>
    <n v="3908"/>
    <x v="0"/>
    <s v="5 years"/>
    <n v="13"/>
    <n v="15"/>
    <n v="5"/>
    <x v="1"/>
  </r>
  <r>
    <n v="57593"/>
    <n v="16000"/>
    <n v="16000"/>
    <n v="0.1799"/>
    <s v="36 months"/>
    <x v="0"/>
    <n v="5.6399999999999999E-2"/>
    <s v="CA"/>
    <s v="RENT"/>
    <x v="460"/>
    <x v="8"/>
    <n v="10"/>
    <n v="21686"/>
    <x v="3"/>
    <s v="10+ years"/>
    <n v="17"/>
    <n v="5"/>
    <n v="11"/>
    <x v="0"/>
  </r>
  <r>
    <n v="37095"/>
    <n v="20000"/>
    <n v="20000"/>
    <n v="7.9000000000000001E-2"/>
    <s v="36 months"/>
    <x v="12"/>
    <n v="0.2142"/>
    <s v="TX"/>
    <s v="MORTGAGE"/>
    <x v="9"/>
    <x v="23"/>
    <n v="6"/>
    <n v="6264"/>
    <x v="1"/>
    <s v="7 years"/>
    <n v="7"/>
    <n v="21"/>
    <n v="7"/>
    <x v="12"/>
  </r>
  <r>
    <n v="89600"/>
    <n v="24000"/>
    <n v="24000"/>
    <n v="0.158"/>
    <s v="60 months"/>
    <x v="0"/>
    <n v="0.1673"/>
    <s v="NC"/>
    <s v="MORTGAGE"/>
    <x v="48"/>
    <x v="8"/>
    <n v="10"/>
    <n v="24126"/>
    <x v="2"/>
    <s v="7 years"/>
    <n v="15"/>
    <n v="16"/>
    <n v="7"/>
    <x v="0"/>
  </r>
  <r>
    <n v="14080"/>
    <n v="25000"/>
    <n v="24925"/>
    <n v="0.1595"/>
    <s v="36 months"/>
    <x v="1"/>
    <n v="0.17949999999999999"/>
    <s v="MD"/>
    <s v="RENT"/>
    <x v="461"/>
    <x v="7"/>
    <n v="14"/>
    <n v="28330"/>
    <x v="2"/>
    <s v="2 years"/>
    <n v="15"/>
    <n v="17"/>
    <n v="2"/>
    <x v="1"/>
  </r>
  <r>
    <n v="39481"/>
    <n v="3000"/>
    <n v="3000"/>
    <n v="6.0299999999999999E-2"/>
    <s v="36 months"/>
    <x v="2"/>
    <n v="5.5E-2"/>
    <s v="VA"/>
    <s v="RENT"/>
    <x v="46"/>
    <x v="20"/>
    <n v="7"/>
    <n v="9616"/>
    <x v="2"/>
    <s v="5 years"/>
    <n v="6"/>
    <n v="5"/>
    <n v="5"/>
    <x v="2"/>
  </r>
  <r>
    <n v="6717"/>
    <n v="8000"/>
    <n v="7875"/>
    <n v="0.1148"/>
    <s v="36 months"/>
    <x v="2"/>
    <n v="0.151"/>
    <s v="FL"/>
    <s v="OWN"/>
    <x v="3"/>
    <x v="0"/>
    <n v="4"/>
    <n v="13415"/>
    <x v="2"/>
    <s v="6 years"/>
    <n v="11"/>
    <n v="15"/>
    <n v="6"/>
    <x v="2"/>
  </r>
  <r>
    <n v="27671"/>
    <n v="13000"/>
    <n v="13000"/>
    <n v="0.1099"/>
    <s v="60 months"/>
    <x v="6"/>
    <n v="0.217"/>
    <s v="GA"/>
    <s v="MORTGAGE"/>
    <x v="462"/>
    <x v="11"/>
    <n v="14"/>
    <n v="4663"/>
    <x v="2"/>
    <s v="3 years"/>
    <n v="10"/>
    <n v="21"/>
    <n v="3"/>
    <x v="6"/>
  </r>
  <r>
    <n v="55501"/>
    <n v="8000"/>
    <n v="8000"/>
    <n v="6.0299999999999999E-2"/>
    <s v="36 months"/>
    <x v="0"/>
    <n v="4.5100000000000001E-2"/>
    <s v="OR"/>
    <s v="MORTGAGE"/>
    <x v="70"/>
    <x v="27"/>
    <n v="9"/>
    <n v="6737"/>
    <x v="2"/>
    <s v="10+ years"/>
    <n v="6"/>
    <n v="4"/>
    <n v="11"/>
    <x v="0"/>
  </r>
  <r>
    <n v="56361"/>
    <n v="10000"/>
    <n v="10000"/>
    <n v="0.1212"/>
    <s v="36 months"/>
    <x v="6"/>
    <n v="0.31459999999999999"/>
    <s v="NY"/>
    <s v="MORTGAGE"/>
    <x v="9"/>
    <x v="3"/>
    <n v="16"/>
    <n v="18921"/>
    <x v="2"/>
    <s v="6 years"/>
    <n v="12"/>
    <n v="31"/>
    <n v="6"/>
    <x v="6"/>
  </r>
  <r>
    <n v="5166"/>
    <n v="20000"/>
    <n v="19925"/>
    <n v="0.12529999999999999"/>
    <s v="36 months"/>
    <x v="2"/>
    <n v="3.6499999999999998E-2"/>
    <s v="AZ"/>
    <s v="MORTGAGE"/>
    <x v="382"/>
    <x v="15"/>
    <n v="3"/>
    <n v="9231"/>
    <x v="2"/>
    <s v="7 years"/>
    <n v="12"/>
    <n v="3"/>
    <n v="7"/>
    <x v="2"/>
  </r>
  <r>
    <n v="87150"/>
    <n v="21700"/>
    <n v="21700"/>
    <n v="0.15310000000000001"/>
    <s v="36 months"/>
    <x v="1"/>
    <n v="0.13930000000000001"/>
    <s v="CA"/>
    <s v="MORTGAGE"/>
    <x v="463"/>
    <x v="3"/>
    <n v="6"/>
    <n v="8795"/>
    <x v="0"/>
    <s v="n/a"/>
    <n v="15"/>
    <n v="13"/>
    <s v="n/a"/>
    <x v="1"/>
  </r>
  <r>
    <n v="29016"/>
    <n v="2500"/>
    <n v="2500"/>
    <n v="0.11990000000000001"/>
    <s v="36 months"/>
    <x v="0"/>
    <n v="9.98E-2"/>
    <s v="RI"/>
    <s v="RENT"/>
    <x v="21"/>
    <x v="22"/>
    <n v="10"/>
    <n v="11131"/>
    <x v="3"/>
    <s v="10+ years"/>
    <n v="11"/>
    <n v="9"/>
    <n v="11"/>
    <x v="0"/>
  </r>
  <r>
    <n v="103215"/>
    <n v="10000"/>
    <n v="9869.17"/>
    <n v="0.14960000000000001"/>
    <s v="36 months"/>
    <x v="0"/>
    <n v="0.1779"/>
    <s v="MA"/>
    <s v="RENT"/>
    <x v="19"/>
    <x v="4"/>
    <n v="16"/>
    <n v="7201"/>
    <x v="6"/>
    <s v="4 years"/>
    <n v="14"/>
    <n v="17"/>
    <n v="4"/>
    <x v="0"/>
  </r>
  <r>
    <n v="43612"/>
    <n v="17000"/>
    <n v="17000"/>
    <n v="7.9000000000000001E-2"/>
    <s v="36 months"/>
    <x v="4"/>
    <n v="0.27410000000000001"/>
    <s v="CA"/>
    <s v="RENT"/>
    <x v="42"/>
    <x v="0"/>
    <n v="12"/>
    <n v="16756"/>
    <x v="2"/>
    <s v="10+ years"/>
    <n v="7"/>
    <n v="27"/>
    <n v="11"/>
    <x v="4"/>
  </r>
  <r>
    <n v="38534"/>
    <n v="10000"/>
    <n v="10000"/>
    <n v="6.6199999999999995E-2"/>
    <s v="36 months"/>
    <x v="0"/>
    <n v="0.2424"/>
    <s v="IL"/>
    <s v="RENT"/>
    <x v="19"/>
    <x v="14"/>
    <n v="9"/>
    <n v="1623"/>
    <x v="2"/>
    <s v="2 years"/>
    <n v="6"/>
    <n v="24"/>
    <n v="2"/>
    <x v="0"/>
  </r>
  <r>
    <n v="46458"/>
    <n v="14100"/>
    <n v="14100"/>
    <n v="0.1855"/>
    <s v="36 months"/>
    <x v="0"/>
    <n v="0.22700000000000001"/>
    <s v="AL"/>
    <s v="OWN"/>
    <x v="47"/>
    <x v="8"/>
    <n v="7"/>
    <n v="12114"/>
    <x v="1"/>
    <s v="10+ years"/>
    <n v="18"/>
    <n v="22"/>
    <n v="11"/>
    <x v="0"/>
  </r>
  <r>
    <n v="99787"/>
    <n v="26500"/>
    <n v="26500"/>
    <n v="0.2049"/>
    <s v="60 months"/>
    <x v="1"/>
    <n v="0.30359999999999998"/>
    <s v="MO"/>
    <s v="MORTGAGE"/>
    <x v="9"/>
    <x v="2"/>
    <n v="14"/>
    <n v="10350"/>
    <x v="2"/>
    <s v="5 years"/>
    <n v="20"/>
    <n v="30"/>
    <n v="5"/>
    <x v="1"/>
  </r>
  <r>
    <n v="87571"/>
    <n v="12000"/>
    <n v="12000"/>
    <n v="0.1212"/>
    <s v="36 months"/>
    <x v="0"/>
    <n v="9.7000000000000003E-2"/>
    <s v="CA"/>
    <s v="MORTGAGE"/>
    <x v="411"/>
    <x v="18"/>
    <n v="11"/>
    <n v="19643"/>
    <x v="1"/>
    <s v="3 years"/>
    <n v="12"/>
    <n v="9"/>
    <n v="3"/>
    <x v="0"/>
  </r>
  <r>
    <n v="102444"/>
    <n v="2200"/>
    <n v="-0.01"/>
    <n v="0.13869999999999999"/>
    <s v="36 months"/>
    <x v="1"/>
    <n v="0.10349999999999999"/>
    <s v="NJ"/>
    <s v="RENT"/>
    <x v="63"/>
    <x v="34"/>
    <n v="10"/>
    <n v="11606"/>
    <x v="1"/>
    <s v="3 years"/>
    <n v="13"/>
    <n v="10"/>
    <n v="3"/>
    <x v="1"/>
  </r>
  <r>
    <n v="67421"/>
    <n v="7200"/>
    <n v="7200"/>
    <n v="7.6200000000000004E-2"/>
    <s v="36 months"/>
    <x v="4"/>
    <n v="7.9699999999999993E-2"/>
    <s v="CA"/>
    <s v="RENT"/>
    <x v="96"/>
    <x v="10"/>
    <n v="12"/>
    <n v="25430"/>
    <x v="2"/>
    <s v="6 years"/>
    <n v="7"/>
    <n v="7"/>
    <n v="6"/>
    <x v="4"/>
  </r>
  <r>
    <n v="1076"/>
    <n v="6500"/>
    <n v="1196.5899999999999"/>
    <n v="8.3199999999999996E-2"/>
    <s v="36 months"/>
    <x v="0"/>
    <n v="5.4300000000000001E-2"/>
    <s v="PA"/>
    <s v="MORTGAGE"/>
    <x v="142"/>
    <x v="11"/>
    <n v="9"/>
    <n v="9830"/>
    <x v="4"/>
    <s v="10+ years"/>
    <n v="8"/>
    <n v="5"/>
    <n v="11"/>
    <x v="0"/>
  </r>
  <r>
    <n v="75473"/>
    <n v="19750"/>
    <n v="19750"/>
    <n v="0.17269999999999999"/>
    <s v="60 months"/>
    <x v="0"/>
    <n v="0.13389999999999999"/>
    <s v="NY"/>
    <s v="MORTGAGE"/>
    <x v="464"/>
    <x v="18"/>
    <n v="14"/>
    <n v="19070"/>
    <x v="3"/>
    <s v="4 years"/>
    <n v="17"/>
    <n v="13"/>
    <n v="4"/>
    <x v="0"/>
  </r>
  <r>
    <n v="22134"/>
    <n v="21000"/>
    <n v="20975"/>
    <n v="0.14910000000000001"/>
    <s v="60 months"/>
    <x v="0"/>
    <n v="9.64E-2"/>
    <s v="CA"/>
    <s v="RENT"/>
    <x v="465"/>
    <x v="9"/>
    <n v="10"/>
    <n v="0"/>
    <x v="1"/>
    <s v="4 years"/>
    <n v="14"/>
    <n v="9"/>
    <n v="4"/>
    <x v="0"/>
  </r>
  <r>
    <n v="46017"/>
    <n v="3500"/>
    <n v="3500"/>
    <n v="0.15809999999999999"/>
    <s v="36 months"/>
    <x v="0"/>
    <n v="0.13139999999999999"/>
    <s v="AR"/>
    <s v="MORTGAGE"/>
    <x v="73"/>
    <x v="8"/>
    <n v="8"/>
    <n v="11107"/>
    <x v="0"/>
    <s v="7 years"/>
    <n v="15"/>
    <n v="13"/>
    <n v="7"/>
    <x v="0"/>
  </r>
  <r>
    <n v="26369"/>
    <n v="2650"/>
    <n v="2650"/>
    <n v="7.4899999999999994E-2"/>
    <s v="36 months"/>
    <x v="0"/>
    <n v="0.21110000000000001"/>
    <s v="WV"/>
    <s v="OWN"/>
    <x v="466"/>
    <x v="9"/>
    <n v="15"/>
    <n v="1808"/>
    <x v="0"/>
    <s v="4 years"/>
    <n v="7"/>
    <n v="21"/>
    <n v="4"/>
    <x v="0"/>
  </r>
  <r>
    <n v="52860"/>
    <n v="15000"/>
    <n v="15000"/>
    <n v="0.13109999999999999"/>
    <s v="36 months"/>
    <x v="1"/>
    <n v="0.19359999999999999"/>
    <s v="CA"/>
    <s v="OWN"/>
    <x v="9"/>
    <x v="3"/>
    <n v="10"/>
    <n v="16618"/>
    <x v="2"/>
    <s v="10+ years"/>
    <n v="13"/>
    <n v="19"/>
    <n v="11"/>
    <x v="1"/>
  </r>
  <r>
    <n v="101246"/>
    <n v="4800"/>
    <n v="4800"/>
    <n v="0.14330000000000001"/>
    <s v="36 months"/>
    <x v="1"/>
    <n v="0.18909999999999999"/>
    <s v="IL"/>
    <s v="MORTGAGE"/>
    <x v="28"/>
    <x v="3"/>
    <n v="13"/>
    <n v="29287"/>
    <x v="1"/>
    <s v="5 years"/>
    <n v="14"/>
    <n v="18"/>
    <n v="5"/>
    <x v="1"/>
  </r>
  <r>
    <n v="53054"/>
    <n v="12000"/>
    <n v="12000"/>
    <n v="0.1799"/>
    <s v="36 months"/>
    <x v="0"/>
    <n v="0.17369999999999999"/>
    <s v="CT"/>
    <s v="MORTGAGE"/>
    <x v="32"/>
    <x v="4"/>
    <n v="10"/>
    <n v="7393"/>
    <x v="2"/>
    <s v="7 years"/>
    <n v="17"/>
    <n v="17"/>
    <n v="7"/>
    <x v="0"/>
  </r>
  <r>
    <n v="66184"/>
    <n v="6000"/>
    <n v="6000"/>
    <n v="6.6199999999999995E-2"/>
    <s v="36 months"/>
    <x v="0"/>
    <n v="3.8800000000000001E-2"/>
    <s v="NH"/>
    <s v="MORTGAGE"/>
    <x v="9"/>
    <x v="12"/>
    <n v="5"/>
    <n v="4242"/>
    <x v="2"/>
    <s v="1 year"/>
    <n v="6"/>
    <n v="3"/>
    <n v="1"/>
    <x v="0"/>
  </r>
  <r>
    <n v="34351"/>
    <n v="12000"/>
    <n v="12000"/>
    <n v="7.9000000000000001E-2"/>
    <s v="60 months"/>
    <x v="0"/>
    <n v="1.8800000000000001E-2"/>
    <s v="DE"/>
    <s v="MORTGAGE"/>
    <x v="20"/>
    <x v="24"/>
    <n v="6"/>
    <n v="3364"/>
    <x v="2"/>
    <s v="6 years"/>
    <n v="7"/>
    <n v="1"/>
    <n v="6"/>
    <x v="0"/>
  </r>
  <r>
    <n v="68999"/>
    <n v="1550"/>
    <n v="1550"/>
    <n v="0.1212"/>
    <s v="36 months"/>
    <x v="2"/>
    <n v="0.11210000000000001"/>
    <s v="CA"/>
    <s v="RENT"/>
    <x v="126"/>
    <x v="22"/>
    <n v="9"/>
    <n v="5755"/>
    <x v="2"/>
    <s v="6 years"/>
    <n v="12"/>
    <n v="11"/>
    <n v="6"/>
    <x v="2"/>
  </r>
  <r>
    <n v="91334"/>
    <n v="35000"/>
    <n v="35000"/>
    <n v="0.15310000000000001"/>
    <s v="36 months"/>
    <x v="0"/>
    <n v="0.19589999999999999"/>
    <s v="PA"/>
    <s v="MORTGAGE"/>
    <x v="48"/>
    <x v="3"/>
    <n v="11"/>
    <n v="29953"/>
    <x v="0"/>
    <s v="1 year"/>
    <n v="15"/>
    <n v="19"/>
    <n v="1"/>
    <x v="0"/>
  </r>
  <r>
    <n v="7183"/>
    <n v="3000"/>
    <n v="3000"/>
    <n v="7.1400000000000005E-2"/>
    <s v="36 months"/>
    <x v="0"/>
    <n v="0.1285"/>
    <s v="PA"/>
    <s v="RENT"/>
    <x v="78"/>
    <x v="10"/>
    <n v="8"/>
    <n v="3210"/>
    <x v="2"/>
    <s v="5 years"/>
    <n v="7"/>
    <n v="12"/>
    <n v="5"/>
    <x v="0"/>
  </r>
  <r>
    <n v="9928"/>
    <n v="15000"/>
    <n v="14775"/>
    <n v="0.10249999999999999"/>
    <s v="36 months"/>
    <x v="1"/>
    <n v="5.7200000000000001E-2"/>
    <s v="CA"/>
    <s v="MORTGAGE"/>
    <x v="13"/>
    <x v="5"/>
    <n v="13"/>
    <n v="14887"/>
    <x v="2"/>
    <s v="5 years"/>
    <n v="10"/>
    <n v="5"/>
    <n v="5"/>
    <x v="1"/>
  </r>
  <r>
    <n v="90912"/>
    <n v="14400"/>
    <n v="14400"/>
    <n v="0.18490000000000001"/>
    <s v="36 months"/>
    <x v="1"/>
    <n v="0.33229999999999998"/>
    <s v="FL"/>
    <s v="RENT"/>
    <x v="40"/>
    <x v="8"/>
    <n v="14"/>
    <n v="11089"/>
    <x v="0"/>
    <s v="4 years"/>
    <n v="18"/>
    <n v="33"/>
    <n v="4"/>
    <x v="1"/>
  </r>
  <r>
    <n v="7565"/>
    <n v="12000"/>
    <n v="12000"/>
    <n v="9.8799999999999999E-2"/>
    <s v="36 months"/>
    <x v="9"/>
    <n v="5.16E-2"/>
    <s v="OH"/>
    <s v="MORTGAGE"/>
    <x v="63"/>
    <x v="23"/>
    <n v="7"/>
    <n v="1117"/>
    <x v="3"/>
    <s v="3 years"/>
    <n v="9"/>
    <n v="5"/>
    <n v="3"/>
    <x v="9"/>
  </r>
  <r>
    <n v="44547"/>
    <n v="20000"/>
    <n v="19975"/>
    <n v="0.19989999999999999"/>
    <s v="36 months"/>
    <x v="0"/>
    <n v="6.8099999999999994E-2"/>
    <s v="NY"/>
    <s v="RENT"/>
    <x v="54"/>
    <x v="17"/>
    <n v="11"/>
    <n v="9028"/>
    <x v="1"/>
    <s v="3 years"/>
    <n v="19"/>
    <n v="6"/>
    <n v="3"/>
    <x v="0"/>
  </r>
  <r>
    <n v="19636"/>
    <n v="11700"/>
    <n v="11650"/>
    <n v="7.6600000000000001E-2"/>
    <s v="36 months"/>
    <x v="0"/>
    <n v="0.12130000000000001"/>
    <s v="MO"/>
    <s v="MORTGAGE"/>
    <x v="1"/>
    <x v="28"/>
    <n v="13"/>
    <n v="26769"/>
    <x v="1"/>
    <s v="10+ years"/>
    <n v="7"/>
    <n v="12"/>
    <n v="11"/>
    <x v="0"/>
  </r>
  <r>
    <n v="89378"/>
    <n v="7750"/>
    <n v="7750"/>
    <n v="0.13109999999999999"/>
    <s v="36 months"/>
    <x v="1"/>
    <n v="0.27279999999999999"/>
    <s v="TX"/>
    <s v="MORTGAGE"/>
    <x v="467"/>
    <x v="17"/>
    <n v="14"/>
    <n v="11840"/>
    <x v="2"/>
    <s v="2 years"/>
    <n v="13"/>
    <n v="27"/>
    <n v="2"/>
    <x v="1"/>
  </r>
  <r>
    <n v="35796"/>
    <n v="12000"/>
    <n v="12000"/>
    <n v="0.1991"/>
    <s v="60 months"/>
    <x v="0"/>
    <n v="0.1173"/>
    <s v="GA"/>
    <s v="RENT"/>
    <x v="47"/>
    <x v="17"/>
    <n v="10"/>
    <n v="10828"/>
    <x v="2"/>
    <s v="4 years"/>
    <n v="19"/>
    <n v="11"/>
    <n v="4"/>
    <x v="0"/>
  </r>
  <r>
    <n v="15164"/>
    <n v="6000"/>
    <n v="5750"/>
    <n v="7.1400000000000005E-2"/>
    <s v="36 months"/>
    <x v="0"/>
    <n v="8.9099999999999999E-2"/>
    <s v="CT"/>
    <s v="MORTGAGE"/>
    <x v="24"/>
    <x v="12"/>
    <n v="10"/>
    <n v="4561"/>
    <x v="1"/>
    <s v="10+ years"/>
    <n v="7"/>
    <n v="8"/>
    <n v="11"/>
    <x v="0"/>
  </r>
  <r>
    <n v="48980"/>
    <n v="5000"/>
    <n v="5000"/>
    <n v="7.9000000000000001E-2"/>
    <s v="36 months"/>
    <x v="6"/>
    <n v="0.27060000000000001"/>
    <s v="LA"/>
    <s v="MORTGAGE"/>
    <x v="63"/>
    <x v="5"/>
    <n v="16"/>
    <n v="11746"/>
    <x v="2"/>
    <s v="8 years"/>
    <n v="7"/>
    <n v="27"/>
    <n v="8"/>
    <x v="6"/>
  </r>
  <r>
    <n v="79282"/>
    <n v="6000"/>
    <n v="6000"/>
    <n v="0.16289999999999999"/>
    <s v="36 months"/>
    <x v="1"/>
    <n v="0.20960000000000001"/>
    <s v="TX"/>
    <s v="MORTGAGE"/>
    <x v="468"/>
    <x v="8"/>
    <n v="10"/>
    <n v="7335"/>
    <x v="1"/>
    <s v="4 years"/>
    <n v="16"/>
    <n v="20"/>
    <n v="4"/>
    <x v="1"/>
  </r>
  <r>
    <n v="15704"/>
    <n v="25000"/>
    <n v="15925"/>
    <n v="0.1036"/>
    <s v="60 months"/>
    <x v="0"/>
    <n v="0.11219999999999999"/>
    <s v="NJ"/>
    <s v="RENT"/>
    <x v="82"/>
    <x v="23"/>
    <n v="6"/>
    <n v="36534"/>
    <x v="1"/>
    <s v="2 years"/>
    <n v="10"/>
    <n v="11"/>
    <n v="2"/>
    <x v="0"/>
  </r>
  <r>
    <n v="52129"/>
    <n v="23000"/>
    <n v="23000"/>
    <n v="7.6200000000000004E-2"/>
    <s v="36 months"/>
    <x v="4"/>
    <n v="6.5100000000000005E-2"/>
    <s v="CA"/>
    <s v="MORTGAGE"/>
    <x v="110"/>
    <x v="25"/>
    <n v="10"/>
    <n v="227"/>
    <x v="2"/>
    <s v="10+ years"/>
    <n v="7"/>
    <n v="6"/>
    <n v="11"/>
    <x v="4"/>
  </r>
  <r>
    <n v="75471"/>
    <n v="10000"/>
    <n v="10000"/>
    <n v="0.13109999999999999"/>
    <s v="36 months"/>
    <x v="0"/>
    <n v="9.1399999999999995E-2"/>
    <s v="OH"/>
    <s v="MORTGAGE"/>
    <x v="15"/>
    <x v="21"/>
    <n v="6"/>
    <n v="8119"/>
    <x v="1"/>
    <s v="7 years"/>
    <n v="13"/>
    <n v="9"/>
    <n v="7"/>
    <x v="0"/>
  </r>
  <r>
    <n v="11953"/>
    <n v="4800"/>
    <n v="4800"/>
    <n v="7.8799999999999995E-2"/>
    <s v="60 months"/>
    <x v="8"/>
    <n v="7.8799999999999995E-2"/>
    <s v="CA"/>
    <s v="MORTGAGE"/>
    <x v="254"/>
    <x v="14"/>
    <n v="6"/>
    <n v="4191"/>
    <x v="1"/>
    <s v="n/a"/>
    <n v="7"/>
    <n v="7"/>
    <s v="n/a"/>
    <x v="8"/>
  </r>
  <r>
    <n v="77074"/>
    <n v="20500"/>
    <n v="20500"/>
    <n v="0.1212"/>
    <s v="36 months"/>
    <x v="1"/>
    <n v="0.3095"/>
    <s v="NV"/>
    <s v="MORTGAGE"/>
    <x v="17"/>
    <x v="6"/>
    <n v="14"/>
    <n v="33294"/>
    <x v="2"/>
    <s v="10+ years"/>
    <n v="12"/>
    <n v="30"/>
    <n v="11"/>
    <x v="1"/>
  </r>
  <r>
    <n v="23829"/>
    <n v="21000"/>
    <n v="20950"/>
    <n v="0.18790000000000001"/>
    <s v="60 months"/>
    <x v="0"/>
    <n v="0.2031"/>
    <s v="FL"/>
    <s v="MORTGAGE"/>
    <x v="113"/>
    <x v="2"/>
    <n v="14"/>
    <n v="24763"/>
    <x v="2"/>
    <s v="&lt; 1 year"/>
    <n v="18"/>
    <n v="20"/>
    <n v="0"/>
    <x v="0"/>
  </r>
  <r>
    <n v="33557"/>
    <n v="7500"/>
    <n v="7500"/>
    <n v="7.9000000000000001E-2"/>
    <s v="36 months"/>
    <x v="8"/>
    <n v="0.1179"/>
    <s v="MD"/>
    <s v="OWN"/>
    <x v="6"/>
    <x v="36"/>
    <n v="2"/>
    <n v="349"/>
    <x v="2"/>
    <s v="1 year"/>
    <n v="7"/>
    <n v="11"/>
    <n v="1"/>
    <x v="8"/>
  </r>
  <r>
    <n v="20782"/>
    <n v="16800"/>
    <n v="16800"/>
    <n v="0.16400000000000001"/>
    <s v="36 months"/>
    <x v="0"/>
    <n v="7.0199999999999999E-2"/>
    <s v="MO"/>
    <s v="MORTGAGE"/>
    <x v="20"/>
    <x v="13"/>
    <n v="8"/>
    <n v="16211"/>
    <x v="1"/>
    <s v="&lt; 1 year"/>
    <n v="16"/>
    <n v="7"/>
    <n v="0"/>
    <x v="0"/>
  </r>
  <r>
    <n v="476"/>
    <n v="10000"/>
    <n v="8851.08"/>
    <n v="0.1166"/>
    <s v="36 months"/>
    <x v="0"/>
    <n v="8.4000000000000005E-2"/>
    <s v="CA"/>
    <s v="MORTGAGE"/>
    <x v="469"/>
    <x v="7"/>
    <n v="6"/>
    <n v="11735"/>
    <x v="0"/>
    <s v="10+ years"/>
    <n v="11"/>
    <n v="8"/>
    <n v="11"/>
    <x v="0"/>
  </r>
  <r>
    <n v="25849"/>
    <n v="12000"/>
    <n v="12000"/>
    <n v="0.16489999999999999"/>
    <s v="60 months"/>
    <x v="12"/>
    <n v="0.18629999999999999"/>
    <s v="NY"/>
    <s v="RENT"/>
    <x v="68"/>
    <x v="7"/>
    <n v="9"/>
    <n v="11376"/>
    <x v="2"/>
    <s v="10+ years"/>
    <n v="16"/>
    <n v="18"/>
    <n v="11"/>
    <x v="12"/>
  </r>
  <r>
    <n v="51979"/>
    <n v="17900"/>
    <n v="17900"/>
    <n v="0.1825"/>
    <s v="60 months"/>
    <x v="0"/>
    <n v="7.3599999999999999E-2"/>
    <s v="TX"/>
    <s v="RENT"/>
    <x v="9"/>
    <x v="6"/>
    <n v="7"/>
    <n v="10217"/>
    <x v="2"/>
    <s v="10+ years"/>
    <n v="18"/>
    <n v="7"/>
    <n v="11"/>
    <x v="0"/>
  </r>
  <r>
    <n v="102637"/>
    <n v="24000"/>
    <n v="9675"/>
    <n v="0.17150000000000001"/>
    <s v="36 months"/>
    <x v="0"/>
    <n v="0.127"/>
    <s v="FL"/>
    <s v="RENT"/>
    <x v="470"/>
    <x v="4"/>
    <n v="14"/>
    <n v="40099"/>
    <x v="7"/>
    <s v="5 years"/>
    <n v="17"/>
    <n v="12"/>
    <n v="5"/>
    <x v="0"/>
  </r>
  <r>
    <n v="66528"/>
    <n v="9600"/>
    <n v="9600"/>
    <n v="0.14330000000000001"/>
    <s v="36 months"/>
    <x v="0"/>
    <n v="0.2069"/>
    <s v="MO"/>
    <s v="MORTGAGE"/>
    <x v="95"/>
    <x v="4"/>
    <n v="16"/>
    <n v="11518"/>
    <x v="2"/>
    <s v="10+ years"/>
    <n v="14"/>
    <n v="20"/>
    <n v="11"/>
    <x v="0"/>
  </r>
  <r>
    <n v="20309"/>
    <n v="8000"/>
    <n v="8000"/>
    <n v="0.1268"/>
    <s v="60 months"/>
    <x v="1"/>
    <n v="0.18779999999999999"/>
    <s v="VT"/>
    <s v="MORTGAGE"/>
    <x v="471"/>
    <x v="21"/>
    <n v="13"/>
    <n v="86700"/>
    <x v="2"/>
    <s v="10+ years"/>
    <n v="12"/>
    <n v="18"/>
    <n v="11"/>
    <x v="1"/>
  </r>
  <r>
    <n v="22312"/>
    <n v="9000"/>
    <n v="9000"/>
    <n v="0.1343"/>
    <s v="36 months"/>
    <x v="8"/>
    <n v="0.19450000000000001"/>
    <s v="NJ"/>
    <s v="OWN"/>
    <x v="113"/>
    <x v="2"/>
    <n v="7"/>
    <n v="26588"/>
    <x v="1"/>
    <s v="4 years"/>
    <n v="13"/>
    <n v="19"/>
    <n v="4"/>
    <x v="8"/>
  </r>
  <r>
    <n v="32340"/>
    <n v="10000"/>
    <n v="10000"/>
    <n v="0.14649999999999999"/>
    <s v="36 months"/>
    <x v="8"/>
    <n v="0.1925"/>
    <s v="OH"/>
    <s v="MORTGAGE"/>
    <x v="129"/>
    <x v="13"/>
    <n v="14"/>
    <n v="9246"/>
    <x v="1"/>
    <s v="10+ years"/>
    <n v="14"/>
    <n v="19"/>
    <n v="11"/>
    <x v="8"/>
  </r>
  <r>
    <n v="51429"/>
    <n v="8000"/>
    <n v="8000"/>
    <n v="0.16289999999999999"/>
    <s v="36 months"/>
    <x v="0"/>
    <n v="9.7500000000000003E-2"/>
    <s v="TX"/>
    <s v="RENT"/>
    <x v="31"/>
    <x v="8"/>
    <n v="14"/>
    <n v="6035"/>
    <x v="1"/>
    <s v="5 years"/>
    <n v="16"/>
    <n v="9"/>
    <n v="5"/>
    <x v="0"/>
  </r>
  <r>
    <n v="11819"/>
    <n v="12000"/>
    <n v="12000"/>
    <n v="0.16320000000000001"/>
    <s v="60 months"/>
    <x v="8"/>
    <n v="9.74E-2"/>
    <s v="TX"/>
    <s v="RENT"/>
    <x v="9"/>
    <x v="22"/>
    <n v="9"/>
    <n v="6852"/>
    <x v="1"/>
    <s v="3 years"/>
    <n v="16"/>
    <n v="9"/>
    <n v="3"/>
    <x v="8"/>
  </r>
  <r>
    <n v="95994"/>
    <n v="20000"/>
    <n v="19950"/>
    <n v="0.1114"/>
    <s v="36 months"/>
    <x v="0"/>
    <n v="0.17369999999999999"/>
    <s v="NH"/>
    <s v="MORTGAGE"/>
    <x v="472"/>
    <x v="1"/>
    <n v="9"/>
    <n v="19955"/>
    <x v="1"/>
    <s v="10+ years"/>
    <n v="11"/>
    <n v="17"/>
    <n v="11"/>
    <x v="0"/>
  </r>
  <r>
    <n v="103708"/>
    <n v="4800"/>
    <n v="4800"/>
    <n v="7.8799999999999995E-2"/>
    <s v="36 months"/>
    <x v="0"/>
    <n v="0.23949999999999999"/>
    <s v="FL"/>
    <s v="MORTGAGE"/>
    <x v="19"/>
    <x v="18"/>
    <n v="19"/>
    <n v="114509"/>
    <x v="2"/>
    <s v="n/a"/>
    <n v="7"/>
    <n v="23"/>
    <s v="n/a"/>
    <x v="0"/>
  </r>
  <r>
    <n v="41417"/>
    <n v="28000"/>
    <n v="27950"/>
    <n v="0.19420000000000001"/>
    <s v="60 months"/>
    <x v="0"/>
    <n v="4.5600000000000002E-2"/>
    <s v="VA"/>
    <s v="MORTGAGE"/>
    <x v="473"/>
    <x v="7"/>
    <n v="8"/>
    <n v="9397"/>
    <x v="3"/>
    <s v="10+ years"/>
    <n v="19"/>
    <n v="4"/>
    <n v="11"/>
    <x v="0"/>
  </r>
  <r>
    <n v="77733"/>
    <n v="10000"/>
    <n v="10000"/>
    <n v="0.1114"/>
    <s v="36 months"/>
    <x v="6"/>
    <n v="8.7999999999999995E-2"/>
    <s v="NC"/>
    <s v="OWN"/>
    <x v="68"/>
    <x v="6"/>
    <n v="17"/>
    <n v="10750"/>
    <x v="2"/>
    <s v="5 years"/>
    <n v="11"/>
    <n v="8"/>
    <n v="5"/>
    <x v="6"/>
  </r>
  <r>
    <n v="80219"/>
    <n v="7300"/>
    <n v="7300"/>
    <n v="6.6199999999999995E-2"/>
    <s v="36 months"/>
    <x v="1"/>
    <n v="0.2011"/>
    <s v="GA"/>
    <s v="MORTGAGE"/>
    <x v="137"/>
    <x v="10"/>
    <n v="14"/>
    <n v="23030"/>
    <x v="2"/>
    <s v="4 years"/>
    <n v="6"/>
    <n v="20"/>
    <n v="4"/>
    <x v="1"/>
  </r>
  <r>
    <n v="41948"/>
    <n v="8450"/>
    <n v="8450"/>
    <n v="7.9000000000000001E-2"/>
    <s v="36 months"/>
    <x v="0"/>
    <n v="0.10929999999999999"/>
    <s v="PA"/>
    <s v="RENT"/>
    <x v="47"/>
    <x v="10"/>
    <n v="6"/>
    <n v="7603"/>
    <x v="1"/>
    <s v="3 years"/>
    <n v="7"/>
    <n v="10"/>
    <n v="3"/>
    <x v="0"/>
  </r>
  <r>
    <n v="65978"/>
    <n v="20000"/>
    <n v="20000"/>
    <n v="0.2198"/>
    <s v="60 months"/>
    <x v="6"/>
    <n v="0.17080000000000001"/>
    <s v="TX"/>
    <s v="MORTGAGE"/>
    <x v="9"/>
    <x v="13"/>
    <n v="5"/>
    <n v="19780"/>
    <x v="1"/>
    <s v="2 years"/>
    <n v="21"/>
    <n v="17"/>
    <n v="2"/>
    <x v="6"/>
  </r>
  <r>
    <n v="69027"/>
    <n v="16000"/>
    <n v="16000"/>
    <n v="0.2198"/>
    <s v="60 months"/>
    <x v="6"/>
    <n v="0.1099"/>
    <s v="IL"/>
    <s v="MORTGAGE"/>
    <x v="350"/>
    <x v="8"/>
    <n v="8"/>
    <n v="13797"/>
    <x v="1"/>
    <s v="7 years"/>
    <n v="21"/>
    <n v="10"/>
    <n v="7"/>
    <x v="6"/>
  </r>
  <r>
    <n v="42567"/>
    <n v="30000"/>
    <n v="29950"/>
    <n v="0.17269999999999999"/>
    <s v="36 months"/>
    <x v="0"/>
    <n v="0.1229"/>
    <s v="TX"/>
    <s v="RENT"/>
    <x v="65"/>
    <x v="3"/>
    <n v="17"/>
    <n v="18680"/>
    <x v="2"/>
    <s v="3 years"/>
    <n v="17"/>
    <n v="12"/>
    <n v="3"/>
    <x v="0"/>
  </r>
  <r>
    <n v="29901"/>
    <n v="12000"/>
    <n v="11530.58"/>
    <n v="0.15229999999999999"/>
    <s v="60 months"/>
    <x v="1"/>
    <n v="0.20180000000000001"/>
    <s v="WA"/>
    <s v="MORTGAGE"/>
    <x v="46"/>
    <x v="21"/>
    <n v="10"/>
    <n v="18559"/>
    <x v="1"/>
    <s v="7 years"/>
    <n v="15"/>
    <n v="20"/>
    <n v="7"/>
    <x v="1"/>
  </r>
  <r>
    <n v="6521"/>
    <n v="24500"/>
    <n v="24450"/>
    <n v="0.1183"/>
    <s v="36 months"/>
    <x v="7"/>
    <n v="0.13420000000000001"/>
    <s v="NY"/>
    <s v="OWN"/>
    <x v="66"/>
    <x v="25"/>
    <n v="10"/>
    <n v="346"/>
    <x v="2"/>
    <s v="10+ years"/>
    <n v="11"/>
    <n v="13"/>
    <n v="11"/>
    <x v="7"/>
  </r>
  <r>
    <n v="101612"/>
    <n v="3000"/>
    <n v="2275"/>
    <n v="0.13750000000000001"/>
    <s v="36 months"/>
    <x v="9"/>
    <n v="2.3800000000000002E-2"/>
    <s v="FL"/>
    <s v="OWN"/>
    <x v="474"/>
    <x v="34"/>
    <n v="4"/>
    <n v="469"/>
    <x v="2"/>
    <s v="8 years"/>
    <n v="13"/>
    <n v="2"/>
    <n v="8"/>
    <x v="9"/>
  </r>
  <r>
    <n v="78680"/>
    <n v="8000"/>
    <n v="8000"/>
    <n v="0.15310000000000001"/>
    <s v="36 months"/>
    <x v="2"/>
    <n v="0.1862"/>
    <s v="CO"/>
    <s v="OWN"/>
    <x v="42"/>
    <x v="22"/>
    <n v="14"/>
    <n v="1669"/>
    <x v="0"/>
    <s v="4 years"/>
    <n v="15"/>
    <n v="18"/>
    <n v="4"/>
    <x v="2"/>
  </r>
  <r>
    <n v="5923"/>
    <n v="17000"/>
    <n v="16786.310000000001"/>
    <n v="8.9399999999999993E-2"/>
    <s v="36 months"/>
    <x v="5"/>
    <n v="2.1899999999999999E-2"/>
    <s v="CA"/>
    <s v="MORTGAGE"/>
    <x v="65"/>
    <x v="26"/>
    <n v="15"/>
    <n v="63646"/>
    <x v="1"/>
    <s v="&lt; 1 year"/>
    <n v="8"/>
    <n v="2"/>
    <n v="0"/>
    <x v="5"/>
  </r>
  <r>
    <n v="35870"/>
    <n v="4200"/>
    <n v="4200"/>
    <n v="0.1171"/>
    <s v="36 months"/>
    <x v="0"/>
    <n v="0.15970000000000001"/>
    <s v="IL"/>
    <s v="RENT"/>
    <x v="169"/>
    <x v="22"/>
    <n v="11"/>
    <n v="5913"/>
    <x v="2"/>
    <s v="8 years"/>
    <n v="11"/>
    <n v="15"/>
    <n v="8"/>
    <x v="0"/>
  </r>
  <r>
    <n v="32893"/>
    <n v="1400"/>
    <n v="1400"/>
    <n v="0.14269999999999999"/>
    <s v="36 months"/>
    <x v="10"/>
    <n v="3.0499999999999999E-2"/>
    <s v="OR"/>
    <s v="RENT"/>
    <x v="95"/>
    <x v="22"/>
    <n v="3"/>
    <n v="1276"/>
    <x v="2"/>
    <s v="1 year"/>
    <n v="14"/>
    <n v="3"/>
    <n v="1"/>
    <x v="10"/>
  </r>
  <r>
    <n v="59277"/>
    <n v="2500"/>
    <n v="2500"/>
    <n v="0.14649999999999999"/>
    <s v="36 months"/>
    <x v="0"/>
    <n v="0.23580000000000001"/>
    <s v="FL"/>
    <s v="OWN"/>
    <x v="475"/>
    <x v="4"/>
    <n v="13"/>
    <n v="5942"/>
    <x v="0"/>
    <s v="4 years"/>
    <n v="14"/>
    <n v="23"/>
    <n v="4"/>
    <x v="0"/>
  </r>
  <r>
    <n v="48342"/>
    <n v="12000"/>
    <n v="12000"/>
    <n v="0.15310000000000001"/>
    <s v="36 months"/>
    <x v="0"/>
    <n v="0.18240000000000001"/>
    <s v="TX"/>
    <s v="MORTGAGE"/>
    <x v="63"/>
    <x v="13"/>
    <n v="12"/>
    <n v="6209"/>
    <x v="1"/>
    <s v="7 years"/>
    <n v="15"/>
    <n v="18"/>
    <n v="7"/>
    <x v="0"/>
  </r>
  <r>
    <n v="33055"/>
    <n v="2200"/>
    <n v="2200"/>
    <n v="0.1171"/>
    <s v="36 months"/>
    <x v="6"/>
    <n v="1.0200000000000001E-2"/>
    <s v="NY"/>
    <s v="MORTGAGE"/>
    <x v="476"/>
    <x v="9"/>
    <n v="4"/>
    <n v="2639"/>
    <x v="2"/>
    <s v="3 years"/>
    <n v="11"/>
    <n v="1"/>
    <n v="3"/>
    <x v="6"/>
  </r>
  <r>
    <n v="93780"/>
    <n v="35000"/>
    <n v="35000"/>
    <n v="0.16289999999999999"/>
    <s v="36 months"/>
    <x v="0"/>
    <n v="0.19919999999999999"/>
    <s v="FL"/>
    <s v="MORTGAGE"/>
    <x v="12"/>
    <x v="17"/>
    <n v="12"/>
    <n v="216561"/>
    <x v="1"/>
    <s v="10+ years"/>
    <n v="16"/>
    <n v="19"/>
    <n v="11"/>
    <x v="0"/>
  </r>
  <r>
    <n v="84644"/>
    <n v="12000"/>
    <n v="12000"/>
    <n v="0.1409"/>
    <s v="36 months"/>
    <x v="0"/>
    <n v="0.1021"/>
    <s v="NY"/>
    <s v="MORTGAGE"/>
    <x v="200"/>
    <x v="3"/>
    <n v="17"/>
    <n v="23800"/>
    <x v="0"/>
    <s v="4 years"/>
    <n v="14"/>
    <n v="10"/>
    <n v="4"/>
    <x v="0"/>
  </r>
  <r>
    <n v="50596"/>
    <n v="9600"/>
    <n v="9575"/>
    <n v="0.1399"/>
    <s v="36 months"/>
    <x v="2"/>
    <n v="0.1394"/>
    <s v="MN"/>
    <s v="RENT"/>
    <x v="477"/>
    <x v="4"/>
    <n v="10"/>
    <n v="9824"/>
    <x v="2"/>
    <s v="9 years"/>
    <n v="13"/>
    <n v="13"/>
    <n v="9"/>
    <x v="2"/>
  </r>
  <r>
    <n v="93374"/>
    <n v="16500"/>
    <n v="16500"/>
    <n v="6.0299999999999999E-2"/>
    <s v="36 months"/>
    <x v="0"/>
    <n v="0.22650000000000001"/>
    <s v="CA"/>
    <s v="MORTGAGE"/>
    <x v="15"/>
    <x v="27"/>
    <n v="17"/>
    <n v="14835"/>
    <x v="2"/>
    <s v="10+ years"/>
    <n v="6"/>
    <n v="22"/>
    <n v="11"/>
    <x v="0"/>
  </r>
  <r>
    <n v="10819"/>
    <n v="15000"/>
    <n v="14450"/>
    <n v="0.1186"/>
    <s v="60 months"/>
    <x v="0"/>
    <n v="0.1638"/>
    <s v="MA"/>
    <s v="MORTGAGE"/>
    <x v="261"/>
    <x v="10"/>
    <n v="6"/>
    <n v="42971"/>
    <x v="2"/>
    <s v="10+ years"/>
    <n v="11"/>
    <n v="16"/>
    <n v="11"/>
    <x v="0"/>
  </r>
  <r>
    <n v="27369"/>
    <n v="1500"/>
    <n v="1500"/>
    <n v="0.1149"/>
    <s v="36 months"/>
    <x v="2"/>
    <n v="0.159"/>
    <s v="CA"/>
    <s v="MORTGAGE"/>
    <x v="478"/>
    <x v="7"/>
    <n v="16"/>
    <n v="21774"/>
    <x v="0"/>
    <s v="10+ years"/>
    <n v="11"/>
    <n v="15"/>
    <n v="11"/>
    <x v="2"/>
  </r>
  <r>
    <n v="89755"/>
    <n v="4000"/>
    <n v="4000"/>
    <n v="0.1212"/>
    <s v="36 months"/>
    <x v="0"/>
    <n v="0.25950000000000001"/>
    <s v="WI"/>
    <s v="MORTGAGE"/>
    <x v="63"/>
    <x v="6"/>
    <n v="8"/>
    <n v="24937"/>
    <x v="2"/>
    <s v="1 year"/>
    <n v="12"/>
    <n v="25"/>
    <n v="1"/>
    <x v="0"/>
  </r>
  <r>
    <n v="13183"/>
    <n v="4325"/>
    <n v="4250"/>
    <n v="0.1075"/>
    <s v="36 months"/>
    <x v="2"/>
    <n v="0.1777"/>
    <s v="GA"/>
    <s v="RENT"/>
    <x v="401"/>
    <x v="6"/>
    <n v="7"/>
    <n v="3365"/>
    <x v="2"/>
    <s v="2 years"/>
    <n v="10"/>
    <n v="17"/>
    <n v="2"/>
    <x v="2"/>
  </r>
  <r>
    <n v="16900"/>
    <n v="3600"/>
    <n v="3575"/>
    <n v="6.9099999999999995E-2"/>
    <s v="36 months"/>
    <x v="0"/>
    <n v="0.19070000000000001"/>
    <s v="CO"/>
    <s v="RENT"/>
    <x v="115"/>
    <x v="1"/>
    <n v="7"/>
    <n v="4298"/>
    <x v="2"/>
    <s v="&lt; 1 year"/>
    <n v="6"/>
    <n v="19"/>
    <n v="0"/>
    <x v="0"/>
  </r>
  <r>
    <n v="88332"/>
    <n v="28000"/>
    <n v="28000"/>
    <n v="7.6200000000000004E-2"/>
    <s v="36 months"/>
    <x v="0"/>
    <n v="0.19209999999999999"/>
    <s v="OH"/>
    <s v="MORTGAGE"/>
    <x v="12"/>
    <x v="10"/>
    <n v="10"/>
    <n v="49026"/>
    <x v="2"/>
    <s v="10+ years"/>
    <n v="7"/>
    <n v="19"/>
    <n v="11"/>
    <x v="0"/>
  </r>
  <r>
    <n v="49292"/>
    <n v="15000"/>
    <n v="15000"/>
    <n v="0.13109999999999999"/>
    <s v="36 months"/>
    <x v="1"/>
    <n v="0.18729999999999999"/>
    <s v="CA"/>
    <s v="RENT"/>
    <x v="68"/>
    <x v="3"/>
    <n v="7"/>
    <n v="15055"/>
    <x v="2"/>
    <s v="2 years"/>
    <n v="13"/>
    <n v="18"/>
    <n v="2"/>
    <x v="1"/>
  </r>
  <r>
    <n v="65245"/>
    <n v="5000"/>
    <n v="5000"/>
    <n v="0.15310000000000001"/>
    <s v="36 months"/>
    <x v="11"/>
    <n v="0.1028"/>
    <s v="CA"/>
    <s v="RENT"/>
    <x v="148"/>
    <x v="17"/>
    <n v="8"/>
    <n v="5982"/>
    <x v="2"/>
    <s v="5 years"/>
    <n v="15"/>
    <n v="10"/>
    <n v="5"/>
    <x v="11"/>
  </r>
  <r>
    <n v="48606"/>
    <n v="21000"/>
    <n v="21000"/>
    <n v="0.13669999999999999"/>
    <s v="36 months"/>
    <x v="0"/>
    <n v="0.1142"/>
    <s v="SC"/>
    <s v="MORTGAGE"/>
    <x v="479"/>
    <x v="18"/>
    <n v="12"/>
    <n v="16830"/>
    <x v="0"/>
    <s v="2 years"/>
    <n v="13"/>
    <n v="11"/>
    <n v="2"/>
    <x v="0"/>
  </r>
  <r>
    <n v="21688"/>
    <n v="5000"/>
    <n v="5000"/>
    <n v="0.1714"/>
    <s v="60 months"/>
    <x v="4"/>
    <n v="4.1700000000000001E-2"/>
    <s v="WI"/>
    <s v="MORTGAGE"/>
    <x v="47"/>
    <x v="22"/>
    <n v="4"/>
    <n v="760"/>
    <x v="1"/>
    <s v="10+ years"/>
    <n v="17"/>
    <n v="4"/>
    <n v="11"/>
    <x v="4"/>
  </r>
  <r>
    <n v="77606"/>
    <n v="14400"/>
    <n v="14400"/>
    <n v="0.1016"/>
    <s v="36 months"/>
    <x v="0"/>
    <n v="0.28539999999999999"/>
    <s v="MD"/>
    <s v="MORTGAGE"/>
    <x v="126"/>
    <x v="6"/>
    <n v="12"/>
    <n v="4292"/>
    <x v="2"/>
    <s v="9 years"/>
    <n v="10"/>
    <n v="28"/>
    <n v="9"/>
    <x v="0"/>
  </r>
  <r>
    <n v="65358"/>
    <n v="13600"/>
    <n v="13600"/>
    <n v="0.13109999999999999"/>
    <s v="36 months"/>
    <x v="0"/>
    <n v="0.20369999999999999"/>
    <s v="HI"/>
    <s v="RENT"/>
    <x v="32"/>
    <x v="22"/>
    <n v="14"/>
    <n v="20411"/>
    <x v="2"/>
    <s v="4 years"/>
    <n v="13"/>
    <n v="20"/>
    <n v="4"/>
    <x v="0"/>
  </r>
  <r>
    <n v="6908"/>
    <n v="7500"/>
    <n v="7400"/>
    <n v="7.7399999999999997E-2"/>
    <s v="36 months"/>
    <x v="0"/>
    <n v="7.7200000000000005E-2"/>
    <s v="NJ"/>
    <s v="OWN"/>
    <x v="65"/>
    <x v="26"/>
    <n v="14"/>
    <n v="5195"/>
    <x v="1"/>
    <s v="3 years"/>
    <n v="7"/>
    <n v="7"/>
    <n v="3"/>
    <x v="0"/>
  </r>
  <r>
    <n v="90491"/>
    <n v="18000"/>
    <n v="17975"/>
    <n v="0.1905"/>
    <s v="36 months"/>
    <x v="3"/>
    <n v="0.33229999999999998"/>
    <s v="GA"/>
    <s v="MORTGAGE"/>
    <x v="15"/>
    <x v="7"/>
    <n v="10"/>
    <n v="15626"/>
    <x v="1"/>
    <s v="10+ years"/>
    <n v="19"/>
    <n v="33"/>
    <n v="11"/>
    <x v="3"/>
  </r>
  <r>
    <n v="10594"/>
    <n v="15000"/>
    <n v="10765.99"/>
    <n v="7.8799999999999995E-2"/>
    <s v="36 months"/>
    <x v="1"/>
    <n v="3.9E-2"/>
    <s v="OH"/>
    <s v="RENT"/>
    <x v="65"/>
    <x v="23"/>
    <n v="8"/>
    <n v="6055"/>
    <x v="0"/>
    <s v="5 years"/>
    <n v="7"/>
    <n v="3"/>
    <n v="5"/>
    <x v="1"/>
  </r>
  <r>
    <n v="49772"/>
    <n v="4800"/>
    <n v="4800"/>
    <n v="0.1212"/>
    <s v="36 months"/>
    <x v="2"/>
    <n v="0.1694"/>
    <s v="MD"/>
    <s v="RENT"/>
    <x v="62"/>
    <x v="22"/>
    <n v="7"/>
    <n v="2770"/>
    <x v="2"/>
    <s v="&lt; 1 year"/>
    <n v="12"/>
    <n v="16"/>
    <n v="0"/>
    <x v="2"/>
  </r>
  <r>
    <n v="75838"/>
    <n v="10000"/>
    <n v="10000"/>
    <n v="0.13109999999999999"/>
    <s v="36 months"/>
    <x v="0"/>
    <n v="0.26869999999999999"/>
    <s v="CO"/>
    <s v="RENT"/>
    <x v="146"/>
    <x v="22"/>
    <n v="6"/>
    <n v="7271"/>
    <x v="2"/>
    <s v="7 years"/>
    <n v="13"/>
    <n v="26"/>
    <n v="7"/>
    <x v="0"/>
  </r>
  <r>
    <n v="47896"/>
    <n v="26500"/>
    <n v="26450"/>
    <n v="0.1825"/>
    <s v="60 months"/>
    <x v="0"/>
    <n v="3.6700000000000003E-2"/>
    <s v="WA"/>
    <s v="RENT"/>
    <x v="37"/>
    <x v="5"/>
    <n v="3"/>
    <n v="7628"/>
    <x v="1"/>
    <s v="3 years"/>
    <n v="18"/>
    <n v="3"/>
    <n v="3"/>
    <x v="0"/>
  </r>
  <r>
    <n v="6011"/>
    <n v="15800"/>
    <n v="15450"/>
    <n v="0.1114"/>
    <s v="36 months"/>
    <x v="0"/>
    <n v="0.21879999999999999"/>
    <s v="OK"/>
    <s v="OWN"/>
    <x v="96"/>
    <x v="28"/>
    <n v="7"/>
    <n v="29860"/>
    <x v="2"/>
    <s v="&lt; 1 year"/>
    <n v="11"/>
    <n v="21"/>
    <n v="0"/>
    <x v="0"/>
  </r>
  <r>
    <n v="58595"/>
    <n v="20000"/>
    <n v="20000"/>
    <n v="8.8999999999999996E-2"/>
    <s v="36 months"/>
    <x v="0"/>
    <n v="3.1800000000000002E-2"/>
    <s v="NC"/>
    <s v="MORTGAGE"/>
    <x v="480"/>
    <x v="0"/>
    <n v="6"/>
    <n v="28579"/>
    <x v="0"/>
    <s v="8 years"/>
    <n v="8"/>
    <n v="3"/>
    <n v="8"/>
    <x v="0"/>
  </r>
  <r>
    <n v="54201"/>
    <n v="7000"/>
    <n v="7000"/>
    <n v="0.15310000000000001"/>
    <s v="36 months"/>
    <x v="1"/>
    <n v="0.1474"/>
    <s v="TX"/>
    <s v="RENT"/>
    <x v="481"/>
    <x v="7"/>
    <n v="22"/>
    <n v="25181"/>
    <x v="3"/>
    <s v="10+ years"/>
    <n v="15"/>
    <n v="14"/>
    <n v="11"/>
    <x v="1"/>
  </r>
  <r>
    <n v="50633"/>
    <n v="24000"/>
    <n v="24000"/>
    <n v="7.6200000000000004E-2"/>
    <s v="36 months"/>
    <x v="6"/>
    <n v="0.14219999999999999"/>
    <s v="OK"/>
    <s v="MORTGAGE"/>
    <x v="23"/>
    <x v="12"/>
    <n v="8"/>
    <n v="11058"/>
    <x v="2"/>
    <s v="10+ years"/>
    <n v="7"/>
    <n v="14"/>
    <n v="11"/>
    <x v="6"/>
  </r>
  <r>
    <n v="59083"/>
    <n v="12000"/>
    <n v="12000"/>
    <n v="0.14649999999999999"/>
    <s v="36 months"/>
    <x v="0"/>
    <n v="0.1139"/>
    <s v="AR"/>
    <s v="RENT"/>
    <x v="96"/>
    <x v="7"/>
    <n v="14"/>
    <n v="19696"/>
    <x v="0"/>
    <s v="6 years"/>
    <n v="14"/>
    <n v="11"/>
    <n v="6"/>
    <x v="0"/>
  </r>
  <r>
    <n v="101795"/>
    <n v="10000"/>
    <n v="550"/>
    <n v="0.10589999999999999"/>
    <s v="36 months"/>
    <x v="0"/>
    <n v="0.1022"/>
    <s v="IN"/>
    <s v="RENT"/>
    <x v="91"/>
    <x v="7"/>
    <n v="4"/>
    <n v="6552"/>
    <x v="6"/>
    <s v="&lt; 1 year"/>
    <n v="10"/>
    <n v="10"/>
    <n v="0"/>
    <x v="0"/>
  </r>
  <r>
    <n v="27048"/>
    <n v="23000"/>
    <n v="22975"/>
    <n v="0.11990000000000001"/>
    <s v="36 months"/>
    <x v="1"/>
    <n v="0.20810000000000001"/>
    <s v="LA"/>
    <s v="MORTGAGE"/>
    <x v="242"/>
    <x v="9"/>
    <n v="10"/>
    <n v="21598"/>
    <x v="3"/>
    <s v="10+ years"/>
    <n v="11"/>
    <n v="20"/>
    <n v="11"/>
    <x v="1"/>
  </r>
  <r>
    <n v="23087"/>
    <n v="14000"/>
    <n v="13975"/>
    <n v="0.17510000000000001"/>
    <s v="60 months"/>
    <x v="6"/>
    <n v="0.16439999999999999"/>
    <s v="NH"/>
    <s v="OWN"/>
    <x v="67"/>
    <x v="3"/>
    <n v="11"/>
    <n v="10948"/>
    <x v="3"/>
    <s v="10+ years"/>
    <n v="17"/>
    <n v="16"/>
    <n v="11"/>
    <x v="6"/>
  </r>
  <r>
    <n v="84582"/>
    <n v="18000"/>
    <n v="17975"/>
    <n v="0.1875"/>
    <s v="60 months"/>
    <x v="0"/>
    <n v="0.2334"/>
    <s v="TX"/>
    <s v="MORTGAGE"/>
    <x v="15"/>
    <x v="3"/>
    <n v="10"/>
    <n v="14744"/>
    <x v="0"/>
    <s v="2 years"/>
    <n v="18"/>
    <n v="23"/>
    <n v="2"/>
    <x v="0"/>
  </r>
  <r>
    <n v="85509"/>
    <n v="7000"/>
    <n v="7000"/>
    <n v="0.1016"/>
    <s v="36 months"/>
    <x v="2"/>
    <n v="0.24010000000000001"/>
    <s v="CA"/>
    <s v="MORTGAGE"/>
    <x v="310"/>
    <x v="6"/>
    <n v="15"/>
    <n v="43306"/>
    <x v="2"/>
    <s v="2 years"/>
    <n v="10"/>
    <n v="24"/>
    <n v="2"/>
    <x v="2"/>
  </r>
  <r>
    <n v="34695"/>
    <n v="12700"/>
    <n v="12700"/>
    <n v="7.9000000000000001E-2"/>
    <s v="60 months"/>
    <x v="6"/>
    <n v="0.19470000000000001"/>
    <s v="PA"/>
    <s v="MORTGAGE"/>
    <x v="28"/>
    <x v="26"/>
    <n v="12"/>
    <n v="14787"/>
    <x v="2"/>
    <s v="10+ years"/>
    <n v="7"/>
    <n v="19"/>
    <n v="11"/>
    <x v="6"/>
  </r>
  <r>
    <n v="14152"/>
    <n v="12000"/>
    <n v="11975"/>
    <n v="0.13980000000000001"/>
    <s v="60 months"/>
    <x v="1"/>
    <n v="0.18410000000000001"/>
    <s v="CA"/>
    <s v="MORTGAGE"/>
    <x v="67"/>
    <x v="21"/>
    <n v="14"/>
    <n v="13616"/>
    <x v="2"/>
    <s v="8 years"/>
    <n v="13"/>
    <n v="18"/>
    <n v="8"/>
    <x v="1"/>
  </r>
  <r>
    <n v="82435"/>
    <n v="4500"/>
    <n v="4475"/>
    <n v="0.1114"/>
    <s v="36 months"/>
    <x v="2"/>
    <n v="0.34739999999999999"/>
    <s v="WA"/>
    <s v="RENT"/>
    <x v="274"/>
    <x v="2"/>
    <n v="13"/>
    <n v="6747"/>
    <x v="2"/>
    <s v="10+ years"/>
    <n v="11"/>
    <n v="34"/>
    <n v="11"/>
    <x v="2"/>
  </r>
  <r>
    <n v="7254"/>
    <n v="1000"/>
    <n v="1000"/>
    <n v="7.8799999999999995E-2"/>
    <s v="36 months"/>
    <x v="3"/>
    <n v="0.17150000000000001"/>
    <s v="NY"/>
    <s v="RENT"/>
    <x v="60"/>
    <x v="1"/>
    <n v="11"/>
    <n v="23572"/>
    <x v="1"/>
    <s v="3 years"/>
    <n v="7"/>
    <n v="17"/>
    <n v="3"/>
    <x v="3"/>
  </r>
  <r>
    <n v="49690"/>
    <n v="1000"/>
    <n v="1000"/>
    <n v="0.15809999999999999"/>
    <s v="36 months"/>
    <x v="6"/>
    <n v="0.24399999999999999"/>
    <s v="MD"/>
    <s v="OWN"/>
    <x v="47"/>
    <x v="8"/>
    <n v="5"/>
    <n v="3430"/>
    <x v="1"/>
    <s v="3 years"/>
    <n v="15"/>
    <n v="24"/>
    <n v="3"/>
    <x v="6"/>
  </r>
  <r>
    <n v="67383"/>
    <n v="10550"/>
    <n v="10525"/>
    <n v="0.1212"/>
    <s v="36 months"/>
    <x v="0"/>
    <n v="0.1875"/>
    <s v="NJ"/>
    <s v="RENT"/>
    <x v="33"/>
    <x v="7"/>
    <n v="7"/>
    <n v="9533"/>
    <x v="2"/>
    <s v="10+ years"/>
    <n v="12"/>
    <n v="18"/>
    <n v="11"/>
    <x v="0"/>
  </r>
  <r>
    <n v="72091"/>
    <n v="17825"/>
    <n v="17825"/>
    <n v="0.1409"/>
    <s v="36 months"/>
    <x v="0"/>
    <n v="0.1885"/>
    <s v="TX"/>
    <s v="MORTGAGE"/>
    <x v="21"/>
    <x v="2"/>
    <n v="12"/>
    <n v="27554"/>
    <x v="2"/>
    <s v="10+ years"/>
    <n v="14"/>
    <n v="18"/>
    <n v="11"/>
    <x v="0"/>
  </r>
  <r>
    <n v="83505"/>
    <n v="10750"/>
    <n v="10750"/>
    <n v="0.1409"/>
    <s v="36 months"/>
    <x v="2"/>
    <n v="0.26140000000000002"/>
    <s v="OH"/>
    <s v="RENT"/>
    <x v="56"/>
    <x v="5"/>
    <n v="3"/>
    <n v="9800"/>
    <x v="2"/>
    <s v="8 years"/>
    <n v="14"/>
    <n v="26"/>
    <n v="8"/>
    <x v="2"/>
  </r>
  <r>
    <n v="55812"/>
    <n v="13600"/>
    <n v="13600"/>
    <n v="7.9000000000000001E-2"/>
    <s v="36 months"/>
    <x v="6"/>
    <n v="0.12609999999999999"/>
    <s v="CA"/>
    <s v="MORTGAGE"/>
    <x v="21"/>
    <x v="11"/>
    <n v="7"/>
    <n v="14524"/>
    <x v="2"/>
    <s v="n/a"/>
    <n v="7"/>
    <n v="12"/>
    <s v="n/a"/>
    <x v="6"/>
  </r>
  <r>
    <n v="80906"/>
    <n v="20000"/>
    <n v="20000"/>
    <n v="0.22470000000000001"/>
    <s v="60 months"/>
    <x v="0"/>
    <n v="0.2394"/>
    <s v="WA"/>
    <s v="MORTGAGE"/>
    <x v="242"/>
    <x v="4"/>
    <n v="8"/>
    <n v="19537"/>
    <x v="1"/>
    <s v="10+ years"/>
    <n v="22"/>
    <n v="23"/>
    <n v="11"/>
    <x v="0"/>
  </r>
  <r>
    <n v="88495"/>
    <n v="10050"/>
    <n v="10050"/>
    <n v="0.14330000000000001"/>
    <s v="36 months"/>
    <x v="0"/>
    <n v="0.24590000000000001"/>
    <s v="MT"/>
    <s v="MORTGAGE"/>
    <x v="36"/>
    <x v="7"/>
    <n v="9"/>
    <n v="10421"/>
    <x v="2"/>
    <s v="7 years"/>
    <n v="14"/>
    <n v="24"/>
    <n v="7"/>
    <x v="0"/>
  </r>
  <r>
    <n v="42455"/>
    <n v="30000"/>
    <n v="30000"/>
    <n v="8.8999999999999996E-2"/>
    <s v="36 months"/>
    <x v="0"/>
    <n v="0.26650000000000001"/>
    <s v="CA"/>
    <s v="RENT"/>
    <x v="20"/>
    <x v="11"/>
    <n v="7"/>
    <n v="10472"/>
    <x v="2"/>
    <s v="&lt; 1 year"/>
    <n v="8"/>
    <n v="26"/>
    <n v="0"/>
    <x v="0"/>
  </r>
  <r>
    <n v="63971"/>
    <n v="27575"/>
    <n v="27575"/>
    <n v="0.17269999999999999"/>
    <s v="36 months"/>
    <x v="1"/>
    <n v="0.3347"/>
    <s v="PA"/>
    <s v="MORTGAGE"/>
    <x v="120"/>
    <x v="21"/>
    <n v="21"/>
    <n v="24705"/>
    <x v="0"/>
    <s v="n/a"/>
    <n v="17"/>
    <n v="33"/>
    <s v="n/a"/>
    <x v="1"/>
  </r>
  <r>
    <n v="92524"/>
    <n v="14675"/>
    <n v="14625"/>
    <n v="0.13109999999999999"/>
    <s v="36 months"/>
    <x v="0"/>
    <n v="0.192"/>
    <s v="MA"/>
    <s v="MORTGAGE"/>
    <x v="37"/>
    <x v="3"/>
    <n v="16"/>
    <n v="17930"/>
    <x v="0"/>
    <s v="10+ years"/>
    <n v="13"/>
    <n v="19"/>
    <n v="11"/>
    <x v="0"/>
  </r>
  <r>
    <n v="79400"/>
    <n v="10000"/>
    <n v="10000"/>
    <n v="0.1409"/>
    <s v="36 months"/>
    <x v="0"/>
    <n v="0.1779"/>
    <s v="CA"/>
    <s v="RENT"/>
    <x v="63"/>
    <x v="13"/>
    <n v="9"/>
    <n v="10525"/>
    <x v="2"/>
    <s v="10+ years"/>
    <n v="14"/>
    <n v="17"/>
    <n v="11"/>
    <x v="0"/>
  </r>
  <r>
    <n v="65957"/>
    <n v="7275"/>
    <n v="7275"/>
    <n v="7.9000000000000001E-2"/>
    <s v="36 months"/>
    <x v="0"/>
    <n v="0.25409999999999999"/>
    <s v="CA"/>
    <s v="RENT"/>
    <x v="242"/>
    <x v="5"/>
    <n v="13"/>
    <n v="8532"/>
    <x v="2"/>
    <s v="4 years"/>
    <n v="7"/>
    <n v="25"/>
    <n v="4"/>
    <x v="0"/>
  </r>
  <r>
    <n v="88526"/>
    <n v="4200"/>
    <n v="4200"/>
    <n v="0.17269999999999999"/>
    <s v="36 months"/>
    <x v="1"/>
    <n v="0.14779999999999999"/>
    <s v="AK"/>
    <s v="RENT"/>
    <x v="91"/>
    <x v="17"/>
    <n v="7"/>
    <n v="3690"/>
    <x v="2"/>
    <s v="&lt; 1 year"/>
    <n v="17"/>
    <n v="14"/>
    <n v="0"/>
    <x v="1"/>
  </r>
  <r>
    <n v="104012"/>
    <n v="25000"/>
    <n v="24288.45"/>
    <n v="0.1186"/>
    <s v="36 months"/>
    <x v="0"/>
    <n v="7.4300000000000005E-2"/>
    <s v="TX"/>
    <s v="MORTGAGE"/>
    <x v="31"/>
    <x v="10"/>
    <n v="9"/>
    <n v="18318"/>
    <x v="6"/>
    <s v="10+ years"/>
    <n v="11"/>
    <n v="7"/>
    <n v="11"/>
    <x v="0"/>
  </r>
  <r>
    <n v="30929"/>
    <n v="13500"/>
    <n v="13500"/>
    <n v="0.19689999999999999"/>
    <s v="60 months"/>
    <x v="0"/>
    <n v="0.15079999999999999"/>
    <s v="DC"/>
    <s v="RENT"/>
    <x v="56"/>
    <x v="8"/>
    <n v="6"/>
    <n v="13341"/>
    <x v="1"/>
    <s v="10+ years"/>
    <n v="19"/>
    <n v="15"/>
    <n v="11"/>
    <x v="0"/>
  </r>
  <r>
    <n v="101002"/>
    <n v="2200"/>
    <n v="2200"/>
    <n v="0.15310000000000001"/>
    <s v="36 months"/>
    <x v="0"/>
    <n v="0.28839999999999999"/>
    <s v="CA"/>
    <s v="RENT"/>
    <x v="105"/>
    <x v="13"/>
    <n v="13"/>
    <n v="26552"/>
    <x v="2"/>
    <s v="n/a"/>
    <n v="15"/>
    <n v="28"/>
    <s v="n/a"/>
    <x v="0"/>
  </r>
  <r>
    <n v="54710"/>
    <n v="20000"/>
    <n v="20000"/>
    <n v="0.1399"/>
    <s v="36 months"/>
    <x v="0"/>
    <n v="9.5699999999999993E-2"/>
    <s v="CA"/>
    <s v="RENT"/>
    <x v="19"/>
    <x v="21"/>
    <n v="13"/>
    <n v="9775"/>
    <x v="1"/>
    <s v="10+ years"/>
    <n v="13"/>
    <n v="9"/>
    <n v="11"/>
    <x v="0"/>
  </r>
  <r>
    <n v="50817"/>
    <n v="14000"/>
    <n v="14000"/>
    <n v="0.13109999999999999"/>
    <s v="36 months"/>
    <x v="1"/>
    <n v="0.1678"/>
    <s v="CA"/>
    <s v="RENT"/>
    <x v="54"/>
    <x v="22"/>
    <n v="10"/>
    <n v="4919"/>
    <x v="2"/>
    <s v="7 years"/>
    <n v="13"/>
    <n v="16"/>
    <n v="7"/>
    <x v="1"/>
  </r>
  <r>
    <n v="88361"/>
    <n v="12000"/>
    <n v="12000"/>
    <n v="6.6199999999999995E-2"/>
    <s v="36 months"/>
    <x v="1"/>
    <n v="0.1086"/>
    <s v="WA"/>
    <s v="RENT"/>
    <x v="66"/>
    <x v="10"/>
    <n v="12"/>
    <n v="15445"/>
    <x v="2"/>
    <s v="3 years"/>
    <n v="6"/>
    <n v="10"/>
    <n v="3"/>
    <x v="1"/>
  </r>
  <r>
    <n v="47163"/>
    <n v="4200"/>
    <n v="4200"/>
    <n v="0.13669999999999999"/>
    <s v="36 months"/>
    <x v="2"/>
    <n v="0.12520000000000001"/>
    <s v="TX"/>
    <s v="OWN"/>
    <x v="9"/>
    <x v="18"/>
    <n v="8"/>
    <n v="9234"/>
    <x v="1"/>
    <s v="4 years"/>
    <n v="13"/>
    <n v="12"/>
    <n v="4"/>
    <x v="2"/>
  </r>
  <r>
    <n v="74506"/>
    <n v="7100"/>
    <n v="7100"/>
    <n v="0.1114"/>
    <s v="36 months"/>
    <x v="0"/>
    <n v="0.1246"/>
    <s v="GA"/>
    <s v="MORTGAGE"/>
    <x v="482"/>
    <x v="2"/>
    <n v="7"/>
    <n v="7013"/>
    <x v="2"/>
    <s v="10+ years"/>
    <n v="11"/>
    <n v="12"/>
    <n v="11"/>
    <x v="0"/>
  </r>
  <r>
    <n v="48636"/>
    <n v="15000"/>
    <n v="15000"/>
    <n v="0.14649999999999999"/>
    <s v="36 months"/>
    <x v="1"/>
    <n v="5.5199999999999999E-2"/>
    <s v="WA"/>
    <s v="MORTGAGE"/>
    <x v="15"/>
    <x v="21"/>
    <n v="9"/>
    <n v="13775"/>
    <x v="1"/>
    <s v="10+ years"/>
    <n v="14"/>
    <n v="5"/>
    <n v="11"/>
    <x v="1"/>
  </r>
  <r>
    <n v="2007"/>
    <n v="15000"/>
    <n v="9364.4"/>
    <n v="0.1095"/>
    <s v="36 months"/>
    <x v="12"/>
    <n v="2.7699999999999999E-2"/>
    <s v="TX"/>
    <s v="MORTGAGE"/>
    <x v="20"/>
    <x v="20"/>
    <n v="13"/>
    <n v="11002"/>
    <x v="1"/>
    <s v="&lt; 1 year"/>
    <n v="10"/>
    <n v="2"/>
    <n v="0"/>
    <x v="12"/>
  </r>
  <r>
    <n v="55042"/>
    <n v="9000"/>
    <n v="8975"/>
    <n v="0.14649999999999999"/>
    <s v="36 months"/>
    <x v="1"/>
    <n v="0.14360000000000001"/>
    <s v="MI"/>
    <s v="RENT"/>
    <x v="36"/>
    <x v="8"/>
    <n v="10"/>
    <n v="11540"/>
    <x v="2"/>
    <s v="&lt; 1 year"/>
    <n v="14"/>
    <n v="14"/>
    <n v="0"/>
    <x v="1"/>
  </r>
  <r>
    <n v="63404"/>
    <n v="23300"/>
    <n v="23275"/>
    <n v="0.23830000000000001"/>
    <s v="60 months"/>
    <x v="0"/>
    <n v="0.33560000000000001"/>
    <s v="GA"/>
    <s v="MORTGAGE"/>
    <x v="313"/>
    <x v="17"/>
    <n v="15"/>
    <n v="72774"/>
    <x v="1"/>
    <s v="9 years"/>
    <n v="23"/>
    <n v="33"/>
    <n v="9"/>
    <x v="0"/>
  </r>
  <r>
    <n v="97210"/>
    <n v="20000"/>
    <n v="20000"/>
    <n v="0.158"/>
    <s v="60 months"/>
    <x v="1"/>
    <n v="0.25890000000000002"/>
    <s v="CA"/>
    <s v="RENT"/>
    <x v="46"/>
    <x v="2"/>
    <n v="23"/>
    <n v="34720"/>
    <x v="2"/>
    <s v="5 years"/>
    <n v="15"/>
    <n v="25"/>
    <n v="5"/>
    <x v="1"/>
  </r>
  <r>
    <n v="56887"/>
    <n v="2000"/>
    <n v="2000"/>
    <n v="0.1399"/>
    <s v="36 months"/>
    <x v="1"/>
    <n v="0.25130000000000002"/>
    <s v="NY"/>
    <s v="RENT"/>
    <x v="103"/>
    <x v="4"/>
    <n v="11"/>
    <n v="39656"/>
    <x v="2"/>
    <s v="10+ years"/>
    <n v="13"/>
    <n v="25"/>
    <n v="11"/>
    <x v="1"/>
  </r>
  <r>
    <n v="13181"/>
    <n v="25000"/>
    <n v="20737.86"/>
    <n v="0.13980000000000001"/>
    <s v="60 months"/>
    <x v="0"/>
    <n v="8.9099999999999999E-2"/>
    <s v="VA"/>
    <s v="RENT"/>
    <x v="271"/>
    <x v="5"/>
    <n v="11"/>
    <n v="35046"/>
    <x v="0"/>
    <s v="&lt; 1 year"/>
    <n v="13"/>
    <n v="8"/>
    <n v="0"/>
    <x v="0"/>
  </r>
  <r>
    <n v="15176"/>
    <n v="11975"/>
    <n v="11975"/>
    <n v="0.15210000000000001"/>
    <s v="60 months"/>
    <x v="0"/>
    <n v="0.1981"/>
    <s v="MD"/>
    <s v="MORTGAGE"/>
    <x v="483"/>
    <x v="3"/>
    <n v="11"/>
    <n v="9475"/>
    <x v="2"/>
    <s v="3 years"/>
    <n v="15"/>
    <n v="19"/>
    <n v="3"/>
    <x v="0"/>
  </r>
  <r>
    <n v="85370"/>
    <n v="10000"/>
    <n v="10000"/>
    <n v="0.158"/>
    <s v="36 months"/>
    <x v="0"/>
    <n v="0.13569999999999999"/>
    <s v="OH"/>
    <s v="MORTGAGE"/>
    <x v="1"/>
    <x v="13"/>
    <n v="16"/>
    <n v="24989"/>
    <x v="1"/>
    <s v="10+ years"/>
    <n v="15"/>
    <n v="13"/>
    <n v="11"/>
    <x v="0"/>
  </r>
  <r>
    <n v="4481"/>
    <n v="9000"/>
    <n v="8800"/>
    <n v="0.1148"/>
    <s v="36 months"/>
    <x v="1"/>
    <n v="0.1893"/>
    <s v="TX"/>
    <s v="RENT"/>
    <x v="19"/>
    <x v="1"/>
    <n v="6"/>
    <n v="14576"/>
    <x v="2"/>
    <s v="&lt; 1 year"/>
    <n v="11"/>
    <n v="18"/>
    <n v="0"/>
    <x v="1"/>
  </r>
  <r>
    <n v="20862"/>
    <n v="15800"/>
    <n v="15700"/>
    <n v="0.16020000000000001"/>
    <s v="60 months"/>
    <x v="0"/>
    <n v="0.19639999999999999"/>
    <s v="CA"/>
    <s v="MORTGAGE"/>
    <x v="484"/>
    <x v="18"/>
    <n v="13"/>
    <n v="32120"/>
    <x v="1"/>
    <s v="10+ years"/>
    <n v="16"/>
    <n v="19"/>
    <n v="11"/>
    <x v="0"/>
  </r>
  <r>
    <n v="363"/>
    <n v="10000"/>
    <n v="4082.56"/>
    <n v="0.13300000000000001"/>
    <s v="36 months"/>
    <x v="12"/>
    <n v="6.3100000000000003E-2"/>
    <s v="TX"/>
    <s v="OWN"/>
    <x v="65"/>
    <x v="17"/>
    <n v="11"/>
    <n v="28653"/>
    <x v="2"/>
    <s v="10+ years"/>
    <n v="13"/>
    <n v="6"/>
    <n v="11"/>
    <x v="12"/>
  </r>
  <r>
    <n v="102503"/>
    <n v="3600"/>
    <n v="0"/>
    <n v="0.13239999999999999"/>
    <s v="36 months"/>
    <x v="2"/>
    <n v="9.1399999999999995E-2"/>
    <s v="OK"/>
    <s v="RENT"/>
    <x v="485"/>
    <x v="31"/>
    <n v="7"/>
    <n v="3453"/>
    <x v="2"/>
    <s v="&lt; 1 year"/>
    <n v="13"/>
    <n v="9"/>
    <n v="0"/>
    <x v="2"/>
  </r>
  <r>
    <n v="60439"/>
    <n v="10000"/>
    <n v="10000"/>
    <n v="0.13109999999999999"/>
    <s v="36 months"/>
    <x v="1"/>
    <n v="7.2300000000000003E-2"/>
    <s v="UT"/>
    <s v="MORTGAGE"/>
    <x v="63"/>
    <x v="21"/>
    <n v="6"/>
    <n v="10793"/>
    <x v="0"/>
    <s v="1 year"/>
    <n v="13"/>
    <n v="7"/>
    <n v="1"/>
    <x v="1"/>
  </r>
  <r>
    <n v="53648"/>
    <n v="19500"/>
    <n v="19500"/>
    <n v="0.20499999999999999"/>
    <s v="36 months"/>
    <x v="0"/>
    <n v="2.93E-2"/>
    <s v="WA"/>
    <s v="MORTGAGE"/>
    <x v="45"/>
    <x v="13"/>
    <n v="5"/>
    <n v="8915"/>
    <x v="1"/>
    <s v="10+ years"/>
    <n v="20"/>
    <n v="2"/>
    <n v="11"/>
    <x v="0"/>
  </r>
  <r>
    <n v="26129"/>
    <n v="18000"/>
    <n v="18000"/>
    <n v="7.4899999999999994E-2"/>
    <s v="36 months"/>
    <x v="1"/>
    <n v="8.5199999999999998E-2"/>
    <s v="NY"/>
    <s v="OWN"/>
    <x v="11"/>
    <x v="23"/>
    <n v="5"/>
    <n v="19566"/>
    <x v="2"/>
    <s v="10+ years"/>
    <n v="7"/>
    <n v="8"/>
    <n v="11"/>
    <x v="1"/>
  </r>
  <r>
    <n v="18058"/>
    <n v="22000"/>
    <n v="21950"/>
    <n v="8.8800000000000004E-2"/>
    <s v="36 months"/>
    <x v="0"/>
    <n v="0.19370000000000001"/>
    <s v="MD"/>
    <s v="MORTGAGE"/>
    <x v="169"/>
    <x v="9"/>
    <n v="9"/>
    <n v="6055"/>
    <x v="1"/>
    <s v="&lt; 1 year"/>
    <n v="8"/>
    <n v="19"/>
    <n v="0"/>
    <x v="0"/>
  </r>
  <r>
    <n v="240"/>
    <n v="22350"/>
    <n v="486.13"/>
    <n v="0.14069999999999999"/>
    <s v="36 months"/>
    <x v="6"/>
    <n v="3.6600000000000001E-2"/>
    <s v="NY"/>
    <s v="OWN"/>
    <x v="14"/>
    <x v="4"/>
    <n v="8"/>
    <n v="10753"/>
    <x v="0"/>
    <s v="1 year"/>
    <n v="14"/>
    <n v="3"/>
    <n v="1"/>
    <x v="6"/>
  </r>
  <r>
    <n v="103248"/>
    <n v="5000"/>
    <n v="5000"/>
    <n v="0.13919999999999999"/>
    <s v="36 months"/>
    <x v="0"/>
    <n v="0.108"/>
    <s v="NY"/>
    <s v="RENT"/>
    <x v="36"/>
    <x v="21"/>
    <n v="7"/>
    <n v="2050"/>
    <x v="6"/>
    <s v="&lt; 1 year"/>
    <n v="13"/>
    <n v="10"/>
    <n v="0"/>
    <x v="0"/>
  </r>
  <r>
    <n v="81211"/>
    <n v="20000"/>
    <n v="20000"/>
    <n v="7.6200000000000004E-2"/>
    <s v="36 months"/>
    <x v="0"/>
    <n v="6.6100000000000006E-2"/>
    <s v="CA"/>
    <s v="RENT"/>
    <x v="271"/>
    <x v="32"/>
    <n v="7"/>
    <n v="16092"/>
    <x v="2"/>
    <s v="4 years"/>
    <n v="7"/>
    <n v="6"/>
    <n v="4"/>
    <x v="0"/>
  </r>
  <r>
    <n v="77887"/>
    <n v="7000"/>
    <n v="7000"/>
    <n v="8.8999999999999996E-2"/>
    <s v="36 months"/>
    <x v="6"/>
    <n v="0.1469"/>
    <s v="KY"/>
    <s v="MORTGAGE"/>
    <x v="15"/>
    <x v="5"/>
    <n v="14"/>
    <n v="15272"/>
    <x v="1"/>
    <s v="3 years"/>
    <n v="8"/>
    <n v="14"/>
    <n v="3"/>
    <x v="6"/>
  </r>
  <r>
    <n v="79088"/>
    <n v="15000"/>
    <n v="15000"/>
    <n v="0.1409"/>
    <s v="60 months"/>
    <x v="0"/>
    <n v="2.6700000000000002E-2"/>
    <s v="NY"/>
    <s v="RENT"/>
    <x v="486"/>
    <x v="20"/>
    <n v="3"/>
    <n v="3335"/>
    <x v="2"/>
    <s v="2 years"/>
    <n v="14"/>
    <n v="2"/>
    <n v="2"/>
    <x v="0"/>
  </r>
  <r>
    <n v="20486"/>
    <n v="10000"/>
    <n v="9975"/>
    <n v="0.1"/>
    <s v="60 months"/>
    <x v="0"/>
    <n v="5.7000000000000002E-2"/>
    <s v="KY"/>
    <s v="MORTGAGE"/>
    <x v="194"/>
    <x v="29"/>
    <n v="10"/>
    <n v="5547"/>
    <x v="0"/>
    <s v="&lt; 1 year"/>
    <n v="0.1"/>
    <n v="5"/>
    <n v="0"/>
    <x v="0"/>
  </r>
  <r>
    <n v="81840"/>
    <n v="25000"/>
    <n v="25000"/>
    <n v="0.21490000000000001"/>
    <s v="60 months"/>
    <x v="0"/>
    <n v="8.7599999999999997E-2"/>
    <s v="NJ"/>
    <s v="RENT"/>
    <x v="21"/>
    <x v="22"/>
    <n v="5"/>
    <n v="17213"/>
    <x v="2"/>
    <s v="9 years"/>
    <n v="21"/>
    <n v="8"/>
    <n v="9"/>
    <x v="0"/>
  </r>
  <r>
    <n v="53284"/>
    <n v="14400"/>
    <n v="14400"/>
    <n v="0.13109999999999999"/>
    <s v="36 months"/>
    <x v="0"/>
    <n v="0.20519999999999999"/>
    <s v="CA"/>
    <s v="RENT"/>
    <x v="63"/>
    <x v="21"/>
    <n v="9"/>
    <n v="14073"/>
    <x v="1"/>
    <s v="3 years"/>
    <n v="13"/>
    <n v="20"/>
    <n v="3"/>
    <x v="0"/>
  </r>
  <r>
    <n v="43392"/>
    <n v="10000"/>
    <n v="10000"/>
    <n v="0.1065"/>
    <s v="36 months"/>
    <x v="0"/>
    <n v="0.12559999999999999"/>
    <s v="TX"/>
    <s v="RENT"/>
    <x v="85"/>
    <x v="18"/>
    <n v="5"/>
    <n v="14087"/>
    <x v="2"/>
    <s v="5 years"/>
    <n v="10"/>
    <n v="12"/>
    <n v="5"/>
    <x v="0"/>
  </r>
  <r>
    <n v="96514"/>
    <n v="19750"/>
    <n v="19750"/>
    <n v="0.16289999999999999"/>
    <s v="36 months"/>
    <x v="2"/>
    <n v="4.6800000000000001E-2"/>
    <s v="FL"/>
    <s v="MORTGAGE"/>
    <x v="96"/>
    <x v="21"/>
    <n v="9"/>
    <n v="11383"/>
    <x v="2"/>
    <s v="&lt; 1 year"/>
    <n v="16"/>
    <n v="4"/>
    <n v="0"/>
    <x v="2"/>
  </r>
  <r>
    <n v="41484"/>
    <n v="10000"/>
    <n v="10000"/>
    <n v="0.1171"/>
    <s v="36 months"/>
    <x v="1"/>
    <n v="0.1203"/>
    <s v="NC"/>
    <s v="MORTGAGE"/>
    <x v="68"/>
    <x v="3"/>
    <n v="11"/>
    <n v="8413"/>
    <x v="2"/>
    <s v="10+ years"/>
    <n v="11"/>
    <n v="12"/>
    <n v="11"/>
    <x v="1"/>
  </r>
  <r>
    <n v="4873"/>
    <n v="4550"/>
    <n v="4550"/>
    <n v="0.13569999999999999"/>
    <s v="36 months"/>
    <x v="10"/>
    <n v="0.17460000000000001"/>
    <s v="CA"/>
    <s v="RENT"/>
    <x v="271"/>
    <x v="22"/>
    <n v="10"/>
    <n v="66461"/>
    <x v="2"/>
    <s v="&lt; 1 year"/>
    <n v="13"/>
    <n v="17"/>
    <n v="0"/>
    <x v="10"/>
  </r>
  <r>
    <n v="1340"/>
    <n v="7500"/>
    <n v="6392.86"/>
    <n v="0.10829999999999999"/>
    <s v="36 months"/>
    <x v="1"/>
    <n v="0.20910000000000001"/>
    <s v="VA"/>
    <s v="MORTGAGE"/>
    <x v="48"/>
    <x v="28"/>
    <n v="12"/>
    <n v="120338"/>
    <x v="2"/>
    <s v="2 years"/>
    <n v="10"/>
    <n v="20"/>
    <n v="2"/>
    <x v="1"/>
  </r>
  <r>
    <n v="27608"/>
    <n v="13075"/>
    <n v="13075"/>
    <n v="0.11990000000000001"/>
    <s v="60 months"/>
    <x v="0"/>
    <n v="0.22520000000000001"/>
    <s v="OH"/>
    <s v="MORTGAGE"/>
    <x v="487"/>
    <x v="1"/>
    <n v="14"/>
    <n v="27622"/>
    <x v="2"/>
    <s v="10+ years"/>
    <n v="11"/>
    <n v="22"/>
    <n v="11"/>
    <x v="0"/>
  </r>
  <r>
    <n v="41287"/>
    <n v="7000"/>
    <n v="7000"/>
    <n v="7.9000000000000001E-2"/>
    <s v="36 months"/>
    <x v="1"/>
    <n v="7.6499999999999999E-2"/>
    <s v="NY"/>
    <s v="RENT"/>
    <x v="6"/>
    <x v="18"/>
    <n v="7"/>
    <n v="4276"/>
    <x v="2"/>
    <s v="3 years"/>
    <n v="7"/>
    <n v="7"/>
    <n v="3"/>
    <x v="1"/>
  </r>
  <r>
    <n v="27572"/>
    <n v="3000"/>
    <n v="3000"/>
    <n v="7.4899999999999994E-2"/>
    <s v="36 months"/>
    <x v="2"/>
    <n v="0.21160000000000001"/>
    <s v="PA"/>
    <s v="RENT"/>
    <x v="36"/>
    <x v="30"/>
    <n v="3"/>
    <n v="1298"/>
    <x v="2"/>
    <s v="2 years"/>
    <n v="7"/>
    <n v="21"/>
    <n v="2"/>
    <x v="2"/>
  </r>
  <r>
    <n v="17946"/>
    <n v="18000"/>
    <n v="17950"/>
    <n v="0.14460000000000001"/>
    <s v="36 months"/>
    <x v="0"/>
    <n v="0.23849999999999999"/>
    <s v="TX"/>
    <s v="MORTGAGE"/>
    <x v="40"/>
    <x v="7"/>
    <n v="8"/>
    <n v="24380"/>
    <x v="2"/>
    <s v="&lt; 1 year"/>
    <n v="14"/>
    <n v="23"/>
    <n v="0"/>
    <x v="0"/>
  </r>
  <r>
    <n v="89690"/>
    <n v="14675"/>
    <n v="14675"/>
    <n v="0.16289999999999999"/>
    <s v="36 months"/>
    <x v="1"/>
    <n v="0.27229999999999999"/>
    <s v="IL"/>
    <s v="RENT"/>
    <x v="53"/>
    <x v="3"/>
    <n v="14"/>
    <n v="7525"/>
    <x v="1"/>
    <s v="2 years"/>
    <n v="16"/>
    <n v="27"/>
    <n v="2"/>
    <x v="1"/>
  </r>
  <r>
    <n v="98621"/>
    <n v="10000"/>
    <n v="10000"/>
    <n v="0.1409"/>
    <s v="36 months"/>
    <x v="1"/>
    <n v="8.48E-2"/>
    <s v="SC"/>
    <s v="MORTGAGE"/>
    <x v="19"/>
    <x v="13"/>
    <n v="4"/>
    <n v="3776"/>
    <x v="2"/>
    <s v="3 years"/>
    <n v="14"/>
    <n v="8"/>
    <n v="3"/>
    <x v="1"/>
  </r>
  <r>
    <n v="54692"/>
    <n v="9600"/>
    <n v="9600"/>
    <n v="0.1074"/>
    <s v="60 months"/>
    <x v="2"/>
    <n v="3.5799999999999998E-2"/>
    <s v="MI"/>
    <s v="MORTGAGE"/>
    <x v="52"/>
    <x v="9"/>
    <n v="7"/>
    <n v="3207"/>
    <x v="2"/>
    <s v="3 years"/>
    <n v="10"/>
    <n v="3"/>
    <n v="3"/>
    <x v="2"/>
  </r>
  <r>
    <n v="88893"/>
    <n v="10000"/>
    <n v="10000"/>
    <n v="0.13109999999999999"/>
    <s v="36 months"/>
    <x v="1"/>
    <n v="3.0099999999999998E-2"/>
    <s v="NY"/>
    <s v="MORTGAGE"/>
    <x v="13"/>
    <x v="17"/>
    <n v="5"/>
    <n v="10079"/>
    <x v="1"/>
    <s v="6 years"/>
    <n v="13"/>
    <n v="3"/>
    <n v="6"/>
    <x v="1"/>
  </r>
  <r>
    <n v="16926"/>
    <n v="1500"/>
    <n v="1500"/>
    <n v="6.9099999999999995E-2"/>
    <s v="36 months"/>
    <x v="0"/>
    <n v="0.16739999999999999"/>
    <s v="WI"/>
    <s v="MORTGAGE"/>
    <x v="40"/>
    <x v="1"/>
    <n v="13"/>
    <n v="7453"/>
    <x v="1"/>
    <s v="6 years"/>
    <n v="6"/>
    <n v="16"/>
    <n v="6"/>
    <x v="0"/>
  </r>
  <r>
    <n v="95489"/>
    <n v="10000"/>
    <n v="10000"/>
    <n v="0.1409"/>
    <s v="36 months"/>
    <x v="0"/>
    <n v="0.19170000000000001"/>
    <s v="WI"/>
    <s v="RENT"/>
    <x v="19"/>
    <x v="22"/>
    <n v="8"/>
    <n v="9969"/>
    <x v="0"/>
    <s v="&lt; 1 year"/>
    <n v="14"/>
    <n v="19"/>
    <n v="0"/>
    <x v="0"/>
  </r>
  <r>
    <n v="103355"/>
    <n v="7000"/>
    <n v="6963.08"/>
    <n v="0.13109999999999999"/>
    <s v="36 months"/>
    <x v="0"/>
    <n v="0.13109999999999999"/>
    <s v="PA"/>
    <s v="RENT"/>
    <x v="488"/>
    <x v="7"/>
    <n v="8"/>
    <n v="8076"/>
    <x v="6"/>
    <s v="3 years"/>
    <n v="13"/>
    <n v="13"/>
    <n v="3"/>
    <x v="0"/>
  </r>
  <r>
    <n v="103801"/>
    <n v="4000"/>
    <n v="4000"/>
    <n v="0.16819999999999999"/>
    <s v="60 months"/>
    <x v="0"/>
    <n v="0.15820000000000001"/>
    <s v="WI"/>
    <s v="MORTGAGE"/>
    <x v="489"/>
    <x v="7"/>
    <n v="18"/>
    <n v="11319"/>
    <x v="8"/>
    <s v="10+ years"/>
    <n v="16"/>
    <n v="15"/>
    <n v="11"/>
    <x v="0"/>
  </r>
  <r>
    <n v="90659"/>
    <n v="16750"/>
    <n v="16750"/>
    <n v="7.9000000000000001E-2"/>
    <s v="36 months"/>
    <x v="1"/>
    <n v="0.18160000000000001"/>
    <s v="CA"/>
    <s v="OWN"/>
    <x v="490"/>
    <x v="18"/>
    <n v="19"/>
    <n v="33986"/>
    <x v="1"/>
    <s v="2 years"/>
    <n v="7"/>
    <n v="18"/>
    <n v="2"/>
    <x v="1"/>
  </r>
  <r>
    <n v="102010"/>
    <n v="5600"/>
    <n v="4350"/>
    <n v="0.12920000000000001"/>
    <s v="36 months"/>
    <x v="0"/>
    <n v="8.2000000000000003E-2"/>
    <s v="CA"/>
    <s v="RENT"/>
    <x v="36"/>
    <x v="17"/>
    <n v="6"/>
    <n v="18718"/>
    <x v="0"/>
    <s v="4 years"/>
    <n v="12"/>
    <n v="8"/>
    <n v="4"/>
    <x v="0"/>
  </r>
  <r>
    <n v="74303"/>
    <n v="11950"/>
    <n v="11950"/>
    <n v="0.14330000000000001"/>
    <s v="36 months"/>
    <x v="2"/>
    <n v="0.2122"/>
    <s v="RI"/>
    <s v="MORTGAGE"/>
    <x v="28"/>
    <x v="21"/>
    <n v="22"/>
    <n v="15962"/>
    <x v="1"/>
    <s v="8 years"/>
    <n v="14"/>
    <n v="21"/>
    <n v="8"/>
    <x v="2"/>
  </r>
  <r>
    <n v="29601"/>
    <n v="12000"/>
    <n v="12000"/>
    <n v="0.1399"/>
    <s v="60 months"/>
    <x v="1"/>
    <n v="0.10340000000000001"/>
    <s v="CA"/>
    <s v="RENT"/>
    <x v="46"/>
    <x v="1"/>
    <n v="13"/>
    <n v="16069"/>
    <x v="1"/>
    <s v="10+ years"/>
    <n v="13"/>
    <n v="10"/>
    <n v="11"/>
    <x v="1"/>
  </r>
  <r>
    <n v="36716"/>
    <n v="5000"/>
    <n v="5000"/>
    <n v="7.51E-2"/>
    <s v="36 months"/>
    <x v="0"/>
    <n v="9.5299999999999996E-2"/>
    <s v="CO"/>
    <s v="MORTGAGE"/>
    <x v="17"/>
    <x v="23"/>
    <n v="5"/>
    <n v="1825"/>
    <x v="1"/>
    <s v="7 years"/>
    <n v="7"/>
    <n v="9"/>
    <n v="7"/>
    <x v="0"/>
  </r>
  <r>
    <n v="76218"/>
    <n v="3800"/>
    <n v="3800"/>
    <n v="0.1212"/>
    <s v="36 months"/>
    <x v="0"/>
    <n v="0.2336"/>
    <s v="SC"/>
    <s v="OWN"/>
    <x v="491"/>
    <x v="6"/>
    <n v="3"/>
    <n v="8467"/>
    <x v="2"/>
    <s v="3 years"/>
    <n v="12"/>
    <n v="23"/>
    <n v="3"/>
    <x v="0"/>
  </r>
  <r>
    <n v="43556"/>
    <n v="9000"/>
    <n v="9000"/>
    <n v="0.1065"/>
    <s v="36 months"/>
    <x v="12"/>
    <n v="0.21529999999999999"/>
    <s v="NC"/>
    <s v="RENT"/>
    <x v="47"/>
    <x v="21"/>
    <n v="6"/>
    <n v="4602"/>
    <x v="2"/>
    <s v="&lt; 1 year"/>
    <n v="10"/>
    <n v="21"/>
    <n v="0"/>
    <x v="12"/>
  </r>
  <r>
    <n v="53046"/>
    <n v="5000"/>
    <n v="5000"/>
    <n v="9.7600000000000006E-2"/>
    <s v="36 months"/>
    <x v="1"/>
    <n v="0.1779"/>
    <s v="OK"/>
    <s v="MORTGAGE"/>
    <x v="63"/>
    <x v="3"/>
    <n v="9"/>
    <n v="5330"/>
    <x v="2"/>
    <s v="6 years"/>
    <n v="9"/>
    <n v="17"/>
    <n v="6"/>
    <x v="1"/>
  </r>
  <r>
    <n v="14190"/>
    <n v="7000"/>
    <n v="7000"/>
    <n v="0.1186"/>
    <s v="36 months"/>
    <x v="1"/>
    <n v="0.1203"/>
    <s v="CA"/>
    <s v="RENT"/>
    <x v="280"/>
    <x v="2"/>
    <n v="8"/>
    <n v="6163"/>
    <x v="1"/>
    <s v="&lt; 1 year"/>
    <n v="11"/>
    <n v="12"/>
    <n v="0"/>
    <x v="1"/>
  </r>
  <r>
    <n v="29227"/>
    <n v="5000"/>
    <n v="5000"/>
    <n v="0.1099"/>
    <s v="36 months"/>
    <x v="5"/>
    <n v="0.14660000000000001"/>
    <s v="IL"/>
    <s v="RENT"/>
    <x v="262"/>
    <x v="9"/>
    <n v="23"/>
    <n v="35055"/>
    <x v="1"/>
    <s v="1 year"/>
    <n v="10"/>
    <n v="14"/>
    <n v="1"/>
    <x v="5"/>
  </r>
  <r>
    <n v="28738"/>
    <n v="20000"/>
    <n v="18126.990000000002"/>
    <n v="0.11990000000000001"/>
    <s v="60 months"/>
    <x v="0"/>
    <n v="0.2024"/>
    <s v="IL"/>
    <s v="MORTGAGE"/>
    <x v="24"/>
    <x v="11"/>
    <n v="15"/>
    <n v="26424"/>
    <x v="2"/>
    <s v="10+ years"/>
    <n v="11"/>
    <n v="20"/>
    <n v="11"/>
    <x v="0"/>
  </r>
  <r>
    <n v="13689"/>
    <n v="2000"/>
    <n v="2000"/>
    <n v="0.14349999999999999"/>
    <s v="36 months"/>
    <x v="0"/>
    <n v="0.22059999999999999"/>
    <s v="OH"/>
    <s v="OWN"/>
    <x v="330"/>
    <x v="8"/>
    <n v="10"/>
    <n v="14234"/>
    <x v="1"/>
    <s v="6 years"/>
    <n v="14"/>
    <n v="22"/>
    <n v="6"/>
    <x v="0"/>
  </r>
  <r>
    <n v="91426"/>
    <n v="29175"/>
    <n v="29175"/>
    <n v="0.13109999999999999"/>
    <s v="36 months"/>
    <x v="0"/>
    <n v="0.20680000000000001"/>
    <s v="CA"/>
    <s v="RENT"/>
    <x v="15"/>
    <x v="3"/>
    <n v="10"/>
    <n v="22811"/>
    <x v="2"/>
    <s v="10+ years"/>
    <n v="13"/>
    <n v="20"/>
    <n v="11"/>
    <x v="0"/>
  </r>
  <r>
    <n v="10852"/>
    <n v="9000"/>
    <n v="8882.52"/>
    <n v="0.1149"/>
    <s v="60 months"/>
    <x v="5"/>
    <n v="0.13869999999999999"/>
    <s v="TX"/>
    <s v="MORTGAGE"/>
    <x v="65"/>
    <x v="20"/>
    <n v="10"/>
    <n v="4546"/>
    <x v="2"/>
    <s v="3 years"/>
    <n v="11"/>
    <n v="13"/>
    <n v="3"/>
    <x v="5"/>
  </r>
  <r>
    <n v="47416"/>
    <n v="27000"/>
    <n v="26975"/>
    <n v="0.1855"/>
    <s v="60 months"/>
    <x v="0"/>
    <n v="0.1948"/>
    <s v="AL"/>
    <s v="MORTGAGE"/>
    <x v="224"/>
    <x v="1"/>
    <n v="9"/>
    <n v="16294"/>
    <x v="1"/>
    <s v="10+ years"/>
    <n v="18"/>
    <n v="19"/>
    <n v="11"/>
    <x v="0"/>
  </r>
  <r>
    <n v="90687"/>
    <n v="20000"/>
    <n v="20000"/>
    <n v="0.13109999999999999"/>
    <s v="60 months"/>
    <x v="0"/>
    <n v="0.17760000000000001"/>
    <s v="MN"/>
    <s v="MORTGAGE"/>
    <x v="396"/>
    <x v="5"/>
    <n v="12"/>
    <n v="1207"/>
    <x v="2"/>
    <s v="8 years"/>
    <n v="13"/>
    <n v="17"/>
    <n v="8"/>
    <x v="0"/>
  </r>
  <r>
    <n v="94192"/>
    <n v="10000"/>
    <n v="10000"/>
    <n v="0.1016"/>
    <s v="36 months"/>
    <x v="0"/>
    <n v="0.29830000000000001"/>
    <s v="OR"/>
    <s v="RENT"/>
    <x v="46"/>
    <x v="18"/>
    <n v="9"/>
    <n v="22207"/>
    <x v="2"/>
    <s v="2 years"/>
    <n v="10"/>
    <n v="29"/>
    <n v="2"/>
    <x v="0"/>
  </r>
  <r>
    <n v="28201"/>
    <n v="10000"/>
    <n v="10000"/>
    <n v="8.4900000000000003E-2"/>
    <s v="36 months"/>
    <x v="0"/>
    <n v="0.20269999999999999"/>
    <s v="CT"/>
    <s v="RENT"/>
    <x v="20"/>
    <x v="1"/>
    <n v="14"/>
    <n v="23061"/>
    <x v="2"/>
    <s v="5 years"/>
    <n v="8"/>
    <n v="20"/>
    <n v="5"/>
    <x v="0"/>
  </r>
  <r>
    <n v="61831"/>
    <n v="8000"/>
    <n v="7975"/>
    <n v="6.0299999999999999E-2"/>
    <s v="36 months"/>
    <x v="6"/>
    <n v="0.18379999999999999"/>
    <s v="NY"/>
    <s v="MORTGAGE"/>
    <x v="11"/>
    <x v="23"/>
    <n v="10"/>
    <n v="4455"/>
    <x v="2"/>
    <s v="6 years"/>
    <n v="6"/>
    <n v="18"/>
    <n v="6"/>
    <x v="6"/>
  </r>
  <r>
    <n v="29670"/>
    <n v="12000"/>
    <n v="12000"/>
    <n v="7.4899999999999994E-2"/>
    <s v="36 months"/>
    <x v="0"/>
    <n v="0.13400000000000001"/>
    <s v="CA"/>
    <s v="RENT"/>
    <x v="15"/>
    <x v="11"/>
    <n v="13"/>
    <n v="13953"/>
    <x v="2"/>
    <s v="2 years"/>
    <n v="7"/>
    <n v="13"/>
    <n v="2"/>
    <x v="0"/>
  </r>
  <r>
    <n v="97560"/>
    <n v="35000"/>
    <n v="35000"/>
    <n v="0.17269999999999999"/>
    <s v="60 months"/>
    <x v="0"/>
    <n v="0.27129999999999999"/>
    <s v="MI"/>
    <s v="OWN"/>
    <x v="65"/>
    <x v="6"/>
    <n v="11"/>
    <n v="42867"/>
    <x v="2"/>
    <s v="1 year"/>
    <n v="17"/>
    <n v="27"/>
    <n v="1"/>
    <x v="0"/>
  </r>
  <r>
    <n v="47488"/>
    <n v="11875"/>
    <n v="11875"/>
    <n v="6.0299999999999999E-2"/>
    <s v="36 months"/>
    <x v="0"/>
    <n v="0.20799999999999999"/>
    <s v="FL"/>
    <s v="MORTGAGE"/>
    <x v="492"/>
    <x v="15"/>
    <n v="16"/>
    <n v="23490"/>
    <x v="1"/>
    <s v="10+ years"/>
    <n v="6"/>
    <n v="20"/>
    <n v="11"/>
    <x v="0"/>
  </r>
  <r>
    <n v="30840"/>
    <n v="20000"/>
    <n v="19975"/>
    <n v="0.15989999999999999"/>
    <s v="60 months"/>
    <x v="12"/>
    <n v="0.16159999999999999"/>
    <s v="IL"/>
    <s v="MORTGAGE"/>
    <x v="19"/>
    <x v="21"/>
    <n v="9"/>
    <n v="19872"/>
    <x v="1"/>
    <s v="&lt; 1 year"/>
    <n v="15"/>
    <n v="16"/>
    <n v="0"/>
    <x v="12"/>
  </r>
  <r>
    <n v="1392"/>
    <n v="18000"/>
    <n v="9516.7800000000007"/>
    <n v="0.1178"/>
    <s v="36 months"/>
    <x v="0"/>
    <n v="0.17430000000000001"/>
    <s v="TX"/>
    <s v="MORTGAGE"/>
    <x v="149"/>
    <x v="6"/>
    <n v="17"/>
    <n v="29046"/>
    <x v="2"/>
    <s v="3 years"/>
    <n v="11"/>
    <n v="17"/>
    <n v="3"/>
    <x v="0"/>
  </r>
  <r>
    <n v="16291"/>
    <n v="8000"/>
    <n v="7900"/>
    <n v="0.1595"/>
    <s v="60 months"/>
    <x v="0"/>
    <n v="0.2016"/>
    <s v="NY"/>
    <s v="RENT"/>
    <x v="24"/>
    <x v="8"/>
    <n v="10"/>
    <n v="2786"/>
    <x v="1"/>
    <s v="5 years"/>
    <n v="15"/>
    <n v="20"/>
    <n v="5"/>
    <x v="0"/>
  </r>
  <r>
    <n v="18629"/>
    <n v="24000"/>
    <n v="24000"/>
    <n v="6.54E-2"/>
    <s v="36 months"/>
    <x v="0"/>
    <n v="5.62E-2"/>
    <s v="OH"/>
    <s v="MORTGAGE"/>
    <x v="74"/>
    <x v="23"/>
    <n v="9"/>
    <n v="22725"/>
    <x v="0"/>
    <s v="3 years"/>
    <n v="6"/>
    <n v="5"/>
    <n v="3"/>
    <x v="0"/>
  </r>
  <r>
    <n v="53465"/>
    <n v="11500"/>
    <n v="11475"/>
    <n v="0.1212"/>
    <s v="36 months"/>
    <x v="1"/>
    <n v="0.24160000000000001"/>
    <s v="FL"/>
    <s v="MORTGAGE"/>
    <x v="493"/>
    <x v="3"/>
    <n v="9"/>
    <n v="21668"/>
    <x v="2"/>
    <s v="10+ years"/>
    <n v="12"/>
    <n v="24"/>
    <n v="11"/>
    <x v="1"/>
  </r>
  <r>
    <n v="28315"/>
    <n v="2000"/>
    <n v="2000"/>
    <n v="0.16889999999999999"/>
    <s v="36 months"/>
    <x v="2"/>
    <n v="3.3099999999999997E-2"/>
    <s v="NJ"/>
    <s v="RENT"/>
    <x v="95"/>
    <x v="13"/>
    <n v="3"/>
    <n v="3247"/>
    <x v="0"/>
    <s v="2 years"/>
    <n v="16"/>
    <n v="3"/>
    <n v="2"/>
    <x v="2"/>
  </r>
  <r>
    <n v="32866"/>
    <n v="12800"/>
    <n v="12800"/>
    <n v="0.16769999999999999"/>
    <s v="60 months"/>
    <x v="6"/>
    <n v="0.19120000000000001"/>
    <s v="MD"/>
    <s v="OWN"/>
    <x v="46"/>
    <x v="7"/>
    <n v="15"/>
    <n v="12693"/>
    <x v="0"/>
    <s v="5 years"/>
    <n v="16"/>
    <n v="19"/>
    <n v="5"/>
    <x v="6"/>
  </r>
  <r>
    <n v="41589"/>
    <n v="10000"/>
    <n v="10000"/>
    <n v="0.1991"/>
    <s v="36 months"/>
    <x v="0"/>
    <n v="0.23350000000000001"/>
    <s v="CO"/>
    <s v="MORTGAGE"/>
    <x v="60"/>
    <x v="22"/>
    <n v="34"/>
    <n v="19424"/>
    <x v="1"/>
    <s v="5 years"/>
    <n v="19"/>
    <n v="23"/>
    <n v="5"/>
    <x v="0"/>
  </r>
  <r>
    <n v="12951"/>
    <n v="4800"/>
    <n v="4800"/>
    <n v="0.16819999999999999"/>
    <s v="60 months"/>
    <x v="7"/>
    <n v="0.1484"/>
    <s v="NY"/>
    <s v="RENT"/>
    <x v="494"/>
    <x v="17"/>
    <n v="18"/>
    <n v="8828"/>
    <x v="2"/>
    <s v="8 years"/>
    <n v="16"/>
    <n v="14"/>
    <n v="8"/>
    <x v="7"/>
  </r>
  <r>
    <n v="44836"/>
    <n v="10000"/>
    <n v="10000"/>
    <n v="0.1855"/>
    <s v="36 months"/>
    <x v="1"/>
    <n v="6.2399999999999997E-2"/>
    <s v="FL"/>
    <s v="RENT"/>
    <x v="15"/>
    <x v="4"/>
    <n v="8"/>
    <n v="9783"/>
    <x v="0"/>
    <s v="3 years"/>
    <n v="18"/>
    <n v="6"/>
    <n v="3"/>
    <x v="1"/>
  </r>
  <r>
    <n v="99297"/>
    <n v="25000"/>
    <n v="25000"/>
    <n v="0.14330000000000001"/>
    <s v="36 months"/>
    <x v="1"/>
    <n v="0.27879999999999999"/>
    <s v="NM"/>
    <s v="OWN"/>
    <x v="15"/>
    <x v="18"/>
    <n v="11"/>
    <n v="18460"/>
    <x v="0"/>
    <s v="10+ years"/>
    <n v="14"/>
    <n v="27"/>
    <n v="11"/>
    <x v="1"/>
  </r>
  <r>
    <n v="32654"/>
    <n v="5000"/>
    <n v="5000"/>
    <n v="0.1171"/>
    <s v="36 months"/>
    <x v="8"/>
    <n v="0.1012"/>
    <s v="GA"/>
    <s v="RENT"/>
    <x v="495"/>
    <x v="6"/>
    <n v="17"/>
    <n v="798"/>
    <x v="1"/>
    <s v="3 years"/>
    <n v="11"/>
    <n v="10"/>
    <n v="3"/>
    <x v="8"/>
  </r>
  <r>
    <n v="62778"/>
    <n v="4800"/>
    <n v="4775"/>
    <n v="7.9000000000000001E-2"/>
    <s v="36 months"/>
    <x v="0"/>
    <n v="0.13739999999999999"/>
    <s v="CA"/>
    <s v="RENT"/>
    <x v="205"/>
    <x v="5"/>
    <n v="6"/>
    <n v="1782"/>
    <x v="2"/>
    <s v="1 year"/>
    <n v="7"/>
    <n v="13"/>
    <n v="1"/>
    <x v="0"/>
  </r>
  <r>
    <n v="87968"/>
    <n v="16475"/>
    <n v="16475"/>
    <n v="0.14330000000000001"/>
    <s v="60 months"/>
    <x v="0"/>
    <n v="0.15959999999999999"/>
    <s v="GA"/>
    <s v="MORTGAGE"/>
    <x v="63"/>
    <x v="9"/>
    <n v="7"/>
    <n v="5568"/>
    <x v="1"/>
    <s v="8 years"/>
    <n v="14"/>
    <n v="15"/>
    <n v="8"/>
    <x v="0"/>
  </r>
  <r>
    <n v="78588"/>
    <n v="8000"/>
    <n v="8000"/>
    <n v="7.9000000000000001E-2"/>
    <s v="36 months"/>
    <x v="0"/>
    <n v="0.2283"/>
    <s v="KS"/>
    <s v="MORTGAGE"/>
    <x v="19"/>
    <x v="9"/>
    <n v="8"/>
    <n v="2719"/>
    <x v="0"/>
    <s v="6 years"/>
    <n v="7"/>
    <n v="22"/>
    <n v="6"/>
    <x v="0"/>
  </r>
  <r>
    <n v="9349"/>
    <n v="5000"/>
    <n v="4797.96"/>
    <n v="0.1099"/>
    <s v="36 months"/>
    <x v="0"/>
    <n v="0.1988"/>
    <s v="TX"/>
    <s v="RENT"/>
    <x v="181"/>
    <x v="21"/>
    <n v="7"/>
    <n v="387"/>
    <x v="2"/>
    <s v="3 years"/>
    <n v="10"/>
    <n v="19"/>
    <n v="3"/>
    <x v="0"/>
  </r>
  <r>
    <n v="81785"/>
    <n v="28350"/>
    <n v="28350"/>
    <n v="0.19719999999999999"/>
    <s v="36 months"/>
    <x v="0"/>
    <n v="0.28889999999999999"/>
    <s v="NC"/>
    <s v="RENT"/>
    <x v="28"/>
    <x v="3"/>
    <n v="11"/>
    <n v="10119"/>
    <x v="2"/>
    <s v="9 years"/>
    <n v="19"/>
    <n v="28"/>
    <n v="9"/>
    <x v="0"/>
  </r>
  <r>
    <n v="12788"/>
    <n v="16000"/>
    <n v="15900"/>
    <n v="0.15579999999999999"/>
    <s v="60 months"/>
    <x v="0"/>
    <n v="5.21E-2"/>
    <s v="NY"/>
    <s v="MORTGAGE"/>
    <x v="480"/>
    <x v="21"/>
    <n v="7"/>
    <n v="12643"/>
    <x v="1"/>
    <s v="5 years"/>
    <n v="15"/>
    <n v="5"/>
    <n v="5"/>
    <x v="0"/>
  </r>
  <r>
    <n v="13412"/>
    <n v="15000"/>
    <n v="13885.68"/>
    <n v="0.17929999999999999"/>
    <s v="60 months"/>
    <x v="0"/>
    <n v="8.0600000000000005E-2"/>
    <s v="HI"/>
    <s v="RENT"/>
    <x v="66"/>
    <x v="4"/>
    <n v="14"/>
    <n v="8296"/>
    <x v="2"/>
    <s v="7 years"/>
    <n v="17"/>
    <n v="8"/>
    <n v="7"/>
    <x v="0"/>
  </r>
  <r>
    <n v="39115"/>
    <n v="6000"/>
    <n v="5975"/>
    <n v="8.8999999999999996E-2"/>
    <s v="36 months"/>
    <x v="0"/>
    <n v="0.17480000000000001"/>
    <s v="NJ"/>
    <s v="RENT"/>
    <x v="496"/>
    <x v="21"/>
    <n v="12"/>
    <n v="6252"/>
    <x v="2"/>
    <s v="10+ years"/>
    <n v="8"/>
    <n v="17"/>
    <n v="11"/>
    <x v="0"/>
  </r>
  <r>
    <n v="92536"/>
    <n v="21000"/>
    <n v="21000"/>
    <n v="0.17269999999999999"/>
    <s v="60 months"/>
    <x v="0"/>
    <n v="0.31480000000000002"/>
    <s v="MO"/>
    <s v="RENT"/>
    <x v="1"/>
    <x v="22"/>
    <n v="13"/>
    <n v="32616"/>
    <x v="1"/>
    <s v="10+ years"/>
    <n v="17"/>
    <n v="31"/>
    <n v="11"/>
    <x v="0"/>
  </r>
  <r>
    <n v="45047"/>
    <n v="6000"/>
    <n v="6000"/>
    <n v="7.9000000000000001E-2"/>
    <s v="36 months"/>
    <x v="0"/>
    <n v="0.1075"/>
    <s v="SC"/>
    <s v="MORTGAGE"/>
    <x v="497"/>
    <x v="9"/>
    <n v="8"/>
    <n v="4813"/>
    <x v="2"/>
    <s v="4 years"/>
    <n v="7"/>
    <n v="10"/>
    <n v="4"/>
    <x v="0"/>
  </r>
  <r>
    <n v="63234"/>
    <n v="10500"/>
    <n v="10500"/>
    <n v="0.14330000000000001"/>
    <s v="36 months"/>
    <x v="0"/>
    <n v="0.27800000000000002"/>
    <s v="PA"/>
    <s v="RENT"/>
    <x v="36"/>
    <x v="4"/>
    <n v="6"/>
    <n v="16128"/>
    <x v="2"/>
    <s v="&lt; 1 year"/>
    <n v="14"/>
    <n v="27"/>
    <n v="0"/>
    <x v="0"/>
  </r>
  <r>
    <n v="90756"/>
    <n v="16000"/>
    <n v="16000"/>
    <n v="0.158"/>
    <s v="60 months"/>
    <x v="0"/>
    <n v="0.2485"/>
    <s v="IL"/>
    <s v="MORTGAGE"/>
    <x v="15"/>
    <x v="22"/>
    <n v="10"/>
    <n v="9638"/>
    <x v="2"/>
    <s v="10+ years"/>
    <n v="15"/>
    <n v="24"/>
    <n v="11"/>
    <x v="0"/>
  </r>
  <r>
    <n v="59014"/>
    <n v="10000"/>
    <n v="10000"/>
    <n v="0.1074"/>
    <s v="36 months"/>
    <x v="1"/>
    <n v="0.26019999999999999"/>
    <s v="MA"/>
    <s v="RENT"/>
    <x v="19"/>
    <x v="5"/>
    <n v="8"/>
    <n v="6891"/>
    <x v="1"/>
    <s v="4 years"/>
    <n v="10"/>
    <n v="26"/>
    <n v="4"/>
    <x v="1"/>
  </r>
  <r>
    <n v="3648"/>
    <n v="5000"/>
    <n v="4975"/>
    <n v="0.1158"/>
    <s v="36 months"/>
    <x v="0"/>
    <n v="0.18479999999999999"/>
    <s v="AZ"/>
    <s v="RENT"/>
    <x v="69"/>
    <x v="21"/>
    <n v="6"/>
    <n v="2591"/>
    <x v="1"/>
    <s v="2 years"/>
    <n v="11"/>
    <n v="18"/>
    <n v="2"/>
    <x v="0"/>
  </r>
  <r>
    <n v="21477"/>
    <n v="30000"/>
    <n v="29750.38"/>
    <n v="0.19739999999999999"/>
    <s v="60 months"/>
    <x v="0"/>
    <n v="0.20030000000000001"/>
    <s v="GA"/>
    <s v="OWN"/>
    <x v="21"/>
    <x v="21"/>
    <n v="2"/>
    <n v="7143"/>
    <x v="2"/>
    <s v="10+ years"/>
    <n v="19"/>
    <n v="20"/>
    <n v="11"/>
    <x v="0"/>
  </r>
  <r>
    <n v="16057"/>
    <n v="12000"/>
    <n v="11975"/>
    <n v="0.14460000000000001"/>
    <s v="60 months"/>
    <x v="0"/>
    <n v="0.20499999999999999"/>
    <s v="CA"/>
    <s v="MORTGAGE"/>
    <x v="344"/>
    <x v="2"/>
    <n v="11"/>
    <n v="8244"/>
    <x v="2"/>
    <s v="7 years"/>
    <n v="14"/>
    <n v="20"/>
    <n v="7"/>
    <x v="0"/>
  </r>
  <r>
    <n v="50389"/>
    <n v="35000"/>
    <n v="35000"/>
    <n v="0.21970000000000001"/>
    <s v="60 months"/>
    <x v="0"/>
    <n v="0.21310000000000001"/>
    <s v="MO"/>
    <s v="MORTGAGE"/>
    <x v="286"/>
    <x v="7"/>
    <n v="14"/>
    <n v="27610"/>
    <x v="1"/>
    <s v="5 years"/>
    <n v="21"/>
    <n v="21"/>
    <n v="5"/>
    <x v="0"/>
  </r>
  <r>
    <n v="32310"/>
    <n v="25200"/>
    <n v="24999.919999999998"/>
    <n v="0.20300000000000001"/>
    <s v="60 months"/>
    <x v="0"/>
    <n v="0.14899999999999999"/>
    <s v="PA"/>
    <s v="MORTGAGE"/>
    <x v="220"/>
    <x v="2"/>
    <n v="11"/>
    <n v="28481"/>
    <x v="2"/>
    <s v="4 years"/>
    <n v="20"/>
    <n v="14"/>
    <n v="4"/>
    <x v="0"/>
  </r>
  <r>
    <n v="83265"/>
    <n v="2000"/>
    <n v="2000"/>
    <n v="0.13109999999999999"/>
    <s v="36 months"/>
    <x v="8"/>
    <n v="0.1411"/>
    <s v="NV"/>
    <s v="RENT"/>
    <x v="19"/>
    <x v="22"/>
    <n v="4"/>
    <n v="1485"/>
    <x v="2"/>
    <s v="3 years"/>
    <n v="13"/>
    <n v="14"/>
    <n v="3"/>
    <x v="8"/>
  </r>
  <r>
    <n v="70270"/>
    <n v="12000"/>
    <n v="11975"/>
    <n v="0.1777"/>
    <s v="36 months"/>
    <x v="0"/>
    <n v="9.8100000000000007E-2"/>
    <s v="TX"/>
    <s v="RENT"/>
    <x v="17"/>
    <x v="4"/>
    <n v="12"/>
    <n v="12837"/>
    <x v="1"/>
    <s v="2 years"/>
    <n v="17"/>
    <n v="9"/>
    <n v="2"/>
    <x v="0"/>
  </r>
  <r>
    <n v="54267"/>
    <n v="12500"/>
    <n v="12500"/>
    <n v="8.8999999999999996E-2"/>
    <s v="36 months"/>
    <x v="0"/>
    <n v="0.14369999999999999"/>
    <s v="TX"/>
    <s v="RENT"/>
    <x v="498"/>
    <x v="1"/>
    <n v="9"/>
    <n v="10465"/>
    <x v="2"/>
    <s v="4 years"/>
    <n v="8"/>
    <n v="14"/>
    <n v="4"/>
    <x v="0"/>
  </r>
  <r>
    <n v="47705"/>
    <n v="8000"/>
    <n v="7925"/>
    <n v="6.6199999999999995E-2"/>
    <s v="36 months"/>
    <x v="1"/>
    <n v="0.2195"/>
    <s v="IL"/>
    <s v="MORTGAGE"/>
    <x v="32"/>
    <x v="28"/>
    <n v="11"/>
    <n v="17907"/>
    <x v="1"/>
    <s v="10+ years"/>
    <n v="6"/>
    <n v="21"/>
    <n v="11"/>
    <x v="1"/>
  </r>
  <r>
    <n v="48560"/>
    <n v="5000"/>
    <n v="5000"/>
    <n v="0.1212"/>
    <s v="36 months"/>
    <x v="1"/>
    <n v="0.1108"/>
    <s v="NJ"/>
    <s v="RENT"/>
    <x v="189"/>
    <x v="7"/>
    <n v="7"/>
    <n v="5408"/>
    <x v="2"/>
    <s v="10+ years"/>
    <n v="12"/>
    <n v="11"/>
    <n v="11"/>
    <x v="1"/>
  </r>
  <r>
    <n v="56604"/>
    <n v="12800"/>
    <n v="12800"/>
    <n v="0.14649999999999999"/>
    <s v="36 months"/>
    <x v="5"/>
    <n v="0.17760000000000001"/>
    <s v="TX"/>
    <s v="RENT"/>
    <x v="65"/>
    <x v="22"/>
    <n v="13"/>
    <n v="5792"/>
    <x v="1"/>
    <s v="10+ years"/>
    <n v="14"/>
    <n v="17"/>
    <n v="11"/>
    <x v="5"/>
  </r>
  <r>
    <n v="54487"/>
    <n v="33000"/>
    <n v="33000"/>
    <n v="7.6200000000000004E-2"/>
    <s v="36 months"/>
    <x v="0"/>
    <n v="2.5999999999999999E-3"/>
    <s v="NY"/>
    <s v="MORTGAGE"/>
    <x v="499"/>
    <x v="29"/>
    <n v="7"/>
    <n v="95435"/>
    <x v="2"/>
    <s v="10+ years"/>
    <n v="7"/>
    <n v="0"/>
    <n v="11"/>
    <x v="0"/>
  </r>
  <r>
    <n v="27575"/>
    <n v="15000"/>
    <n v="15000"/>
    <n v="6.9900000000000004E-2"/>
    <s v="36 months"/>
    <x v="10"/>
    <n v="6.6400000000000001E-2"/>
    <s v="MO"/>
    <s v="MORTGAGE"/>
    <x v="244"/>
    <x v="25"/>
    <n v="12"/>
    <n v="1410"/>
    <x v="2"/>
    <s v="10+ years"/>
    <n v="6"/>
    <n v="6"/>
    <n v="11"/>
    <x v="10"/>
  </r>
  <r>
    <n v="69095"/>
    <n v="5000"/>
    <n v="5000"/>
    <n v="7.6200000000000004E-2"/>
    <s v="36 months"/>
    <x v="0"/>
    <n v="0.17100000000000001"/>
    <s v="FL"/>
    <s v="RENT"/>
    <x v="114"/>
    <x v="9"/>
    <n v="7"/>
    <n v="8162"/>
    <x v="2"/>
    <s v="4 years"/>
    <n v="7"/>
    <n v="17"/>
    <n v="4"/>
    <x v="0"/>
  </r>
  <r>
    <n v="9261"/>
    <n v="7000"/>
    <n v="7000"/>
    <n v="0.14219999999999999"/>
    <s v="36 months"/>
    <x v="10"/>
    <n v="7.0400000000000004E-2"/>
    <s v="AZ"/>
    <s v="RENT"/>
    <x v="175"/>
    <x v="4"/>
    <n v="5"/>
    <n v="3047"/>
    <x v="0"/>
    <s v="&lt; 1 year"/>
    <n v="14"/>
    <n v="7"/>
    <n v="0"/>
    <x v="10"/>
  </r>
  <r>
    <n v="88031"/>
    <n v="13450"/>
    <n v="13450"/>
    <n v="0.1409"/>
    <s v="36 months"/>
    <x v="0"/>
    <n v="0.1293"/>
    <s v="TX"/>
    <s v="MORTGAGE"/>
    <x v="63"/>
    <x v="7"/>
    <n v="5"/>
    <n v="5407"/>
    <x v="2"/>
    <s v="1 year"/>
    <n v="14"/>
    <n v="12"/>
    <n v="1"/>
    <x v="0"/>
  </r>
  <r>
    <n v="73881"/>
    <n v="20375"/>
    <n v="20375"/>
    <n v="0.1409"/>
    <s v="60 months"/>
    <x v="0"/>
    <n v="0.22670000000000001"/>
    <s v="CA"/>
    <s v="MORTGAGE"/>
    <x v="15"/>
    <x v="11"/>
    <n v="17"/>
    <n v="20980"/>
    <x v="0"/>
    <s v="10+ years"/>
    <n v="14"/>
    <n v="22"/>
    <n v="11"/>
    <x v="0"/>
  </r>
  <r>
    <n v="62753"/>
    <n v="1200"/>
    <n v="1200"/>
    <n v="0.158"/>
    <s v="36 months"/>
    <x v="0"/>
    <n v="9.9900000000000003E-2"/>
    <s v="FL"/>
    <s v="RENT"/>
    <x v="3"/>
    <x v="8"/>
    <n v="10"/>
    <n v="6520"/>
    <x v="1"/>
    <s v="10+ years"/>
    <n v="15"/>
    <n v="9"/>
    <n v="11"/>
    <x v="0"/>
  </r>
  <r>
    <n v="88040"/>
    <n v="16000"/>
    <n v="15975"/>
    <n v="6.0299999999999999E-2"/>
    <s v="36 months"/>
    <x v="0"/>
    <n v="9.1999999999999998E-2"/>
    <s v="FL"/>
    <s v="RENT"/>
    <x v="500"/>
    <x v="29"/>
    <n v="16"/>
    <n v="13690"/>
    <x v="1"/>
    <s v="10+ years"/>
    <n v="6"/>
    <n v="9"/>
    <n v="11"/>
    <x v="0"/>
  </r>
  <r>
    <n v="65110"/>
    <n v="2000"/>
    <n v="2000"/>
    <n v="0.14330000000000001"/>
    <s v="36 months"/>
    <x v="0"/>
    <n v="0.2248"/>
    <s v="MN"/>
    <s v="RENT"/>
    <x v="17"/>
    <x v="13"/>
    <n v="9"/>
    <n v="8496"/>
    <x v="1"/>
    <s v="4 years"/>
    <n v="14"/>
    <n v="22"/>
    <n v="4"/>
    <x v="0"/>
  </r>
  <r>
    <n v="4587"/>
    <n v="11200"/>
    <n v="11150"/>
    <n v="0.13919999999999999"/>
    <s v="36 months"/>
    <x v="6"/>
    <n v="0.1807"/>
    <s v="CT"/>
    <s v="MORTGAGE"/>
    <x v="501"/>
    <x v="22"/>
    <n v="6"/>
    <n v="6720"/>
    <x v="3"/>
    <s v="5 years"/>
    <n v="13"/>
    <n v="18"/>
    <n v="5"/>
    <x v="6"/>
  </r>
  <r>
    <n v="93766"/>
    <n v="28000"/>
    <n v="28000"/>
    <n v="7.6200000000000004E-2"/>
    <s v="36 months"/>
    <x v="1"/>
    <n v="0.12189999999999999"/>
    <s v="CA"/>
    <s v="RENT"/>
    <x v="14"/>
    <x v="10"/>
    <n v="10"/>
    <n v="40302"/>
    <x v="1"/>
    <s v="10+ years"/>
    <n v="7"/>
    <n v="12"/>
    <n v="11"/>
    <x v="1"/>
  </r>
  <r>
    <n v="83592"/>
    <n v="28000"/>
    <n v="27950"/>
    <n v="0.2198"/>
    <s v="60 months"/>
    <x v="0"/>
    <n v="0.1656"/>
    <s v="TX"/>
    <s v="MORTGAGE"/>
    <x v="502"/>
    <x v="22"/>
    <n v="12"/>
    <n v="43182"/>
    <x v="1"/>
    <s v="4 years"/>
    <n v="21"/>
    <n v="16"/>
    <n v="4"/>
    <x v="0"/>
  </r>
  <r>
    <n v="2805"/>
    <n v="3000"/>
    <n v="2322.59"/>
    <n v="0.15049999999999999"/>
    <s v="36 months"/>
    <x v="8"/>
    <n v="0.1895"/>
    <s v="OK"/>
    <s v="MORTGAGE"/>
    <x v="350"/>
    <x v="17"/>
    <n v="9"/>
    <n v="4285"/>
    <x v="3"/>
    <s v="2 years"/>
    <n v="15"/>
    <n v="18"/>
    <n v="2"/>
    <x v="8"/>
  </r>
  <r>
    <n v="70589"/>
    <n v="7200"/>
    <n v="7200"/>
    <n v="0.1212"/>
    <s v="36 months"/>
    <x v="1"/>
    <n v="0.29380000000000001"/>
    <s v="CA"/>
    <s v="RENT"/>
    <x v="46"/>
    <x v="22"/>
    <n v="12"/>
    <n v="5165"/>
    <x v="2"/>
    <s v="10+ years"/>
    <n v="12"/>
    <n v="29"/>
    <n v="11"/>
    <x v="1"/>
  </r>
  <r>
    <n v="21690"/>
    <n v="4600"/>
    <n v="4600"/>
    <n v="5.4199999999999998E-2"/>
    <s v="36 months"/>
    <x v="6"/>
    <n v="3.3799999999999997E-2"/>
    <s v="OH"/>
    <s v="MORTGAGE"/>
    <x v="503"/>
    <x v="26"/>
    <n v="6"/>
    <n v="3127"/>
    <x v="2"/>
    <s v="10+ years"/>
    <n v="5"/>
    <n v="3"/>
    <n v="11"/>
    <x v="6"/>
  </r>
  <r>
    <n v="29803"/>
    <n v="8000"/>
    <n v="8000"/>
    <n v="6.9900000000000004E-2"/>
    <s v="36 months"/>
    <x v="12"/>
    <n v="9.1899999999999996E-2"/>
    <s v="CA"/>
    <s v="MORTGAGE"/>
    <x v="28"/>
    <x v="24"/>
    <n v="5"/>
    <n v="4469"/>
    <x v="0"/>
    <s v="3 years"/>
    <n v="6"/>
    <n v="9"/>
    <n v="3"/>
    <x v="12"/>
  </r>
  <r>
    <n v="87162"/>
    <n v="20125"/>
    <n v="20125"/>
    <n v="0.18490000000000001"/>
    <s v="36 months"/>
    <x v="1"/>
    <n v="0.1108"/>
    <s v="NY"/>
    <s v="MORTGAGE"/>
    <x v="504"/>
    <x v="13"/>
    <n v="14"/>
    <n v="12418"/>
    <x v="2"/>
    <s v="2 years"/>
    <n v="18"/>
    <n v="11"/>
    <n v="2"/>
    <x v="1"/>
  </r>
  <r>
    <n v="70443"/>
    <n v="19050"/>
    <n v="19050"/>
    <n v="0.14330000000000001"/>
    <s v="60 months"/>
    <x v="0"/>
    <n v="0.1108"/>
    <s v="CA"/>
    <s v="MORTGAGE"/>
    <x v="9"/>
    <x v="11"/>
    <n v="16"/>
    <n v="19988"/>
    <x v="6"/>
    <s v="3 years"/>
    <n v="14"/>
    <n v="11"/>
    <n v="3"/>
    <x v="0"/>
  </r>
  <r>
    <n v="28432"/>
    <n v="21850"/>
    <n v="21825"/>
    <n v="0.18790000000000001"/>
    <s v="60 months"/>
    <x v="1"/>
    <n v="0.20319999999999999"/>
    <s v="LA"/>
    <s v="RENT"/>
    <x v="401"/>
    <x v="22"/>
    <n v="7"/>
    <n v="9171"/>
    <x v="2"/>
    <s v="4 years"/>
    <n v="18"/>
    <n v="20"/>
    <n v="4"/>
    <x v="1"/>
  </r>
  <r>
    <n v="13712"/>
    <n v="5000"/>
    <n v="5000"/>
    <n v="0.1038"/>
    <s v="36 months"/>
    <x v="3"/>
    <n v="0.191"/>
    <s v="MA"/>
    <s v="RENT"/>
    <x v="122"/>
    <x v="1"/>
    <n v="7"/>
    <n v="1109"/>
    <x v="2"/>
    <s v="3 years"/>
    <n v="10"/>
    <n v="19"/>
    <n v="3"/>
    <x v="3"/>
  </r>
  <r>
    <n v="84889"/>
    <n v="12000"/>
    <n v="12000"/>
    <n v="0.15310000000000001"/>
    <s v="36 months"/>
    <x v="0"/>
    <n v="8.2799999999999999E-2"/>
    <s v="MA"/>
    <s v="RENT"/>
    <x v="149"/>
    <x v="4"/>
    <n v="10"/>
    <n v="16132"/>
    <x v="2"/>
    <s v="10+ years"/>
    <n v="15"/>
    <n v="8"/>
    <n v="11"/>
    <x v="0"/>
  </r>
  <r>
    <n v="40381"/>
    <n v="5800"/>
    <n v="5800"/>
    <n v="6.0299999999999999E-2"/>
    <s v="36 months"/>
    <x v="1"/>
    <n v="6.9800000000000001E-2"/>
    <s v="MA"/>
    <s v="RENT"/>
    <x v="172"/>
    <x v="12"/>
    <n v="7"/>
    <n v="4965"/>
    <x v="2"/>
    <s v="4 years"/>
    <n v="6"/>
    <n v="6"/>
    <n v="4"/>
    <x v="1"/>
  </r>
  <r>
    <n v="39867"/>
    <n v="10000"/>
    <n v="10000"/>
    <n v="0.1171"/>
    <s v="36 months"/>
    <x v="2"/>
    <n v="0.1341"/>
    <s v="NJ"/>
    <s v="RENT"/>
    <x v="505"/>
    <x v="18"/>
    <n v="9"/>
    <n v="4214"/>
    <x v="2"/>
    <s v="3 years"/>
    <n v="11"/>
    <n v="13"/>
    <n v="3"/>
    <x v="2"/>
  </r>
  <r>
    <n v="75600"/>
    <n v="4800"/>
    <n v="4800"/>
    <n v="7.9000000000000001E-2"/>
    <s v="36 months"/>
    <x v="1"/>
    <n v="0.1734"/>
    <s v="NC"/>
    <s v="MORTGAGE"/>
    <x v="21"/>
    <x v="6"/>
    <n v="7"/>
    <n v="4195"/>
    <x v="2"/>
    <s v="10+ years"/>
    <n v="7"/>
    <n v="17"/>
    <n v="11"/>
    <x v="1"/>
  </r>
  <r>
    <n v="27623"/>
    <n v="8000"/>
    <n v="8000"/>
    <n v="0.1099"/>
    <s v="36 months"/>
    <x v="0"/>
    <n v="0.17119999999999999"/>
    <s v="PA"/>
    <s v="RENT"/>
    <x v="36"/>
    <x v="6"/>
    <n v="13"/>
    <n v="7027"/>
    <x v="1"/>
    <s v="3 years"/>
    <n v="10"/>
    <n v="17"/>
    <n v="3"/>
    <x v="0"/>
  </r>
  <r>
    <n v="69389"/>
    <n v="9750"/>
    <n v="9750"/>
    <n v="0.16289999999999999"/>
    <s v="36 months"/>
    <x v="0"/>
    <n v="0.34039999999999998"/>
    <s v="TX"/>
    <s v="MORTGAGE"/>
    <x v="506"/>
    <x v="4"/>
    <n v="12"/>
    <n v="8774"/>
    <x v="1"/>
    <s v="5 years"/>
    <n v="16"/>
    <n v="34"/>
    <n v="5"/>
    <x v="0"/>
  </r>
  <r>
    <n v="35351"/>
    <n v="4000"/>
    <n v="4000"/>
    <n v="0.12690000000000001"/>
    <s v="36 months"/>
    <x v="8"/>
    <n v="1.34E-2"/>
    <s v="CA"/>
    <s v="RENT"/>
    <x v="74"/>
    <x v="6"/>
    <n v="8"/>
    <n v="5304"/>
    <x v="1"/>
    <s v="2 years"/>
    <n v="12"/>
    <n v="1"/>
    <n v="2"/>
    <x v="8"/>
  </r>
  <r>
    <n v="29981"/>
    <n v="3000"/>
    <n v="3000"/>
    <n v="0.1099"/>
    <s v="36 months"/>
    <x v="0"/>
    <n v="0.20960000000000001"/>
    <s v="CA"/>
    <s v="RENT"/>
    <x v="33"/>
    <x v="3"/>
    <n v="6"/>
    <n v="1531"/>
    <x v="0"/>
    <s v="10+ years"/>
    <n v="10"/>
    <n v="20"/>
    <n v="11"/>
    <x v="0"/>
  </r>
  <r>
    <n v="74258"/>
    <n v="16000"/>
    <n v="16000"/>
    <n v="0.158"/>
    <s v="36 months"/>
    <x v="1"/>
    <n v="0.1135"/>
    <s v="TX"/>
    <s v="RENT"/>
    <x v="507"/>
    <x v="2"/>
    <n v="15"/>
    <n v="22380"/>
    <x v="0"/>
    <s v="3 years"/>
    <n v="15"/>
    <n v="11"/>
    <n v="3"/>
    <x v="1"/>
  </r>
  <r>
    <n v="3209"/>
    <n v="12000"/>
    <n v="11725"/>
    <n v="9.6299999999999997E-2"/>
    <s v="36 months"/>
    <x v="4"/>
    <n v="0.15"/>
    <s v="GA"/>
    <s v="MORTGAGE"/>
    <x v="47"/>
    <x v="20"/>
    <n v="8"/>
    <n v="20328"/>
    <x v="2"/>
    <s v="&lt; 1 year"/>
    <n v="9"/>
    <n v="0.15"/>
    <n v="0"/>
    <x v="4"/>
  </r>
  <r>
    <n v="1364"/>
    <n v="7500"/>
    <n v="5795.24"/>
    <n v="0.1178"/>
    <s v="36 months"/>
    <x v="6"/>
    <n v="0.1772"/>
    <s v="OR"/>
    <s v="MORTGAGE"/>
    <x v="36"/>
    <x v="2"/>
    <n v="7"/>
    <n v="6349"/>
    <x v="1"/>
    <s v="4 years"/>
    <n v="11"/>
    <n v="17"/>
    <n v="4"/>
    <x v="6"/>
  </r>
  <r>
    <n v="68023"/>
    <n v="9600"/>
    <n v="9600"/>
    <n v="7.9000000000000001E-2"/>
    <s v="36 months"/>
    <x v="0"/>
    <n v="5.5800000000000002E-2"/>
    <s v="AZ"/>
    <s v="MORTGAGE"/>
    <x v="224"/>
    <x v="9"/>
    <n v="8"/>
    <n v="23353"/>
    <x v="3"/>
    <s v="6 years"/>
    <n v="7"/>
    <n v="5"/>
    <n v="6"/>
    <x v="0"/>
  </r>
  <r>
    <n v="64660"/>
    <n v="23850"/>
    <n v="23850"/>
    <n v="0.22950000000000001"/>
    <s v="60 months"/>
    <x v="0"/>
    <n v="0.2074"/>
    <s v="TX"/>
    <s v="MORTGAGE"/>
    <x v="9"/>
    <x v="4"/>
    <n v="13"/>
    <n v="17587"/>
    <x v="1"/>
    <s v="4 years"/>
    <n v="22"/>
    <n v="20"/>
    <n v="4"/>
    <x v="0"/>
  </r>
  <r>
    <n v="59812"/>
    <n v="6250"/>
    <n v="6250"/>
    <n v="0.1409"/>
    <s v="36 months"/>
    <x v="0"/>
    <n v="0.19700000000000001"/>
    <s v="FL"/>
    <s v="RENT"/>
    <x v="508"/>
    <x v="22"/>
    <n v="9"/>
    <n v="9991"/>
    <x v="0"/>
    <s v="&lt; 1 year"/>
    <n v="14"/>
    <n v="19"/>
    <n v="0"/>
    <x v="0"/>
  </r>
  <r>
    <n v="14213"/>
    <n v="16750"/>
    <n v="16359.69"/>
    <n v="7.8799999999999995E-2"/>
    <s v="36 months"/>
    <x v="0"/>
    <n v="0.20699999999999999"/>
    <s v="TX"/>
    <s v="MORTGAGE"/>
    <x v="509"/>
    <x v="28"/>
    <n v="9"/>
    <n v="22352"/>
    <x v="2"/>
    <s v="10+ years"/>
    <n v="7"/>
    <n v="20"/>
    <n v="11"/>
    <x v="0"/>
  </r>
  <r>
    <n v="34627"/>
    <n v="4000"/>
    <n v="4000"/>
    <n v="0.12690000000000001"/>
    <s v="36 months"/>
    <x v="8"/>
    <n v="2.5000000000000001E-2"/>
    <s v="CA"/>
    <s v="RENT"/>
    <x v="254"/>
    <x v="10"/>
    <n v="3"/>
    <n v="1295"/>
    <x v="3"/>
    <s v="&lt; 1 year"/>
    <n v="12"/>
    <n v="2"/>
    <n v="0"/>
    <x v="8"/>
  </r>
  <r>
    <n v="55924"/>
    <n v="23500"/>
    <n v="23500"/>
    <n v="0.19220000000000001"/>
    <s v="36 months"/>
    <x v="1"/>
    <n v="0.20369999999999999"/>
    <s v="WA"/>
    <s v="RENT"/>
    <x v="165"/>
    <x v="4"/>
    <n v="17"/>
    <n v="31812"/>
    <x v="3"/>
    <s v="2 years"/>
    <n v="19"/>
    <n v="20"/>
    <n v="2"/>
    <x v="1"/>
  </r>
  <r>
    <n v="103315"/>
    <n v="3600"/>
    <n v="3575"/>
    <n v="0.12870000000000001"/>
    <s v="36 months"/>
    <x v="9"/>
    <n v="3.4000000000000002E-2"/>
    <s v="FL"/>
    <s v="RENT"/>
    <x v="64"/>
    <x v="6"/>
    <n v="8"/>
    <n v="2650"/>
    <x v="6"/>
    <s v="n/a"/>
    <n v="12"/>
    <n v="3"/>
    <s v="n/a"/>
    <x v="9"/>
  </r>
  <r>
    <n v="22700"/>
    <n v="1900"/>
    <n v="1900"/>
    <n v="7.2900000000000006E-2"/>
    <s v="36 months"/>
    <x v="2"/>
    <n v="0.23050000000000001"/>
    <s v="FL"/>
    <s v="RENT"/>
    <x v="510"/>
    <x v="9"/>
    <n v="11"/>
    <n v="8508"/>
    <x v="1"/>
    <s v="3 years"/>
    <n v="7"/>
    <n v="23"/>
    <n v="3"/>
    <x v="2"/>
  </r>
  <r>
    <n v="51163"/>
    <n v="22500"/>
    <n v="22500"/>
    <n v="7.9000000000000001E-2"/>
    <s v="36 months"/>
    <x v="2"/>
    <n v="0.1993"/>
    <s v="IL"/>
    <s v="OWN"/>
    <x v="172"/>
    <x v="23"/>
    <n v="5"/>
    <n v="22876"/>
    <x v="2"/>
    <s v="10+ years"/>
    <n v="7"/>
    <n v="19"/>
    <n v="11"/>
    <x v="2"/>
  </r>
  <r>
    <n v="27554"/>
    <n v="12000"/>
    <n v="12000"/>
    <n v="8.4900000000000003E-2"/>
    <s v="60 months"/>
    <x v="0"/>
    <n v="0.1103"/>
    <s v="GA"/>
    <s v="MORTGAGE"/>
    <x v="511"/>
    <x v="15"/>
    <n v="9"/>
    <n v="14816"/>
    <x v="2"/>
    <s v="10+ years"/>
    <n v="8"/>
    <n v="11"/>
    <n v="11"/>
    <x v="0"/>
  </r>
  <r>
    <n v="34472"/>
    <n v="15000"/>
    <n v="15000"/>
    <n v="0.12690000000000001"/>
    <s v="60 months"/>
    <x v="0"/>
    <n v="0.158"/>
    <s v="NY"/>
    <s v="MORTGAGE"/>
    <x v="24"/>
    <x v="10"/>
    <n v="17"/>
    <n v="18592"/>
    <x v="0"/>
    <s v="1 year"/>
    <n v="12"/>
    <n v="15"/>
    <n v="1"/>
    <x v="0"/>
  </r>
  <r>
    <n v="93022"/>
    <n v="32000"/>
    <n v="32000"/>
    <n v="0.17269999999999999"/>
    <s v="36 months"/>
    <x v="2"/>
    <n v="9.9599999999999994E-2"/>
    <s v="NH"/>
    <s v="MORTGAGE"/>
    <x v="512"/>
    <x v="6"/>
    <n v="8"/>
    <n v="66885"/>
    <x v="1"/>
    <s v="5 years"/>
    <n v="17"/>
    <n v="9"/>
    <n v="5"/>
    <x v="2"/>
  </r>
  <r>
    <n v="49403"/>
    <n v="24000"/>
    <n v="24000"/>
    <n v="0.24199999999999999"/>
    <s v="60 months"/>
    <x v="0"/>
    <n v="0.2077"/>
    <s v="VA"/>
    <s v="RENT"/>
    <x v="1"/>
    <x v="8"/>
    <n v="13"/>
    <n v="28399"/>
    <x v="1"/>
    <s v="10+ years"/>
    <n v="24"/>
    <n v="20"/>
    <n v="11"/>
    <x v="0"/>
  </r>
  <r>
    <n v="78078"/>
    <n v="5500"/>
    <n v="5500"/>
    <n v="0.158"/>
    <s v="36 months"/>
    <x v="5"/>
    <n v="0.20180000000000001"/>
    <s v="CA"/>
    <s v="RENT"/>
    <x v="15"/>
    <x v="4"/>
    <n v="13"/>
    <n v="13079"/>
    <x v="3"/>
    <s v="9 years"/>
    <n v="15"/>
    <n v="20"/>
    <n v="9"/>
    <x v="5"/>
  </r>
  <r>
    <n v="14052"/>
    <n v="7300"/>
    <n v="7300"/>
    <n v="7.8799999999999995E-2"/>
    <s v="36 months"/>
    <x v="1"/>
    <n v="0.1178"/>
    <s v="FL"/>
    <s v="RENT"/>
    <x v="513"/>
    <x v="0"/>
    <n v="5"/>
    <n v="13459"/>
    <x v="2"/>
    <s v="7 years"/>
    <n v="7"/>
    <n v="11"/>
    <n v="7"/>
    <x v="1"/>
  </r>
  <r>
    <n v="44471"/>
    <n v="25000"/>
    <n v="24975"/>
    <n v="0.13109999999999999"/>
    <s v="60 months"/>
    <x v="0"/>
    <n v="0.28149999999999997"/>
    <s v="NY"/>
    <s v="RENT"/>
    <x v="206"/>
    <x v="11"/>
    <n v="14"/>
    <n v="19598"/>
    <x v="2"/>
    <s v="6 years"/>
    <n v="13"/>
    <n v="28"/>
    <n v="6"/>
    <x v="0"/>
  </r>
  <r>
    <n v="76696"/>
    <n v="4575"/>
    <n v="4575"/>
    <n v="0.1114"/>
    <s v="36 months"/>
    <x v="1"/>
    <n v="0.21329999999999999"/>
    <s v="TX"/>
    <s v="OWN"/>
    <x v="514"/>
    <x v="2"/>
    <n v="8"/>
    <n v="9484"/>
    <x v="2"/>
    <s v="&lt; 1 year"/>
    <n v="11"/>
    <n v="21"/>
    <n v="0"/>
    <x v="1"/>
  </r>
  <r>
    <n v="7518"/>
    <n v="10000"/>
    <n v="10000"/>
    <n v="0.14960000000000001"/>
    <s v="36 months"/>
    <x v="0"/>
    <n v="0.16420000000000001"/>
    <s v="FL"/>
    <s v="MORTGAGE"/>
    <x v="137"/>
    <x v="7"/>
    <n v="24"/>
    <n v="16591"/>
    <x v="2"/>
    <s v="10+ years"/>
    <n v="14"/>
    <n v="16"/>
    <n v="11"/>
    <x v="0"/>
  </r>
  <r>
    <n v="37177"/>
    <n v="20000"/>
    <n v="19950"/>
    <n v="0.15959999999999999"/>
    <s v="60 months"/>
    <x v="1"/>
    <n v="0.2354"/>
    <s v="CA"/>
    <s v="MORTGAGE"/>
    <x v="9"/>
    <x v="6"/>
    <n v="10"/>
    <n v="20062"/>
    <x v="3"/>
    <s v="10+ years"/>
    <n v="15"/>
    <n v="23"/>
    <n v="11"/>
    <x v="1"/>
  </r>
  <r>
    <n v="93253"/>
    <n v="11100"/>
    <n v="11100"/>
    <n v="0.1114"/>
    <s v="36 months"/>
    <x v="1"/>
    <n v="0.29549999999999998"/>
    <s v="NM"/>
    <s v="MORTGAGE"/>
    <x v="68"/>
    <x v="1"/>
    <n v="10"/>
    <n v="13410"/>
    <x v="3"/>
    <s v="6 years"/>
    <n v="11"/>
    <n v="29"/>
    <n v="6"/>
    <x v="1"/>
  </r>
  <r>
    <n v="55625"/>
    <n v="17000"/>
    <n v="17000"/>
    <n v="0.1074"/>
    <s v="60 months"/>
    <x v="0"/>
    <n v="0.11119999999999999"/>
    <s v="AL"/>
    <s v="MORTGAGE"/>
    <x v="46"/>
    <x v="12"/>
    <n v="10"/>
    <n v="19020"/>
    <x v="2"/>
    <s v="10+ years"/>
    <n v="10"/>
    <n v="11"/>
    <n v="11"/>
    <x v="0"/>
  </r>
  <r>
    <n v="55934"/>
    <n v="12000"/>
    <n v="11975"/>
    <n v="0.13669999999999999"/>
    <s v="36 months"/>
    <x v="0"/>
    <n v="0.17050000000000001"/>
    <s v="CA"/>
    <s v="RENT"/>
    <x v="64"/>
    <x v="13"/>
    <n v="6"/>
    <n v="7552"/>
    <x v="2"/>
    <s v="10+ years"/>
    <n v="13"/>
    <n v="17"/>
    <n v="11"/>
    <x v="0"/>
  </r>
  <r>
    <n v="50756"/>
    <n v="24000"/>
    <n v="24000"/>
    <n v="0.1212"/>
    <s v="36 months"/>
    <x v="11"/>
    <n v="0.2266"/>
    <s v="TX"/>
    <s v="RENT"/>
    <x v="182"/>
    <x v="1"/>
    <n v="12"/>
    <n v="29683"/>
    <x v="2"/>
    <s v="9 years"/>
    <n v="12"/>
    <n v="22"/>
    <n v="9"/>
    <x v="11"/>
  </r>
  <r>
    <n v="90712"/>
    <n v="7000"/>
    <n v="7000"/>
    <n v="0.1777"/>
    <s v="36 months"/>
    <x v="1"/>
    <n v="8.0199999999999994E-2"/>
    <s v="OK"/>
    <s v="RENT"/>
    <x v="60"/>
    <x v="2"/>
    <n v="5"/>
    <n v="6623"/>
    <x v="2"/>
    <s v="10+ years"/>
    <n v="17"/>
    <n v="8"/>
    <n v="11"/>
    <x v="1"/>
  </r>
  <r>
    <n v="82079"/>
    <n v="10000"/>
    <n v="10000"/>
    <n v="0.1212"/>
    <s v="36 months"/>
    <x v="0"/>
    <n v="0.2016"/>
    <s v="CA"/>
    <s v="RENT"/>
    <x v="28"/>
    <x v="3"/>
    <n v="16"/>
    <n v="25687"/>
    <x v="2"/>
    <s v="4 years"/>
    <n v="12"/>
    <n v="20"/>
    <n v="4"/>
    <x v="0"/>
  </r>
  <r>
    <n v="47958"/>
    <n v="14000"/>
    <n v="14000"/>
    <n v="6.6199999999999995E-2"/>
    <s v="36 months"/>
    <x v="1"/>
    <n v="0.28820000000000001"/>
    <s v="NY"/>
    <s v="RENT"/>
    <x v="11"/>
    <x v="28"/>
    <n v="16"/>
    <n v="1850"/>
    <x v="1"/>
    <s v="8 years"/>
    <n v="6"/>
    <n v="28"/>
    <n v="8"/>
    <x v="1"/>
  </r>
  <r>
    <n v="77601"/>
    <n v="3250"/>
    <n v="3225"/>
    <n v="7.6200000000000004E-2"/>
    <s v="36 months"/>
    <x v="1"/>
    <n v="3.1199999999999999E-2"/>
    <s v="CA"/>
    <s v="RENT"/>
    <x v="91"/>
    <x v="28"/>
    <n v="6"/>
    <n v="2114"/>
    <x v="1"/>
    <s v="3 years"/>
    <n v="7"/>
    <n v="3"/>
    <n v="3"/>
    <x v="1"/>
  </r>
  <r>
    <n v="82780"/>
    <n v="18000"/>
    <n v="18000"/>
    <n v="0.1114"/>
    <s v="36 months"/>
    <x v="0"/>
    <n v="0.1181"/>
    <s v="FL"/>
    <s v="RENT"/>
    <x v="315"/>
    <x v="1"/>
    <n v="8"/>
    <n v="17139"/>
    <x v="2"/>
    <s v="1 year"/>
    <n v="11"/>
    <n v="11"/>
    <n v="1"/>
    <x v="0"/>
  </r>
  <r>
    <n v="67401"/>
    <n v="19500"/>
    <n v="19500"/>
    <n v="0.21"/>
    <s v="36 months"/>
    <x v="0"/>
    <n v="0.26840000000000003"/>
    <s v="VA"/>
    <s v="MORTGAGE"/>
    <x v="515"/>
    <x v="17"/>
    <n v="11"/>
    <n v="29033"/>
    <x v="2"/>
    <s v="10+ years"/>
    <n v="0.21"/>
    <n v="26"/>
    <n v="11"/>
    <x v="0"/>
  </r>
  <r>
    <n v="35797"/>
    <n v="5000"/>
    <n v="5000"/>
    <n v="6.0299999999999999E-2"/>
    <s v="36 months"/>
    <x v="0"/>
    <n v="0.29859999999999998"/>
    <s v="CA"/>
    <s v="OWN"/>
    <x v="91"/>
    <x v="19"/>
    <n v="12"/>
    <n v="22141"/>
    <x v="2"/>
    <s v="n/a"/>
    <n v="6"/>
    <n v="29"/>
    <s v="n/a"/>
    <x v="0"/>
  </r>
  <r>
    <n v="34240"/>
    <n v="20000"/>
    <n v="20000"/>
    <n v="0.17580000000000001"/>
    <s v="60 months"/>
    <x v="0"/>
    <n v="0.1845"/>
    <s v="OH"/>
    <s v="RENT"/>
    <x v="11"/>
    <x v="21"/>
    <n v="10"/>
    <n v="11805"/>
    <x v="2"/>
    <s v="4 years"/>
    <n v="17"/>
    <n v="18"/>
    <n v="4"/>
    <x v="0"/>
  </r>
  <r>
    <n v="24846"/>
    <n v="6000"/>
    <n v="6000"/>
    <n v="0.13489999999999999"/>
    <s v="36 months"/>
    <x v="0"/>
    <n v="0.1968"/>
    <s v="NJ"/>
    <s v="RENT"/>
    <x v="48"/>
    <x v="22"/>
    <n v="6"/>
    <n v="6686"/>
    <x v="1"/>
    <s v="10+ years"/>
    <n v="13"/>
    <n v="19"/>
    <n v="11"/>
    <x v="0"/>
  </r>
  <r>
    <n v="63299"/>
    <n v="14300"/>
    <n v="14300"/>
    <n v="0.1409"/>
    <s v="36 months"/>
    <x v="0"/>
    <n v="0.21740000000000001"/>
    <s v="DE"/>
    <s v="MORTGAGE"/>
    <x v="149"/>
    <x v="3"/>
    <n v="11"/>
    <n v="25213"/>
    <x v="0"/>
    <s v="4 years"/>
    <n v="14"/>
    <n v="21"/>
    <n v="4"/>
    <x v="0"/>
  </r>
  <r>
    <n v="60580"/>
    <n v="12800"/>
    <n v="12800"/>
    <n v="0.1212"/>
    <s v="36 months"/>
    <x v="1"/>
    <n v="0.10100000000000001"/>
    <s v="NC"/>
    <s v="MORTGAGE"/>
    <x v="9"/>
    <x v="2"/>
    <n v="9"/>
    <n v="33085"/>
    <x v="2"/>
    <s v="10+ years"/>
    <n v="12"/>
    <n v="10"/>
    <n v="11"/>
    <x v="1"/>
  </r>
  <r>
    <n v="68850"/>
    <n v="3000"/>
    <n v="2975"/>
    <n v="7.9000000000000001E-2"/>
    <s v="36 months"/>
    <x v="8"/>
    <n v="0.17580000000000001"/>
    <s v="LA"/>
    <s v="RENT"/>
    <x v="516"/>
    <x v="5"/>
    <n v="8"/>
    <n v="2999"/>
    <x v="2"/>
    <s v="1 year"/>
    <n v="7"/>
    <n v="17"/>
    <n v="1"/>
    <x v="8"/>
  </r>
  <r>
    <n v="72217"/>
    <n v="25000"/>
    <n v="25000"/>
    <n v="0.13109999999999999"/>
    <s v="36 months"/>
    <x v="0"/>
    <n v="0.18360000000000001"/>
    <s v="FL"/>
    <s v="MORTGAGE"/>
    <x v="12"/>
    <x v="6"/>
    <n v="21"/>
    <n v="96169"/>
    <x v="2"/>
    <s v="10+ years"/>
    <n v="13"/>
    <n v="18"/>
    <n v="11"/>
    <x v="0"/>
  </r>
  <r>
    <n v="55800"/>
    <n v="18000"/>
    <n v="18000"/>
    <n v="0.1212"/>
    <s v="36 months"/>
    <x v="1"/>
    <n v="0.22339999999999999"/>
    <s v="MA"/>
    <s v="RENT"/>
    <x v="1"/>
    <x v="21"/>
    <n v="13"/>
    <n v="17868"/>
    <x v="2"/>
    <s v="10+ years"/>
    <n v="12"/>
    <n v="22"/>
    <n v="11"/>
    <x v="1"/>
  </r>
  <r>
    <n v="86233"/>
    <n v="9750"/>
    <n v="9750"/>
    <n v="0.15310000000000001"/>
    <s v="36 months"/>
    <x v="0"/>
    <n v="0.14130000000000001"/>
    <s v="MT"/>
    <s v="OWN"/>
    <x v="517"/>
    <x v="8"/>
    <n v="7"/>
    <n v="13209"/>
    <x v="2"/>
    <s v="10+ years"/>
    <n v="15"/>
    <n v="14"/>
    <n v="11"/>
    <x v="0"/>
  </r>
  <r>
    <n v="39482"/>
    <n v="5000"/>
    <n v="5000"/>
    <n v="0.1242"/>
    <s v="36 months"/>
    <x v="0"/>
    <n v="0.2384"/>
    <s v="SC"/>
    <s v="RENT"/>
    <x v="36"/>
    <x v="3"/>
    <n v="8"/>
    <n v="7980"/>
    <x v="0"/>
    <s v="2 years"/>
    <n v="12"/>
    <n v="23"/>
    <n v="2"/>
    <x v="0"/>
  </r>
  <r>
    <n v="45494"/>
    <n v="4000"/>
    <n v="4000"/>
    <n v="0.13109999999999999"/>
    <s v="36 months"/>
    <x v="4"/>
    <n v="0.2215"/>
    <s v="CO"/>
    <s v="RENT"/>
    <x v="64"/>
    <x v="7"/>
    <n v="16"/>
    <n v="1625"/>
    <x v="3"/>
    <s v="&lt; 1 year"/>
    <n v="13"/>
    <n v="22"/>
    <n v="0"/>
    <x v="4"/>
  </r>
  <r>
    <n v="46604"/>
    <n v="1200"/>
    <n v="1200"/>
    <n v="7.9000000000000001E-2"/>
    <s v="36 months"/>
    <x v="0"/>
    <n v="6.9199999999999998E-2"/>
    <s v="CT"/>
    <s v="RENT"/>
    <x v="518"/>
    <x v="18"/>
    <n v="8"/>
    <n v="1775"/>
    <x v="2"/>
    <s v="n/a"/>
    <n v="7"/>
    <n v="6"/>
    <s v="n/a"/>
    <x v="0"/>
  </r>
  <r>
    <n v="96371"/>
    <n v="12000"/>
    <n v="12000"/>
    <n v="0.17269999999999999"/>
    <s v="36 months"/>
    <x v="0"/>
    <n v="0.20069999999999999"/>
    <s v="CA"/>
    <s v="RENT"/>
    <x v="15"/>
    <x v="17"/>
    <n v="7"/>
    <n v="3747"/>
    <x v="2"/>
    <s v="&lt; 1 year"/>
    <n v="17"/>
    <n v="20"/>
    <n v="0"/>
    <x v="0"/>
  </r>
  <r>
    <n v="34831"/>
    <n v="5000"/>
    <n v="5000"/>
    <n v="0.16289999999999999"/>
    <s v="36 months"/>
    <x v="1"/>
    <n v="9.7900000000000001E-2"/>
    <s v="FL"/>
    <s v="OWN"/>
    <x v="519"/>
    <x v="8"/>
    <n v="11"/>
    <n v="4366"/>
    <x v="3"/>
    <s v="&lt; 1 year"/>
    <n v="16"/>
    <n v="9"/>
    <n v="0"/>
    <x v="1"/>
  </r>
  <r>
    <n v="54689"/>
    <n v="21700"/>
    <n v="21700"/>
    <n v="7.9000000000000001E-2"/>
    <s v="36 months"/>
    <x v="0"/>
    <n v="5.4300000000000001E-2"/>
    <s v="CA"/>
    <s v="MORTGAGE"/>
    <x v="342"/>
    <x v="15"/>
    <n v="5"/>
    <n v="128707"/>
    <x v="2"/>
    <s v="2 years"/>
    <n v="7"/>
    <n v="5"/>
    <n v="2"/>
    <x v="0"/>
  </r>
  <r>
    <n v="73287"/>
    <n v="21850"/>
    <n v="21850"/>
    <n v="0.16289999999999999"/>
    <s v="60 months"/>
    <x v="0"/>
    <n v="0.32129999999999997"/>
    <s v="GA"/>
    <s v="MORTGAGE"/>
    <x v="520"/>
    <x v="1"/>
    <n v="17"/>
    <n v="32103"/>
    <x v="1"/>
    <s v="10+ years"/>
    <n v="16"/>
    <n v="32"/>
    <n v="11"/>
    <x v="0"/>
  </r>
  <r>
    <n v="10206"/>
    <n v="12000"/>
    <n v="12000"/>
    <n v="0.11360000000000001"/>
    <s v="36 months"/>
    <x v="6"/>
    <n v="0.1457"/>
    <s v="MA"/>
    <s v="MORTGAGE"/>
    <x v="28"/>
    <x v="6"/>
    <n v="7"/>
    <n v="2701"/>
    <x v="2"/>
    <s v="9 years"/>
    <n v="11"/>
    <n v="14"/>
    <n v="9"/>
    <x v="6"/>
  </r>
  <r>
    <n v="95580"/>
    <n v="7000"/>
    <n v="7000"/>
    <n v="0.18490000000000001"/>
    <s v="36 months"/>
    <x v="2"/>
    <n v="0.1615"/>
    <s v="FL"/>
    <s v="MORTGAGE"/>
    <x v="46"/>
    <x v="13"/>
    <n v="7"/>
    <n v="4167"/>
    <x v="2"/>
    <s v="10+ years"/>
    <n v="18"/>
    <n v="16"/>
    <n v="11"/>
    <x v="2"/>
  </r>
  <r>
    <n v="101205"/>
    <n v="32000"/>
    <n v="32000"/>
    <n v="0.23760000000000001"/>
    <s v="60 months"/>
    <x v="3"/>
    <n v="8.14E-2"/>
    <s v="NC"/>
    <s v="MORTGAGE"/>
    <x v="246"/>
    <x v="21"/>
    <n v="5"/>
    <n v="50330"/>
    <x v="0"/>
    <s v="8 years"/>
    <n v="23"/>
    <n v="8"/>
    <n v="8"/>
    <x v="3"/>
  </r>
  <r>
    <n v="35682"/>
    <n v="13000"/>
    <n v="13000"/>
    <n v="0.14269999999999999"/>
    <s v="60 months"/>
    <x v="0"/>
    <n v="0.18079999999999999"/>
    <s v="WA"/>
    <s v="RENT"/>
    <x v="521"/>
    <x v="5"/>
    <n v="5"/>
    <n v="15076"/>
    <x v="3"/>
    <s v="4 years"/>
    <n v="14"/>
    <n v="18"/>
    <n v="4"/>
    <x v="0"/>
  </r>
  <r>
    <n v="43071"/>
    <n v="12000"/>
    <n v="12000"/>
    <n v="0.1242"/>
    <s v="36 months"/>
    <x v="1"/>
    <n v="0.1399"/>
    <s v="AZ"/>
    <s v="MORTGAGE"/>
    <x v="6"/>
    <x v="22"/>
    <n v="10"/>
    <n v="13576"/>
    <x v="2"/>
    <s v="5 years"/>
    <n v="12"/>
    <n v="13"/>
    <n v="5"/>
    <x v="1"/>
  </r>
  <r>
    <n v="41739"/>
    <n v="25475"/>
    <n v="25375"/>
    <n v="0.1903"/>
    <s v="60 months"/>
    <x v="0"/>
    <n v="0.2198"/>
    <s v="FL"/>
    <s v="RENT"/>
    <x v="522"/>
    <x v="22"/>
    <n v="17"/>
    <n v="24081"/>
    <x v="1"/>
    <s v="&lt; 1 year"/>
    <n v="19"/>
    <n v="21"/>
    <n v="0"/>
    <x v="0"/>
  </r>
  <r>
    <n v="72931"/>
    <n v="10000"/>
    <n v="10000"/>
    <n v="0.1114"/>
    <s v="36 months"/>
    <x v="1"/>
    <n v="0.25800000000000001"/>
    <s v="CA"/>
    <s v="RENT"/>
    <x v="85"/>
    <x v="21"/>
    <n v="8"/>
    <n v="6521"/>
    <x v="2"/>
    <s v="7 years"/>
    <n v="11"/>
    <n v="25"/>
    <n v="7"/>
    <x v="1"/>
  </r>
  <r>
    <n v="45317"/>
    <n v="5000"/>
    <n v="5000"/>
    <n v="0.1212"/>
    <s v="36 months"/>
    <x v="2"/>
    <n v="0.24740000000000001"/>
    <s v="TX"/>
    <s v="MORTGAGE"/>
    <x v="97"/>
    <x v="3"/>
    <n v="20"/>
    <n v="58836"/>
    <x v="1"/>
    <s v="&lt; 1 year"/>
    <n v="12"/>
    <n v="24"/>
    <n v="0"/>
    <x v="2"/>
  </r>
  <r>
    <n v="12277"/>
    <n v="10000"/>
    <n v="9725"/>
    <n v="7.51E-2"/>
    <s v="36 months"/>
    <x v="0"/>
    <n v="0.18720000000000001"/>
    <s v="MA"/>
    <s v="MORTGAGE"/>
    <x v="347"/>
    <x v="12"/>
    <n v="15"/>
    <n v="24413"/>
    <x v="1"/>
    <s v="10+ years"/>
    <n v="7"/>
    <n v="18"/>
    <n v="11"/>
    <x v="0"/>
  </r>
  <r>
    <n v="79495"/>
    <n v="4000"/>
    <n v="4000"/>
    <n v="0.14330000000000001"/>
    <s v="36 months"/>
    <x v="0"/>
    <n v="0.2586"/>
    <s v="OH"/>
    <s v="MORTGAGE"/>
    <x v="63"/>
    <x v="13"/>
    <n v="12"/>
    <n v="19443"/>
    <x v="1"/>
    <s v="9 years"/>
    <n v="14"/>
    <n v="25"/>
    <n v="9"/>
    <x v="0"/>
  </r>
  <r>
    <n v="11875"/>
    <n v="8000"/>
    <n v="8000"/>
    <n v="0.1038"/>
    <s v="36 months"/>
    <x v="0"/>
    <n v="1.8200000000000001E-2"/>
    <s v="CA"/>
    <s v="RENT"/>
    <x v="414"/>
    <x v="5"/>
    <n v="5"/>
    <n v="2186"/>
    <x v="2"/>
    <s v="3 years"/>
    <n v="10"/>
    <n v="1"/>
    <n v="3"/>
    <x v="0"/>
  </r>
  <r>
    <n v="33968"/>
    <n v="35000"/>
    <n v="35000"/>
    <n v="0.1065"/>
    <s v="36 months"/>
    <x v="0"/>
    <n v="8.9599999999999999E-2"/>
    <s v="MD"/>
    <s v="MORTGAGE"/>
    <x v="311"/>
    <x v="0"/>
    <n v="13"/>
    <n v="18528"/>
    <x v="3"/>
    <s v="6 years"/>
    <n v="10"/>
    <n v="8"/>
    <n v="6"/>
    <x v="0"/>
  </r>
  <r>
    <n v="735"/>
    <n v="9000"/>
    <n v="7650"/>
    <n v="0.1103"/>
    <s v="36 months"/>
    <x v="1"/>
    <n v="0.12720000000000001"/>
    <s v="MI"/>
    <s v="MORTGAGE"/>
    <x v="34"/>
    <x v="7"/>
    <n v="22"/>
    <n v="36164"/>
    <x v="1"/>
    <s v="8 years"/>
    <n v="11"/>
    <n v="12"/>
    <n v="8"/>
    <x v="1"/>
  </r>
  <r>
    <n v="43702"/>
    <n v="9000"/>
    <n v="9000"/>
    <n v="6.0299999999999999E-2"/>
    <s v="36 months"/>
    <x v="0"/>
    <n v="5.8700000000000002E-2"/>
    <s v="NY"/>
    <s v="MORTGAGE"/>
    <x v="96"/>
    <x v="26"/>
    <n v="9"/>
    <n v="1717"/>
    <x v="2"/>
    <s v="1 year"/>
    <n v="6"/>
    <n v="5"/>
    <n v="1"/>
    <x v="0"/>
  </r>
  <r>
    <n v="99006"/>
    <n v="24000"/>
    <n v="24000"/>
    <n v="0.17269999999999999"/>
    <s v="60 months"/>
    <x v="0"/>
    <n v="0.20549999999999999"/>
    <s v="GA"/>
    <s v="OWN"/>
    <x v="21"/>
    <x v="13"/>
    <n v="10"/>
    <n v="17780"/>
    <x v="2"/>
    <s v="7 years"/>
    <n v="17"/>
    <n v="20"/>
    <n v="7"/>
    <x v="0"/>
  </r>
  <r>
    <n v="84307"/>
    <n v="18000"/>
    <n v="18000"/>
    <n v="0.13109999999999999"/>
    <s v="60 months"/>
    <x v="0"/>
    <n v="0.17"/>
    <s v="CT"/>
    <s v="RENT"/>
    <x v="69"/>
    <x v="20"/>
    <n v="8"/>
    <n v="2234"/>
    <x v="0"/>
    <s v="6 years"/>
    <n v="13"/>
    <n v="0.17"/>
    <n v="6"/>
    <x v="0"/>
  </r>
  <r>
    <n v="21504"/>
    <n v="4000"/>
    <n v="4000"/>
    <n v="0.13800000000000001"/>
    <s v="60 months"/>
    <x v="8"/>
    <n v="0.1326"/>
    <s v="FL"/>
    <s v="OWN"/>
    <x v="70"/>
    <x v="3"/>
    <n v="5"/>
    <n v="8518"/>
    <x v="1"/>
    <s v="3 years"/>
    <n v="13"/>
    <n v="13"/>
    <n v="3"/>
    <x v="8"/>
  </r>
  <r>
    <n v="96798"/>
    <n v="15000"/>
    <n v="15000"/>
    <n v="6.6199999999999995E-2"/>
    <s v="36 months"/>
    <x v="0"/>
    <n v="3.2300000000000002E-2"/>
    <s v="NJ"/>
    <s v="MORTGAGE"/>
    <x v="21"/>
    <x v="23"/>
    <n v="8"/>
    <n v="13131"/>
    <x v="2"/>
    <s v="n/a"/>
    <n v="6"/>
    <n v="3"/>
    <s v="n/a"/>
    <x v="0"/>
  </r>
  <r>
    <n v="83586"/>
    <n v="6075"/>
    <n v="6075"/>
    <n v="0.17269999999999999"/>
    <s v="36 months"/>
    <x v="0"/>
    <n v="0.20250000000000001"/>
    <s v="NY"/>
    <s v="OWN"/>
    <x v="56"/>
    <x v="17"/>
    <n v="15"/>
    <n v="7515"/>
    <x v="0"/>
    <s v="&lt; 1 year"/>
    <n v="17"/>
    <n v="20"/>
    <n v="0"/>
    <x v="0"/>
  </r>
  <r>
    <n v="30986"/>
    <n v="13800"/>
    <n v="13800"/>
    <n v="0.1749"/>
    <s v="60 months"/>
    <x v="10"/>
    <n v="1.6799999999999999E-2"/>
    <s v="NY"/>
    <s v="RENT"/>
    <x v="46"/>
    <x v="18"/>
    <n v="3"/>
    <n v="2766"/>
    <x v="2"/>
    <s v="8 years"/>
    <n v="17"/>
    <n v="1"/>
    <n v="8"/>
    <x v="10"/>
  </r>
  <r>
    <n v="37090"/>
    <n v="10000"/>
    <n v="10000"/>
    <n v="0.18640000000000001"/>
    <s v="60 months"/>
    <x v="0"/>
    <n v="0.12189999999999999"/>
    <s v="CA"/>
    <s v="RENT"/>
    <x v="165"/>
    <x v="21"/>
    <n v="24"/>
    <n v="8311"/>
    <x v="1"/>
    <s v="4 years"/>
    <n v="18"/>
    <n v="12"/>
    <n v="4"/>
    <x v="0"/>
  </r>
  <r>
    <n v="103512"/>
    <n v="8000"/>
    <n v="7725"/>
    <n v="0.1099"/>
    <s v="36 months"/>
    <x v="1"/>
    <n v="0.13400000000000001"/>
    <s v="FL"/>
    <s v="MORTGAGE"/>
    <x v="242"/>
    <x v="0"/>
    <n v="3"/>
    <n v="175087"/>
    <x v="1"/>
    <s v="10+ years"/>
    <n v="10"/>
    <n v="13"/>
    <n v="11"/>
    <x v="1"/>
  </r>
  <r>
    <n v="57472"/>
    <n v="15000"/>
    <n v="15000"/>
    <n v="0.17269999999999999"/>
    <s v="36 months"/>
    <x v="0"/>
    <n v="0.33300000000000002"/>
    <s v="WY"/>
    <s v="RENT"/>
    <x v="47"/>
    <x v="4"/>
    <n v="20"/>
    <n v="15092"/>
    <x v="2"/>
    <s v="10+ years"/>
    <n v="17"/>
    <n v="33"/>
    <n v="11"/>
    <x v="0"/>
  </r>
  <r>
    <n v="90568"/>
    <n v="4800"/>
    <n v="4800"/>
    <n v="6.6199999999999995E-2"/>
    <s v="36 months"/>
    <x v="4"/>
    <n v="0.1042"/>
    <s v="TX"/>
    <s v="MORTGAGE"/>
    <x v="487"/>
    <x v="27"/>
    <n v="14"/>
    <n v="0"/>
    <x v="2"/>
    <s v="&lt; 1 year"/>
    <n v="6"/>
    <n v="10"/>
    <n v="0"/>
    <x v="4"/>
  </r>
  <r>
    <n v="17240"/>
    <n v="24250"/>
    <n v="17431.82"/>
    <n v="0.12230000000000001"/>
    <s v="60 months"/>
    <x v="1"/>
    <n v="0.2379"/>
    <s v="OH"/>
    <s v="MORTGAGE"/>
    <x v="28"/>
    <x v="10"/>
    <n v="6"/>
    <n v="31061"/>
    <x v="0"/>
    <s v="10+ years"/>
    <n v="12"/>
    <n v="23"/>
    <n v="11"/>
    <x v="1"/>
  </r>
  <r>
    <n v="15315"/>
    <n v="7000"/>
    <n v="6975"/>
    <n v="6.9099999999999995E-2"/>
    <s v="36 months"/>
    <x v="5"/>
    <n v="0.21229999999999999"/>
    <s v="CA"/>
    <s v="RENT"/>
    <x v="47"/>
    <x v="1"/>
    <n v="12"/>
    <n v="10784"/>
    <x v="1"/>
    <s v="5 years"/>
    <n v="6"/>
    <n v="21"/>
    <n v="5"/>
    <x v="5"/>
  </r>
  <r>
    <n v="60875"/>
    <n v="10500"/>
    <n v="10500"/>
    <n v="0.1212"/>
    <s v="36 months"/>
    <x v="8"/>
    <n v="5.4199999999999998E-2"/>
    <s v="NY"/>
    <s v="RENT"/>
    <x v="9"/>
    <x v="21"/>
    <n v="4"/>
    <n v="502"/>
    <x v="2"/>
    <s v="2 years"/>
    <n v="12"/>
    <n v="5"/>
    <n v="2"/>
    <x v="8"/>
  </r>
  <r>
    <n v="74855"/>
    <n v="25000"/>
    <n v="24950"/>
    <n v="0.21490000000000001"/>
    <s v="60 months"/>
    <x v="0"/>
    <n v="0.2379"/>
    <s v="NV"/>
    <s v="MORTGAGE"/>
    <x v="34"/>
    <x v="2"/>
    <n v="8"/>
    <n v="27699"/>
    <x v="1"/>
    <s v="8 years"/>
    <n v="21"/>
    <n v="23"/>
    <n v="8"/>
    <x v="0"/>
  </r>
  <r>
    <n v="61143"/>
    <n v="21000"/>
    <n v="21000"/>
    <n v="0.14330000000000001"/>
    <s v="60 months"/>
    <x v="0"/>
    <n v="6.1600000000000002E-2"/>
    <s v="OH"/>
    <s v="MORTGAGE"/>
    <x v="96"/>
    <x v="1"/>
    <n v="10"/>
    <n v="22196"/>
    <x v="2"/>
    <s v="10+ years"/>
    <n v="14"/>
    <n v="6"/>
    <n v="11"/>
    <x v="0"/>
  </r>
  <r>
    <n v="103140"/>
    <n v="14400"/>
    <n v="14400"/>
    <n v="0.1426"/>
    <s v="36 months"/>
    <x v="0"/>
    <n v="0.24410000000000001"/>
    <s v="PA"/>
    <s v="MORTGAGE"/>
    <x v="28"/>
    <x v="7"/>
    <n v="9"/>
    <n v="25515"/>
    <x v="4"/>
    <s v="8 years"/>
    <n v="14"/>
    <n v="24"/>
    <n v="8"/>
    <x v="0"/>
  </r>
  <r>
    <n v="49664"/>
    <n v="9600"/>
    <n v="9600"/>
    <n v="0.1074"/>
    <s v="36 months"/>
    <x v="0"/>
    <n v="8.6199999999999999E-2"/>
    <s v="MA"/>
    <s v="RENT"/>
    <x v="516"/>
    <x v="5"/>
    <n v="4"/>
    <n v="8915"/>
    <x v="2"/>
    <s v="10+ years"/>
    <n v="10"/>
    <n v="8"/>
    <n v="11"/>
    <x v="0"/>
  </r>
  <r>
    <n v="17864"/>
    <n v="12000"/>
    <n v="12000"/>
    <n v="8.8800000000000004E-2"/>
    <s v="60 months"/>
    <x v="1"/>
    <n v="0.1938"/>
    <s v="MT"/>
    <s v="MORTGAGE"/>
    <x v="68"/>
    <x v="33"/>
    <n v="7"/>
    <n v="143151"/>
    <x v="2"/>
    <s v="4 years"/>
    <n v="8"/>
    <n v="19"/>
    <n v="4"/>
    <x v="1"/>
  </r>
  <r>
    <n v="14831"/>
    <n v="10000"/>
    <n v="10000"/>
    <n v="0.1186"/>
    <s v="36 months"/>
    <x v="8"/>
    <n v="0.1115"/>
    <s v="GA"/>
    <s v="OWN"/>
    <x v="523"/>
    <x v="6"/>
    <n v="12"/>
    <n v="36672"/>
    <x v="0"/>
    <s v="1 year"/>
    <n v="11"/>
    <n v="11"/>
    <n v="1"/>
    <x v="8"/>
  </r>
  <r>
    <n v="35303"/>
    <n v="4000"/>
    <n v="4000"/>
    <n v="0.14649999999999999"/>
    <s v="36 months"/>
    <x v="3"/>
    <n v="0.2238"/>
    <s v="CA"/>
    <s v="RENT"/>
    <x v="68"/>
    <x v="8"/>
    <n v="10"/>
    <n v="18833"/>
    <x v="0"/>
    <s v="&lt; 1 year"/>
    <n v="14"/>
    <n v="22"/>
    <n v="0"/>
    <x v="3"/>
  </r>
  <r>
    <n v="94468"/>
    <n v="20000"/>
    <n v="20000"/>
    <n v="0.21490000000000001"/>
    <s v="36 months"/>
    <x v="0"/>
    <n v="0.191"/>
    <s v="FL"/>
    <s v="RENT"/>
    <x v="60"/>
    <x v="8"/>
    <n v="7"/>
    <n v="21202"/>
    <x v="0"/>
    <s v="10+ years"/>
    <n v="21"/>
    <n v="19"/>
    <n v="11"/>
    <x v="0"/>
  </r>
  <r>
    <n v="100313"/>
    <n v="31300"/>
    <n v="31300"/>
    <n v="0.22950000000000001"/>
    <s v="60 months"/>
    <x v="0"/>
    <n v="0.34060000000000001"/>
    <s v="MD"/>
    <s v="OWN"/>
    <x v="28"/>
    <x v="8"/>
    <n v="11"/>
    <n v="25344"/>
    <x v="2"/>
    <s v="5 years"/>
    <n v="22"/>
    <n v="34"/>
    <n v="5"/>
    <x v="0"/>
  </r>
  <r>
    <n v="74445"/>
    <n v="6900"/>
    <n v="6900"/>
    <n v="7.9000000000000001E-2"/>
    <s v="36 months"/>
    <x v="6"/>
    <n v="0.14180000000000001"/>
    <s v="MI"/>
    <s v="OWN"/>
    <x v="95"/>
    <x v="18"/>
    <n v="14"/>
    <n v="4087"/>
    <x v="2"/>
    <s v="6 years"/>
    <n v="7"/>
    <n v="14"/>
    <n v="6"/>
    <x v="6"/>
  </r>
  <r>
    <n v="23377"/>
    <n v="30000"/>
    <n v="17982.939999999999"/>
    <n v="0.17879999999999999"/>
    <s v="60 months"/>
    <x v="11"/>
    <n v="0.24360000000000001"/>
    <s v="NY"/>
    <s v="RENT"/>
    <x v="524"/>
    <x v="2"/>
    <n v="10"/>
    <n v="24217"/>
    <x v="2"/>
    <s v="5 years"/>
    <n v="17"/>
    <n v="24"/>
    <n v="5"/>
    <x v="11"/>
  </r>
  <r>
    <n v="32593"/>
    <n v="2000"/>
    <n v="2000"/>
    <n v="0.1242"/>
    <s v="36 months"/>
    <x v="11"/>
    <n v="1.9900000000000001E-2"/>
    <s v="NY"/>
    <s v="RENT"/>
    <x v="525"/>
    <x v="13"/>
    <n v="5"/>
    <n v="985"/>
    <x v="2"/>
    <s v="7 years"/>
    <n v="12"/>
    <n v="1"/>
    <n v="7"/>
    <x v="11"/>
  </r>
  <r>
    <n v="41282"/>
    <n v="12000"/>
    <n v="12000"/>
    <n v="7.9000000000000001E-2"/>
    <s v="36 months"/>
    <x v="1"/>
    <n v="0.1318"/>
    <s v="NJ"/>
    <s v="OWN"/>
    <x v="28"/>
    <x v="9"/>
    <n v="8"/>
    <n v="9866"/>
    <x v="2"/>
    <s v="4 years"/>
    <n v="7"/>
    <n v="13"/>
    <n v="4"/>
    <x v="1"/>
  </r>
  <r>
    <n v="22718"/>
    <n v="3300"/>
    <n v="3300"/>
    <n v="0.1037"/>
    <s v="36 months"/>
    <x v="12"/>
    <n v="5.4699999999999999E-2"/>
    <s v="AL"/>
    <s v="RENT"/>
    <x v="232"/>
    <x v="2"/>
    <n v="8"/>
    <n v="2623"/>
    <x v="2"/>
    <s v="7 years"/>
    <n v="10"/>
    <n v="5"/>
    <n v="7"/>
    <x v="12"/>
  </r>
  <r>
    <n v="86599"/>
    <n v="25000"/>
    <n v="25000"/>
    <n v="0.14330000000000001"/>
    <s v="36 months"/>
    <x v="1"/>
    <n v="0.1492"/>
    <s v="CA"/>
    <s v="MORTGAGE"/>
    <x v="65"/>
    <x v="3"/>
    <n v="16"/>
    <n v="46708"/>
    <x v="2"/>
    <s v="10+ years"/>
    <n v="14"/>
    <n v="14"/>
    <n v="11"/>
    <x v="1"/>
  </r>
  <r>
    <n v="10917"/>
    <n v="6000"/>
    <n v="5950"/>
    <n v="0.1038"/>
    <s v="36 months"/>
    <x v="0"/>
    <n v="6.6100000000000006E-2"/>
    <s v="GA"/>
    <s v="RENT"/>
    <x v="297"/>
    <x v="5"/>
    <n v="5"/>
    <n v="4006"/>
    <x v="1"/>
    <s v="2 years"/>
    <n v="10"/>
    <n v="6"/>
    <n v="2"/>
    <x v="0"/>
  </r>
  <r>
    <n v="101429"/>
    <n v="3250"/>
    <n v="3250"/>
    <n v="0.21"/>
    <s v="36 months"/>
    <x v="12"/>
    <n v="0.31840000000000002"/>
    <s v="OR"/>
    <s v="RENT"/>
    <x v="526"/>
    <x v="2"/>
    <n v="5"/>
    <n v="17662"/>
    <x v="2"/>
    <s v="6 years"/>
    <n v="0.21"/>
    <n v="31"/>
    <n v="6"/>
    <x v="12"/>
  </r>
  <r>
    <n v="16221"/>
    <n v="16500"/>
    <n v="16175"/>
    <n v="0.12230000000000001"/>
    <s v="60 months"/>
    <x v="6"/>
    <n v="6.4100000000000004E-2"/>
    <s v="MA"/>
    <s v="MORTGAGE"/>
    <x v="28"/>
    <x v="1"/>
    <n v="8"/>
    <n v="30455"/>
    <x v="0"/>
    <s v="&lt; 1 year"/>
    <n v="12"/>
    <n v="6"/>
    <n v="0"/>
    <x v="6"/>
  </r>
  <r>
    <n v="79704"/>
    <n v="31000"/>
    <n v="31000"/>
    <n v="0.21"/>
    <s v="60 months"/>
    <x v="0"/>
    <n v="0.1148"/>
    <s v="NY"/>
    <s v="RENT"/>
    <x v="28"/>
    <x v="6"/>
    <n v="12"/>
    <n v="27120"/>
    <x v="2"/>
    <s v="&lt; 1 year"/>
    <n v="0.21"/>
    <n v="11"/>
    <n v="0"/>
    <x v="0"/>
  </r>
  <r>
    <n v="94981"/>
    <n v="4000"/>
    <n v="4000"/>
    <n v="0.14330000000000001"/>
    <s v="36 months"/>
    <x v="0"/>
    <n v="2.9499999999999998E-2"/>
    <s v="KS"/>
    <s v="MORTGAGE"/>
    <x v="6"/>
    <x v="20"/>
    <n v="2"/>
    <n v="2476"/>
    <x v="2"/>
    <s v="10+ years"/>
    <n v="14"/>
    <n v="2"/>
    <n v="11"/>
    <x v="0"/>
  </r>
  <r>
    <n v="30378"/>
    <n v="6000"/>
    <n v="6000"/>
    <n v="0.1749"/>
    <s v="36 months"/>
    <x v="3"/>
    <n v="1.5800000000000002E-2"/>
    <s v="MD"/>
    <s v="RENT"/>
    <x v="37"/>
    <x v="8"/>
    <n v="3"/>
    <n v="2426"/>
    <x v="0"/>
    <s v="8 years"/>
    <n v="17"/>
    <n v="1"/>
    <n v="8"/>
    <x v="3"/>
  </r>
  <r>
    <n v="101294"/>
    <n v="7500"/>
    <n v="7500"/>
    <n v="6.6199999999999995E-2"/>
    <s v="36 months"/>
    <x v="0"/>
    <n v="0.1313"/>
    <s v="PA"/>
    <s v="MORTGAGE"/>
    <x v="74"/>
    <x v="18"/>
    <n v="20"/>
    <n v="22464"/>
    <x v="2"/>
    <s v="4 years"/>
    <n v="6"/>
    <n v="13"/>
    <n v="4"/>
    <x v="0"/>
  </r>
  <r>
    <n v="30341"/>
    <n v="12000"/>
    <n v="11975"/>
    <n v="8.4900000000000003E-2"/>
    <s v="36 months"/>
    <x v="0"/>
    <n v="8.3599999999999994E-2"/>
    <s v="CA"/>
    <s v="RENT"/>
    <x v="24"/>
    <x v="28"/>
    <n v="12"/>
    <n v="8422"/>
    <x v="2"/>
    <s v="10+ years"/>
    <n v="8"/>
    <n v="8"/>
    <n v="11"/>
    <x v="0"/>
  </r>
  <r>
    <n v="99706"/>
    <n v="20000"/>
    <n v="20000"/>
    <n v="0.18490000000000001"/>
    <s v="36 months"/>
    <x v="0"/>
    <n v="0.218"/>
    <s v="CA"/>
    <s v="RENT"/>
    <x v="20"/>
    <x v="7"/>
    <n v="20"/>
    <n v="22990"/>
    <x v="7"/>
    <s v="10+ years"/>
    <n v="18"/>
    <n v="21"/>
    <n v="11"/>
    <x v="0"/>
  </r>
  <r>
    <n v="80944"/>
    <n v="24000"/>
    <n v="24000"/>
    <n v="0.22470000000000001"/>
    <s v="60 months"/>
    <x v="0"/>
    <n v="0.30969999999999998"/>
    <s v="VA"/>
    <s v="MORTGAGE"/>
    <x v="527"/>
    <x v="13"/>
    <n v="14"/>
    <n v="37686"/>
    <x v="2"/>
    <s v="10+ years"/>
    <n v="22"/>
    <n v="30"/>
    <n v="11"/>
    <x v="0"/>
  </r>
  <r>
    <n v="54289"/>
    <n v="7500"/>
    <n v="7500"/>
    <n v="0.19989999999999999"/>
    <s v="36 months"/>
    <x v="0"/>
    <n v="0.19059999999999999"/>
    <s v="CA"/>
    <s v="RENT"/>
    <x v="528"/>
    <x v="17"/>
    <n v="8"/>
    <n v="5322"/>
    <x v="2"/>
    <s v="10+ years"/>
    <n v="19"/>
    <n v="19"/>
    <n v="11"/>
    <x v="0"/>
  </r>
  <r>
    <n v="101647"/>
    <n v="6250"/>
    <n v="900"/>
    <n v="0.1754"/>
    <s v="36 months"/>
    <x v="0"/>
    <n v="0.19850000000000001"/>
    <s v="IN"/>
    <s v="RENT"/>
    <x v="6"/>
    <x v="31"/>
    <n v="17"/>
    <n v="17659"/>
    <x v="5"/>
    <s v="&lt; 1 year"/>
    <n v="17"/>
    <n v="19"/>
    <n v="0"/>
    <x v="0"/>
  </r>
  <r>
    <n v="21203"/>
    <n v="5000"/>
    <n v="4900"/>
    <n v="6.9199999999999998E-2"/>
    <s v="36 months"/>
    <x v="6"/>
    <n v="0.10589999999999999"/>
    <s v="TX"/>
    <s v="MORTGAGE"/>
    <x v="69"/>
    <x v="23"/>
    <n v="9"/>
    <n v="0"/>
    <x v="3"/>
    <s v="1 year"/>
    <n v="6"/>
    <n v="10"/>
    <n v="1"/>
    <x v="6"/>
  </r>
  <r>
    <n v="18933"/>
    <n v="10000"/>
    <n v="10000"/>
    <n v="0.1074"/>
    <s v="36 months"/>
    <x v="12"/>
    <n v="0.22739999999999999"/>
    <s v="NY"/>
    <s v="MORTGAGE"/>
    <x v="15"/>
    <x v="18"/>
    <n v="4"/>
    <n v="20143"/>
    <x v="1"/>
    <s v="10+ years"/>
    <n v="10"/>
    <n v="22"/>
    <n v="11"/>
    <x v="12"/>
  </r>
  <r>
    <n v="17315"/>
    <n v="12000"/>
    <n v="11341.5"/>
    <n v="6.9099999999999995E-2"/>
    <s v="36 months"/>
    <x v="0"/>
    <n v="0.1792"/>
    <s v="WA"/>
    <s v="RENT"/>
    <x v="382"/>
    <x v="18"/>
    <n v="16"/>
    <n v="8182"/>
    <x v="2"/>
    <s v="&lt; 1 year"/>
    <n v="6"/>
    <n v="17"/>
    <n v="0"/>
    <x v="0"/>
  </r>
  <r>
    <n v="2987"/>
    <n v="7000"/>
    <n v="6775"/>
    <n v="9.3200000000000005E-2"/>
    <s v="36 months"/>
    <x v="0"/>
    <n v="8.3400000000000002E-2"/>
    <s v="CA"/>
    <s v="RENT"/>
    <x v="9"/>
    <x v="28"/>
    <n v="6"/>
    <n v="3337"/>
    <x v="1"/>
    <s v="&lt; 1 year"/>
    <n v="9"/>
    <n v="8"/>
    <n v="0"/>
    <x v="0"/>
  </r>
  <r>
    <n v="28478"/>
    <n v="4000"/>
    <n v="4000"/>
    <n v="7.4899999999999994E-2"/>
    <s v="36 months"/>
    <x v="4"/>
    <n v="5.1999999999999998E-3"/>
    <s v="CA"/>
    <s v="RENT"/>
    <x v="15"/>
    <x v="23"/>
    <n v="4"/>
    <n v="929"/>
    <x v="2"/>
    <s v="1 year"/>
    <n v="7"/>
    <n v="0"/>
    <n v="1"/>
    <x v="4"/>
  </r>
  <r>
    <n v="66430"/>
    <n v="7800"/>
    <n v="7800"/>
    <n v="0.13109999999999999"/>
    <s v="36 months"/>
    <x v="1"/>
    <n v="0.15559999999999999"/>
    <s v="FL"/>
    <s v="MORTGAGE"/>
    <x v="9"/>
    <x v="22"/>
    <n v="8"/>
    <n v="12889"/>
    <x v="2"/>
    <s v="5 years"/>
    <n v="13"/>
    <n v="15"/>
    <n v="5"/>
    <x v="1"/>
  </r>
  <r>
    <n v="40357"/>
    <n v="15000"/>
    <n v="15000"/>
    <n v="0.1527"/>
    <s v="36 months"/>
    <x v="0"/>
    <n v="0.15579999999999999"/>
    <s v="WV"/>
    <s v="RENT"/>
    <x v="20"/>
    <x v="22"/>
    <n v="11"/>
    <n v="23226"/>
    <x v="1"/>
    <s v="2 years"/>
    <n v="15"/>
    <n v="15"/>
    <n v="2"/>
    <x v="0"/>
  </r>
  <r>
    <n v="68833"/>
    <n v="14125"/>
    <n v="14125"/>
    <n v="0.18490000000000001"/>
    <s v="36 months"/>
    <x v="0"/>
    <n v="8.1000000000000003E-2"/>
    <s v="NY"/>
    <s v="RENT"/>
    <x v="47"/>
    <x v="4"/>
    <n v="6"/>
    <n v="8992"/>
    <x v="1"/>
    <s v="10+ years"/>
    <n v="18"/>
    <n v="8"/>
    <n v="11"/>
    <x v="0"/>
  </r>
  <r>
    <n v="23553"/>
    <n v="8000"/>
    <n v="8000"/>
    <n v="5.4199999999999998E-2"/>
    <s v="36 months"/>
    <x v="1"/>
    <n v="4.4699999999999997E-2"/>
    <s v="CA"/>
    <s v="OWN"/>
    <x v="529"/>
    <x v="15"/>
    <n v="7"/>
    <n v="5235"/>
    <x v="2"/>
    <s v="10+ years"/>
    <n v="5"/>
    <n v="4"/>
    <n v="11"/>
    <x v="1"/>
  </r>
  <r>
    <n v="29165"/>
    <n v="4325"/>
    <n v="4325"/>
    <n v="7.4899999999999994E-2"/>
    <s v="36 months"/>
    <x v="1"/>
    <n v="5.4699999999999999E-2"/>
    <s v="FL"/>
    <s v="MORTGAGE"/>
    <x v="530"/>
    <x v="1"/>
    <n v="9"/>
    <n v="5074"/>
    <x v="2"/>
    <s v="10+ years"/>
    <n v="7"/>
    <n v="5"/>
    <n v="11"/>
    <x v="1"/>
  </r>
  <r>
    <n v="40616"/>
    <n v="15000"/>
    <n v="15000"/>
    <n v="0.13489999999999999"/>
    <s v="36 months"/>
    <x v="4"/>
    <n v="9.7299999999999998E-2"/>
    <s v="VA"/>
    <s v="RENT"/>
    <x v="47"/>
    <x v="6"/>
    <n v="9"/>
    <n v="7005"/>
    <x v="1"/>
    <s v="4 years"/>
    <n v="13"/>
    <n v="9"/>
    <n v="4"/>
    <x v="4"/>
  </r>
  <r>
    <n v="63687"/>
    <n v="12000"/>
    <n v="12000"/>
    <n v="0.1016"/>
    <s v="36 months"/>
    <x v="0"/>
    <n v="0.28010000000000002"/>
    <s v="NY"/>
    <s v="RENT"/>
    <x v="6"/>
    <x v="18"/>
    <n v="8"/>
    <n v="6913"/>
    <x v="2"/>
    <s v="3 years"/>
    <n v="10"/>
    <n v="28"/>
    <n v="3"/>
    <x v="0"/>
  </r>
  <r>
    <n v="41195"/>
    <n v="6575"/>
    <n v="6575"/>
    <n v="8.8999999999999996E-2"/>
    <s v="36 months"/>
    <x v="0"/>
    <n v="4.3900000000000002E-2"/>
    <s v="FL"/>
    <s v="MORTGAGE"/>
    <x v="48"/>
    <x v="18"/>
    <n v="5"/>
    <n v="6670"/>
    <x v="2"/>
    <s v="8 years"/>
    <n v="8"/>
    <n v="4"/>
    <n v="8"/>
    <x v="0"/>
  </r>
  <r>
    <n v="78765"/>
    <n v="9000"/>
    <n v="9000"/>
    <n v="0.1016"/>
    <s v="36 months"/>
    <x v="0"/>
    <n v="0.1376"/>
    <s v="CA"/>
    <s v="RENT"/>
    <x v="40"/>
    <x v="18"/>
    <n v="10"/>
    <n v="6490"/>
    <x v="2"/>
    <s v="10+ years"/>
    <n v="10"/>
    <n v="13"/>
    <n v="11"/>
    <x v="0"/>
  </r>
  <r>
    <n v="15631"/>
    <n v="4500"/>
    <n v="4500"/>
    <n v="8.8800000000000004E-2"/>
    <s v="36 months"/>
    <x v="1"/>
    <n v="7.0699999999999999E-2"/>
    <s v="OR"/>
    <s v="MORTGAGE"/>
    <x v="31"/>
    <x v="18"/>
    <n v="10"/>
    <n v="9356"/>
    <x v="0"/>
    <s v="9 years"/>
    <n v="8"/>
    <n v="7"/>
    <n v="9"/>
    <x v="1"/>
  </r>
  <r>
    <n v="9367"/>
    <n v="20000"/>
    <n v="19875"/>
    <n v="0.10249999999999999"/>
    <s v="36 months"/>
    <x v="1"/>
    <n v="0.1338"/>
    <s v="FL"/>
    <s v="MORTGAGE"/>
    <x v="65"/>
    <x v="20"/>
    <n v="14"/>
    <n v="25668"/>
    <x v="1"/>
    <s v="8 years"/>
    <n v="10"/>
    <n v="13"/>
    <n v="8"/>
    <x v="1"/>
  </r>
  <r>
    <n v="9658"/>
    <n v="1950"/>
    <n v="1950"/>
    <n v="0.13109999999999999"/>
    <s v="36 months"/>
    <x v="2"/>
    <n v="0.15079999999999999"/>
    <s v="CA"/>
    <s v="RENT"/>
    <x v="331"/>
    <x v="22"/>
    <n v="6"/>
    <n v="4100"/>
    <x v="1"/>
    <s v="3 years"/>
    <n v="13"/>
    <n v="15"/>
    <n v="3"/>
    <x v="2"/>
  </r>
  <r>
    <n v="41411"/>
    <n v="35000"/>
    <n v="35000"/>
    <n v="0.16289999999999999"/>
    <s v="36 months"/>
    <x v="0"/>
    <n v="0.17169999999999999"/>
    <s v="NY"/>
    <s v="MORTGAGE"/>
    <x v="531"/>
    <x v="6"/>
    <n v="14"/>
    <n v="55965"/>
    <x v="0"/>
    <s v="10+ years"/>
    <n v="16"/>
    <n v="17"/>
    <n v="11"/>
    <x v="0"/>
  </r>
  <r>
    <n v="92344"/>
    <n v="8000"/>
    <n v="8000"/>
    <n v="0.1409"/>
    <s v="36 months"/>
    <x v="1"/>
    <n v="0.16220000000000001"/>
    <s v="OK"/>
    <s v="RENT"/>
    <x v="46"/>
    <x v="13"/>
    <n v="12"/>
    <n v="16838"/>
    <x v="2"/>
    <s v="5 years"/>
    <n v="14"/>
    <n v="16"/>
    <n v="5"/>
    <x v="1"/>
  </r>
  <r>
    <n v="25040"/>
    <n v="15000"/>
    <n v="15000"/>
    <n v="0.10589999999999999"/>
    <s v="36 months"/>
    <x v="10"/>
    <n v="7.5499999999999998E-2"/>
    <s v="CA"/>
    <s v="RENT"/>
    <x v="182"/>
    <x v="11"/>
    <n v="6"/>
    <n v="6056"/>
    <x v="1"/>
    <s v="9 years"/>
    <n v="10"/>
    <n v="7"/>
    <n v="9"/>
    <x v="10"/>
  </r>
  <r>
    <n v="20709"/>
    <n v="5650"/>
    <n v="5650"/>
    <n v="7.6600000000000001E-2"/>
    <s v="36 months"/>
    <x v="0"/>
    <n v="0.16489999999999999"/>
    <s v="GA"/>
    <s v="MORTGAGE"/>
    <x v="315"/>
    <x v="21"/>
    <n v="6"/>
    <n v="9863"/>
    <x v="2"/>
    <s v="1 year"/>
    <n v="7"/>
    <n v="16"/>
    <n v="1"/>
    <x v="0"/>
  </r>
  <r>
    <n v="89473"/>
    <n v="6800"/>
    <n v="6800"/>
    <n v="0.158"/>
    <s v="36 months"/>
    <x v="0"/>
    <n v="0.15429999999999999"/>
    <s v="NC"/>
    <s v="RENT"/>
    <x v="51"/>
    <x v="22"/>
    <n v="5"/>
    <n v="2964"/>
    <x v="2"/>
    <s v="1 year"/>
    <n v="15"/>
    <n v="15"/>
    <n v="1"/>
    <x v="0"/>
  </r>
  <r>
    <n v="97353"/>
    <n v="3000"/>
    <n v="3000"/>
    <n v="0.1905"/>
    <s v="36 months"/>
    <x v="2"/>
    <n v="0.28739999999999999"/>
    <s v="CA"/>
    <s v="MORTGAGE"/>
    <x v="532"/>
    <x v="17"/>
    <n v="7"/>
    <n v="7416"/>
    <x v="2"/>
    <s v="10+ years"/>
    <n v="19"/>
    <n v="28"/>
    <n v="11"/>
    <x v="2"/>
  </r>
  <r>
    <n v="76770"/>
    <n v="5675"/>
    <n v="5675"/>
    <n v="0.1114"/>
    <s v="36 months"/>
    <x v="0"/>
    <n v="0.29399999999999998"/>
    <s v="CA"/>
    <s v="RENT"/>
    <x v="194"/>
    <x v="6"/>
    <n v="6"/>
    <n v="9687"/>
    <x v="1"/>
    <s v="5 years"/>
    <n v="11"/>
    <n v="29"/>
    <n v="5"/>
    <x v="0"/>
  </r>
  <r>
    <n v="11185"/>
    <n v="12000"/>
    <n v="12000"/>
    <n v="0.17929999999999999"/>
    <s v="60 months"/>
    <x v="0"/>
    <n v="7.1999999999999998E-3"/>
    <s v="KY"/>
    <s v="MORTGAGE"/>
    <x v="224"/>
    <x v="4"/>
    <n v="4"/>
    <n v="1549"/>
    <x v="1"/>
    <s v="10+ years"/>
    <n v="17"/>
    <n v="0"/>
    <n v="11"/>
    <x v="0"/>
  </r>
  <r>
    <n v="91147"/>
    <n v="11100"/>
    <n v="11100"/>
    <n v="0.15310000000000001"/>
    <s v="36 months"/>
    <x v="0"/>
    <n v="0.1203"/>
    <s v="WA"/>
    <s v="MORTGAGE"/>
    <x v="56"/>
    <x v="22"/>
    <n v="12"/>
    <n v="8990"/>
    <x v="2"/>
    <s v="10+ years"/>
    <n v="15"/>
    <n v="12"/>
    <n v="11"/>
    <x v="0"/>
  </r>
  <r>
    <n v="77149"/>
    <n v="16000"/>
    <n v="16000"/>
    <n v="0.1905"/>
    <s v="60 months"/>
    <x v="0"/>
    <n v="0.1782"/>
    <s v="NY"/>
    <s v="RENT"/>
    <x v="20"/>
    <x v="2"/>
    <n v="16"/>
    <n v="11232"/>
    <x v="0"/>
    <s v="5 years"/>
    <n v="19"/>
    <n v="17"/>
    <n v="5"/>
    <x v="0"/>
  </r>
  <r>
    <n v="29794"/>
    <n v="4800"/>
    <n v="4800"/>
    <n v="0.10589999999999999"/>
    <s v="36 months"/>
    <x v="0"/>
    <n v="0.2021"/>
    <s v="IL"/>
    <s v="RENT"/>
    <x v="56"/>
    <x v="18"/>
    <n v="5"/>
    <n v="3831"/>
    <x v="1"/>
    <s v="6 years"/>
    <n v="10"/>
    <n v="20"/>
    <n v="6"/>
    <x v="0"/>
  </r>
  <r>
    <n v="68987"/>
    <n v="6200"/>
    <n v="6200"/>
    <n v="0.15310000000000001"/>
    <s v="36 months"/>
    <x v="1"/>
    <n v="0.20519999999999999"/>
    <s v="CA"/>
    <s v="RENT"/>
    <x v="533"/>
    <x v="8"/>
    <n v="5"/>
    <n v="16850"/>
    <x v="2"/>
    <s v="n/a"/>
    <n v="15"/>
    <n v="20"/>
    <s v="n/a"/>
    <x v="1"/>
  </r>
  <r>
    <n v="68857"/>
    <n v="6000"/>
    <n v="6000"/>
    <n v="0.1016"/>
    <s v="36 months"/>
    <x v="1"/>
    <n v="0.1588"/>
    <s v="CA"/>
    <s v="OWN"/>
    <x v="40"/>
    <x v="18"/>
    <n v="13"/>
    <n v="8862"/>
    <x v="3"/>
    <s v="7 years"/>
    <n v="10"/>
    <n v="15"/>
    <n v="7"/>
    <x v="1"/>
  </r>
  <r>
    <n v="17655"/>
    <n v="2250"/>
    <n v="2250"/>
    <n v="0.1036"/>
    <s v="36 months"/>
    <x v="4"/>
    <n v="0.1797"/>
    <s v="GA"/>
    <s v="OWN"/>
    <x v="28"/>
    <x v="22"/>
    <n v="12"/>
    <n v="14637"/>
    <x v="2"/>
    <s v="2 years"/>
    <n v="10"/>
    <n v="17"/>
    <n v="2"/>
    <x v="4"/>
  </r>
  <r>
    <n v="11779"/>
    <n v="24000"/>
    <n v="14860.05"/>
    <n v="0.1361"/>
    <s v="60 months"/>
    <x v="0"/>
    <n v="0.1077"/>
    <s v="OH"/>
    <s v="MORTGAGE"/>
    <x v="149"/>
    <x v="1"/>
    <n v="11"/>
    <n v="2594"/>
    <x v="0"/>
    <s v="5 years"/>
    <n v="13"/>
    <n v="10"/>
    <n v="5"/>
    <x v="0"/>
  </r>
  <r>
    <n v="60117"/>
    <n v="10000"/>
    <n v="10000"/>
    <n v="0.1212"/>
    <s v="36 months"/>
    <x v="0"/>
    <n v="5.8400000000000001E-2"/>
    <s v="PA"/>
    <s v="RENT"/>
    <x v="17"/>
    <x v="3"/>
    <n v="6"/>
    <n v="4665"/>
    <x v="2"/>
    <s v="1 year"/>
    <n v="12"/>
    <n v="5"/>
    <n v="1"/>
    <x v="0"/>
  </r>
  <r>
    <n v="101061"/>
    <n v="10000"/>
    <n v="10000"/>
    <n v="0.1409"/>
    <s v="36 months"/>
    <x v="0"/>
    <n v="0.17150000000000001"/>
    <s v="AZ"/>
    <s v="MORTGAGE"/>
    <x v="30"/>
    <x v="4"/>
    <n v="12"/>
    <n v="12492"/>
    <x v="6"/>
    <s v="10+ years"/>
    <n v="14"/>
    <n v="17"/>
    <n v="11"/>
    <x v="0"/>
  </r>
  <r>
    <n v="95951"/>
    <n v="12000"/>
    <n v="12000"/>
    <n v="0.13109999999999999"/>
    <s v="36 months"/>
    <x v="1"/>
    <n v="6.0999999999999999E-2"/>
    <s v="IL"/>
    <s v="MORTGAGE"/>
    <x v="199"/>
    <x v="8"/>
    <n v="9"/>
    <n v="12025"/>
    <x v="2"/>
    <s v="9 years"/>
    <n v="13"/>
    <n v="6"/>
    <n v="9"/>
    <x v="1"/>
  </r>
  <r>
    <n v="99334"/>
    <n v="12000"/>
    <n v="12000"/>
    <n v="0.13109999999999999"/>
    <s v="36 months"/>
    <x v="0"/>
    <n v="0.1832"/>
    <s v="NC"/>
    <s v="RENT"/>
    <x v="88"/>
    <x v="2"/>
    <n v="14"/>
    <n v="12134"/>
    <x v="2"/>
    <s v="8 years"/>
    <n v="13"/>
    <n v="18"/>
    <n v="8"/>
    <x v="0"/>
  </r>
  <r>
    <n v="3079"/>
    <n v="20800"/>
    <n v="13796.59"/>
    <n v="0.1221"/>
    <s v="36 months"/>
    <x v="1"/>
    <n v="0.1694"/>
    <s v="TX"/>
    <s v="MORTGAGE"/>
    <x v="28"/>
    <x v="20"/>
    <n v="11"/>
    <n v="14337"/>
    <x v="2"/>
    <s v="10+ years"/>
    <n v="12"/>
    <n v="16"/>
    <n v="11"/>
    <x v="1"/>
  </r>
  <r>
    <n v="33181"/>
    <n v="8000"/>
    <n v="8000"/>
    <n v="0.12690000000000001"/>
    <s v="36 months"/>
    <x v="0"/>
    <n v="0.17100000000000001"/>
    <s v="SC"/>
    <s v="MORTGAGE"/>
    <x v="284"/>
    <x v="3"/>
    <n v="11"/>
    <n v="9345"/>
    <x v="3"/>
    <s v="4 years"/>
    <n v="12"/>
    <n v="17"/>
    <n v="4"/>
    <x v="0"/>
  </r>
  <r>
    <n v="77578"/>
    <n v="10000"/>
    <n v="10000"/>
    <n v="0.1016"/>
    <s v="36 months"/>
    <x v="0"/>
    <n v="0.1198"/>
    <s v="CA"/>
    <s v="RENT"/>
    <x v="46"/>
    <x v="6"/>
    <n v="9"/>
    <n v="10979"/>
    <x v="2"/>
    <s v="4 years"/>
    <n v="10"/>
    <n v="11"/>
    <n v="4"/>
    <x v="0"/>
  </r>
  <r>
    <n v="34744"/>
    <n v="6000"/>
    <n v="6000"/>
    <n v="0.14269999999999999"/>
    <s v="36 months"/>
    <x v="0"/>
    <n v="7.6399999999999996E-2"/>
    <s v="IL"/>
    <s v="MORTGAGE"/>
    <x v="534"/>
    <x v="13"/>
    <n v="8"/>
    <n v="14422"/>
    <x v="2"/>
    <s v="2 years"/>
    <n v="14"/>
    <n v="7"/>
    <n v="2"/>
    <x v="0"/>
  </r>
  <r>
    <n v="81395"/>
    <n v="4500"/>
    <n v="4500"/>
    <n v="0.1212"/>
    <s v="36 months"/>
    <x v="0"/>
    <n v="0.14319999999999999"/>
    <s v="AZ"/>
    <s v="RENT"/>
    <x v="535"/>
    <x v="13"/>
    <n v="8"/>
    <n v="6265"/>
    <x v="2"/>
    <s v="5 years"/>
    <n v="12"/>
    <n v="14"/>
    <n v="5"/>
    <x v="0"/>
  </r>
  <r>
    <n v="27061"/>
    <n v="3600"/>
    <n v="3600"/>
    <n v="7.4899999999999994E-2"/>
    <s v="36 months"/>
    <x v="10"/>
    <n v="0.15720000000000001"/>
    <s v="TX"/>
    <s v="RENT"/>
    <x v="36"/>
    <x v="11"/>
    <n v="8"/>
    <n v="650"/>
    <x v="2"/>
    <s v="&lt; 1 year"/>
    <n v="7"/>
    <n v="15"/>
    <n v="0"/>
    <x v="10"/>
  </r>
  <r>
    <n v="70210"/>
    <n v="11200"/>
    <n v="11200"/>
    <n v="0.158"/>
    <s v="36 months"/>
    <x v="0"/>
    <n v="0.1215"/>
    <s v="FL"/>
    <s v="RENT"/>
    <x v="56"/>
    <x v="13"/>
    <n v="9"/>
    <n v="5666"/>
    <x v="1"/>
    <s v="10+ years"/>
    <n v="15"/>
    <n v="12"/>
    <n v="11"/>
    <x v="0"/>
  </r>
  <r>
    <n v="10441"/>
    <n v="4000"/>
    <n v="3925"/>
    <n v="0.1149"/>
    <s v="36 months"/>
    <x v="2"/>
    <n v="0.13980000000000001"/>
    <s v="VA"/>
    <s v="MORTGAGE"/>
    <x v="208"/>
    <x v="3"/>
    <n v="7"/>
    <n v="19310"/>
    <x v="3"/>
    <s v="n/a"/>
    <n v="11"/>
    <n v="13"/>
    <s v="n/a"/>
    <x v="2"/>
  </r>
  <r>
    <n v="24517"/>
    <n v="6000"/>
    <n v="6000"/>
    <n v="0.13489999999999999"/>
    <s v="60 months"/>
    <x v="0"/>
    <n v="0.1434"/>
    <s v="KY"/>
    <s v="RENT"/>
    <x v="346"/>
    <x v="2"/>
    <n v="6"/>
    <n v="2072"/>
    <x v="2"/>
    <s v="10+ years"/>
    <n v="13"/>
    <n v="14"/>
    <n v="11"/>
    <x v="0"/>
  </r>
  <r>
    <n v="76286"/>
    <n v="17000"/>
    <n v="17000"/>
    <n v="0.13109999999999999"/>
    <s v="36 months"/>
    <x v="0"/>
    <n v="0.15329999999999999"/>
    <s v="CO"/>
    <s v="MORTGAGE"/>
    <x v="536"/>
    <x v="5"/>
    <n v="18"/>
    <n v="26539"/>
    <x v="1"/>
    <s v="10+ years"/>
    <n v="13"/>
    <n v="15"/>
    <n v="11"/>
    <x v="0"/>
  </r>
  <r>
    <n v="94792"/>
    <n v="8000"/>
    <n v="8000"/>
    <n v="0.13109999999999999"/>
    <s v="36 months"/>
    <x v="0"/>
    <n v="6.7400000000000002E-2"/>
    <s v="UT"/>
    <s v="MORTGAGE"/>
    <x v="1"/>
    <x v="8"/>
    <n v="13"/>
    <n v="9085"/>
    <x v="1"/>
    <s v="10+ years"/>
    <n v="13"/>
    <n v="6"/>
    <n v="11"/>
    <x v="0"/>
  </r>
  <r>
    <n v="4921"/>
    <n v="2800"/>
    <n v="2800"/>
    <n v="7.3999999999999996E-2"/>
    <s v="36 months"/>
    <x v="9"/>
    <n v="7.9600000000000004E-2"/>
    <s v="MD"/>
    <s v="MORTGAGE"/>
    <x v="455"/>
    <x v="29"/>
    <n v="12"/>
    <n v="562"/>
    <x v="2"/>
    <s v="8 years"/>
    <n v="7"/>
    <n v="7"/>
    <n v="8"/>
    <x v="9"/>
  </r>
  <r>
    <n v="56382"/>
    <n v="12375"/>
    <n v="12375"/>
    <n v="6.0299999999999999E-2"/>
    <s v="36 months"/>
    <x v="0"/>
    <n v="0.19239999999999999"/>
    <s v="PA"/>
    <s v="MORTGAGE"/>
    <x v="113"/>
    <x v="24"/>
    <n v="11"/>
    <n v="8135"/>
    <x v="2"/>
    <s v="1 year"/>
    <n v="6"/>
    <n v="19"/>
    <n v="1"/>
    <x v="0"/>
  </r>
  <r>
    <n v="96461"/>
    <n v="18825"/>
    <n v="18825"/>
    <n v="0.17269999999999999"/>
    <s v="60 months"/>
    <x v="1"/>
    <n v="0.33150000000000002"/>
    <s v="MI"/>
    <s v="MORTGAGE"/>
    <x v="150"/>
    <x v="2"/>
    <n v="12"/>
    <n v="13426"/>
    <x v="2"/>
    <s v="8 years"/>
    <n v="17"/>
    <n v="33"/>
    <n v="8"/>
    <x v="1"/>
  </r>
  <r>
    <n v="82091"/>
    <n v="9600"/>
    <n v="9600"/>
    <n v="0.1114"/>
    <s v="36 months"/>
    <x v="0"/>
    <n v="0.23619999999999999"/>
    <s v="CO"/>
    <s v="MORTGAGE"/>
    <x v="537"/>
    <x v="1"/>
    <n v="10"/>
    <n v="2195"/>
    <x v="1"/>
    <s v="8 years"/>
    <n v="11"/>
    <n v="23"/>
    <n v="8"/>
    <x v="0"/>
  </r>
  <r>
    <n v="72589"/>
    <n v="14400"/>
    <n v="14400"/>
    <n v="0.13109999999999999"/>
    <s v="36 months"/>
    <x v="1"/>
    <n v="0.1075"/>
    <s v="CA"/>
    <s v="RENT"/>
    <x v="9"/>
    <x v="22"/>
    <n v="13"/>
    <n v="19772"/>
    <x v="2"/>
    <s v="8 years"/>
    <n v="13"/>
    <n v="10"/>
    <n v="8"/>
    <x v="1"/>
  </r>
  <r>
    <n v="14073"/>
    <n v="6000"/>
    <n v="6000"/>
    <n v="0.17560000000000001"/>
    <s v="60 months"/>
    <x v="5"/>
    <n v="0.14879999999999999"/>
    <s v="NJ"/>
    <s v="OWN"/>
    <x v="37"/>
    <x v="17"/>
    <n v="9"/>
    <n v="28349"/>
    <x v="3"/>
    <s v="10+ years"/>
    <n v="17"/>
    <n v="14"/>
    <n v="11"/>
    <x v="5"/>
  </r>
  <r>
    <n v="48356"/>
    <n v="9000"/>
    <n v="9000"/>
    <n v="6.0299999999999999E-2"/>
    <s v="36 months"/>
    <x v="8"/>
    <n v="9.2899999999999996E-2"/>
    <s v="NY"/>
    <s v="MORTGAGE"/>
    <x v="12"/>
    <x v="32"/>
    <n v="13"/>
    <n v="40909"/>
    <x v="2"/>
    <s v="4 years"/>
    <n v="6"/>
    <n v="9"/>
    <n v="4"/>
    <x v="8"/>
  </r>
  <r>
    <n v="14728"/>
    <n v="20000"/>
    <n v="19850"/>
    <n v="0.1186"/>
    <s v="60 months"/>
    <x v="11"/>
    <n v="0.15939999999999999"/>
    <s v="NJ"/>
    <s v="RENT"/>
    <x v="46"/>
    <x v="0"/>
    <n v="11"/>
    <n v="3202"/>
    <x v="2"/>
    <s v="3 years"/>
    <n v="11"/>
    <n v="15"/>
    <n v="3"/>
    <x v="11"/>
  </r>
  <r>
    <n v="20698"/>
    <n v="15000"/>
    <n v="15000"/>
    <n v="0.13059999999999999"/>
    <s v="36 months"/>
    <x v="7"/>
    <n v="0.22689999999999999"/>
    <s v="FL"/>
    <s v="MORTGAGE"/>
    <x v="19"/>
    <x v="7"/>
    <n v="12"/>
    <n v="21016"/>
    <x v="2"/>
    <s v="10+ years"/>
    <n v="13"/>
    <n v="22"/>
    <n v="11"/>
    <x v="7"/>
  </r>
  <r>
    <n v="94912"/>
    <n v="20000"/>
    <n v="20000"/>
    <n v="0.1114"/>
    <s v="60 months"/>
    <x v="0"/>
    <n v="0.23269999999999999"/>
    <s v="WA"/>
    <s v="MORTGAGE"/>
    <x v="13"/>
    <x v="0"/>
    <n v="24"/>
    <n v="53494"/>
    <x v="0"/>
    <s v="10+ years"/>
    <n v="11"/>
    <n v="23"/>
    <n v="11"/>
    <x v="0"/>
  </r>
  <r>
    <n v="25018"/>
    <n v="13750"/>
    <n v="13750"/>
    <n v="0.19689999999999999"/>
    <s v="60 months"/>
    <x v="10"/>
    <n v="0.22009999999999999"/>
    <s v="FL"/>
    <s v="MORTGAGE"/>
    <x v="6"/>
    <x v="8"/>
    <n v="7"/>
    <n v="4690"/>
    <x v="0"/>
    <s v="2 years"/>
    <n v="19"/>
    <n v="22"/>
    <n v="2"/>
    <x v="10"/>
  </r>
  <r>
    <n v="103622"/>
    <n v="6000"/>
    <n v="6000"/>
    <n v="0.1719"/>
    <s v="60 months"/>
    <x v="6"/>
    <n v="0.17799999999999999"/>
    <s v="VA"/>
    <s v="MORTGAGE"/>
    <x v="538"/>
    <x v="13"/>
    <n v="10"/>
    <n v="26688"/>
    <x v="6"/>
    <s v="10+ years"/>
    <n v="17"/>
    <n v="17"/>
    <n v="11"/>
    <x v="6"/>
  </r>
  <r>
    <n v="49201"/>
    <n v="20000"/>
    <n v="20000"/>
    <n v="7.9000000000000001E-2"/>
    <s v="36 months"/>
    <x v="0"/>
    <n v="0.1032"/>
    <s v="AR"/>
    <s v="MORTGAGE"/>
    <x v="383"/>
    <x v="0"/>
    <n v="14"/>
    <n v="15626"/>
    <x v="2"/>
    <s v="2 years"/>
    <n v="7"/>
    <n v="10"/>
    <n v="2"/>
    <x v="0"/>
  </r>
  <r>
    <n v="25680"/>
    <n v="12800"/>
    <n v="12800"/>
    <n v="0.1149"/>
    <s v="60 months"/>
    <x v="6"/>
    <n v="0.20039999999999999"/>
    <s v="NC"/>
    <s v="MORTGAGE"/>
    <x v="63"/>
    <x v="5"/>
    <n v="13"/>
    <n v="24723"/>
    <x v="2"/>
    <s v="5 years"/>
    <n v="11"/>
    <n v="20"/>
    <n v="5"/>
    <x v="6"/>
  </r>
  <r>
    <n v="71671"/>
    <n v="6000"/>
    <n v="6000"/>
    <n v="6.0299999999999999E-2"/>
    <s v="36 months"/>
    <x v="0"/>
    <n v="7.7700000000000005E-2"/>
    <s v="NY"/>
    <s v="MORTGAGE"/>
    <x v="32"/>
    <x v="15"/>
    <n v="19"/>
    <n v="6275"/>
    <x v="1"/>
    <s v="4 years"/>
    <n v="6"/>
    <n v="7"/>
    <n v="4"/>
    <x v="0"/>
  </r>
  <r>
    <n v="39314"/>
    <n v="12000"/>
    <n v="12000"/>
    <n v="7.51E-2"/>
    <s v="36 months"/>
    <x v="0"/>
    <n v="0.13300000000000001"/>
    <s v="CA"/>
    <s v="RENT"/>
    <x v="220"/>
    <x v="0"/>
    <n v="16"/>
    <n v="13715"/>
    <x v="1"/>
    <s v="4 years"/>
    <n v="7"/>
    <n v="13"/>
    <n v="4"/>
    <x v="0"/>
  </r>
  <r>
    <n v="96016"/>
    <n v="12500"/>
    <n v="12500"/>
    <n v="0.13109999999999999"/>
    <s v="36 months"/>
    <x v="1"/>
    <n v="0.27760000000000001"/>
    <s v="PA"/>
    <s v="RENT"/>
    <x v="137"/>
    <x v="2"/>
    <n v="12"/>
    <n v="14174"/>
    <x v="2"/>
    <s v="6 years"/>
    <n v="13"/>
    <n v="27"/>
    <n v="6"/>
    <x v="1"/>
  </r>
  <r>
    <n v="37380"/>
    <n v="5000"/>
    <n v="5000"/>
    <n v="0.17580000000000001"/>
    <s v="36 months"/>
    <x v="2"/>
    <n v="5.33E-2"/>
    <s v="AZ"/>
    <s v="RENT"/>
    <x v="140"/>
    <x v="8"/>
    <n v="2"/>
    <n v="1749"/>
    <x v="2"/>
    <s v="&lt; 1 year"/>
    <n v="17"/>
    <n v="5"/>
    <n v="0"/>
    <x v="2"/>
  </r>
  <r>
    <n v="72539"/>
    <n v="4950"/>
    <n v="4950"/>
    <n v="0.14330000000000001"/>
    <s v="36 months"/>
    <x v="0"/>
    <n v="8.9499999999999996E-2"/>
    <s v="FL"/>
    <s v="OWN"/>
    <x v="6"/>
    <x v="13"/>
    <n v="11"/>
    <n v="7931"/>
    <x v="0"/>
    <s v="6 years"/>
    <n v="14"/>
    <n v="8"/>
    <n v="6"/>
    <x v="0"/>
  </r>
  <r>
    <n v="63746"/>
    <n v="30000"/>
    <n v="30000"/>
    <n v="0.13109999999999999"/>
    <s v="60 months"/>
    <x v="2"/>
    <n v="0.16320000000000001"/>
    <s v="CA"/>
    <s v="RENT"/>
    <x v="539"/>
    <x v="23"/>
    <n v="6"/>
    <n v="0"/>
    <x v="2"/>
    <s v="2 years"/>
    <n v="13"/>
    <n v="16"/>
    <n v="2"/>
    <x v="2"/>
  </r>
  <r>
    <n v="90871"/>
    <n v="10000"/>
    <n v="10000"/>
    <n v="0.1212"/>
    <s v="36 months"/>
    <x v="0"/>
    <n v="0.1381"/>
    <s v="IL"/>
    <s v="MORTGAGE"/>
    <x v="111"/>
    <x v="4"/>
    <n v="13"/>
    <n v="19263"/>
    <x v="1"/>
    <s v="8 years"/>
    <n v="12"/>
    <n v="13"/>
    <n v="8"/>
    <x v="0"/>
  </r>
  <r>
    <n v="46022"/>
    <n v="6000"/>
    <n v="6000"/>
    <n v="0.14649999999999999"/>
    <s v="36 months"/>
    <x v="0"/>
    <n v="0.11890000000000001"/>
    <s v="TX"/>
    <s v="MORTGAGE"/>
    <x v="540"/>
    <x v="4"/>
    <n v="11"/>
    <n v="31640"/>
    <x v="1"/>
    <s v="10+ years"/>
    <n v="14"/>
    <n v="11"/>
    <n v="11"/>
    <x v="0"/>
  </r>
  <r>
    <n v="46841"/>
    <n v="24000"/>
    <n v="24000"/>
    <n v="7.9000000000000001E-2"/>
    <s v="36 months"/>
    <x v="0"/>
    <n v="0.2087"/>
    <s v="TX"/>
    <s v="MORTGAGE"/>
    <x v="502"/>
    <x v="20"/>
    <n v="15"/>
    <n v="29523"/>
    <x v="1"/>
    <s v="2 years"/>
    <n v="7"/>
    <n v="20"/>
    <n v="2"/>
    <x v="0"/>
  </r>
  <r>
    <n v="20801"/>
    <n v="14000"/>
    <n v="14000"/>
    <n v="0.1"/>
    <s v="60 months"/>
    <x v="0"/>
    <n v="0.104"/>
    <s v="NJ"/>
    <s v="MORTGAGE"/>
    <x v="541"/>
    <x v="28"/>
    <n v="6"/>
    <n v="27477"/>
    <x v="2"/>
    <s v="4 years"/>
    <n v="0.1"/>
    <n v="10"/>
    <n v="4"/>
    <x v="0"/>
  </r>
  <r>
    <n v="24542"/>
    <n v="6000"/>
    <n v="6000"/>
    <n v="7.4899999999999994E-2"/>
    <s v="36 months"/>
    <x v="1"/>
    <n v="0.1933"/>
    <s v="IL"/>
    <s v="RENT"/>
    <x v="368"/>
    <x v="1"/>
    <n v="8"/>
    <n v="2376"/>
    <x v="2"/>
    <s v="2 years"/>
    <n v="7"/>
    <n v="19"/>
    <n v="2"/>
    <x v="1"/>
  </r>
  <r>
    <n v="76320"/>
    <n v="22400"/>
    <n v="22400"/>
    <n v="0.13109999999999999"/>
    <s v="36 months"/>
    <x v="0"/>
    <n v="0.1608"/>
    <s v="PA"/>
    <s v="RENT"/>
    <x v="542"/>
    <x v="2"/>
    <n v="8"/>
    <n v="9673"/>
    <x v="2"/>
    <s v="10+ years"/>
    <n v="13"/>
    <n v="16"/>
    <n v="11"/>
    <x v="0"/>
  </r>
  <r>
    <n v="43622"/>
    <n v="8000"/>
    <n v="8000"/>
    <n v="7.9000000000000001E-2"/>
    <s v="36 months"/>
    <x v="5"/>
    <n v="0"/>
    <s v="NY"/>
    <s v="RENT"/>
    <x v="402"/>
    <x v="33"/>
    <n v="2"/>
    <n v="0"/>
    <x v="2"/>
    <s v="10+ years"/>
    <n v="7"/>
    <n v="0"/>
    <n v="11"/>
    <x v="5"/>
  </r>
  <r>
    <n v="63810"/>
    <n v="24575"/>
    <n v="24550"/>
    <n v="0.2049"/>
    <s v="36 months"/>
    <x v="1"/>
    <n v="0.1928"/>
    <s v="CO"/>
    <s v="MORTGAGE"/>
    <x v="40"/>
    <x v="8"/>
    <n v="8"/>
    <n v="23157"/>
    <x v="2"/>
    <s v="10+ years"/>
    <n v="20"/>
    <n v="19"/>
    <n v="11"/>
    <x v="1"/>
  </r>
  <r>
    <n v="104166"/>
    <n v="8000"/>
    <n v="8000"/>
    <n v="0.14829999999999999"/>
    <s v="60 months"/>
    <x v="1"/>
    <n v="6.2899999999999998E-2"/>
    <s v="NJ"/>
    <s v="MORTGAGE"/>
    <x v="199"/>
    <x v="13"/>
    <n v="8"/>
    <n v="9676"/>
    <x v="6"/>
    <s v="6 years"/>
    <n v="14"/>
    <n v="6"/>
    <n v="6"/>
    <x v="1"/>
  </r>
  <r>
    <n v="93723"/>
    <n v="10000"/>
    <n v="10000"/>
    <n v="0.14330000000000001"/>
    <s v="36 months"/>
    <x v="0"/>
    <n v="0.12690000000000001"/>
    <s v="FL"/>
    <s v="MORTGAGE"/>
    <x v="82"/>
    <x v="4"/>
    <n v="11"/>
    <n v="8271"/>
    <x v="3"/>
    <s v="6 years"/>
    <n v="14"/>
    <n v="12"/>
    <n v="6"/>
    <x v="0"/>
  </r>
  <r>
    <n v="38826"/>
    <n v="29000"/>
    <n v="27884.92"/>
    <n v="0.1065"/>
    <s v="60 months"/>
    <x v="0"/>
    <n v="3.9E-2"/>
    <s v="NH"/>
    <s v="MORTGAGE"/>
    <x v="342"/>
    <x v="28"/>
    <n v="12"/>
    <n v="55964"/>
    <x v="2"/>
    <s v="10+ years"/>
    <n v="10"/>
    <n v="3"/>
    <n v="11"/>
    <x v="0"/>
  </r>
  <r>
    <n v="61123"/>
    <n v="5400"/>
    <n v="5400"/>
    <n v="6.0299999999999999E-2"/>
    <s v="36 months"/>
    <x v="1"/>
    <n v="4.1599999999999998E-2"/>
    <s v="SD"/>
    <s v="OWN"/>
    <x v="194"/>
    <x v="29"/>
    <n v="9"/>
    <n v="4224"/>
    <x v="2"/>
    <s v="6 years"/>
    <n v="6"/>
    <n v="4"/>
    <n v="6"/>
    <x v="1"/>
  </r>
  <r>
    <n v="75477"/>
    <n v="12375"/>
    <n v="12375"/>
    <n v="6.6199999999999995E-2"/>
    <s v="36 months"/>
    <x v="0"/>
    <n v="0.31"/>
    <s v="PA"/>
    <s v="MORTGAGE"/>
    <x v="70"/>
    <x v="0"/>
    <n v="16"/>
    <n v="14037"/>
    <x v="2"/>
    <s v="2 years"/>
    <n v="6"/>
    <n v="0.31"/>
    <n v="2"/>
    <x v="0"/>
  </r>
  <r>
    <n v="54656"/>
    <n v="30000"/>
    <n v="30000"/>
    <n v="0.16289999999999999"/>
    <s v="60 months"/>
    <x v="0"/>
    <n v="0.21199999999999999"/>
    <s v="GA"/>
    <s v="MORTGAGE"/>
    <x v="20"/>
    <x v="5"/>
    <n v="14"/>
    <n v="32854"/>
    <x v="0"/>
    <s v="10+ years"/>
    <n v="16"/>
    <n v="21"/>
    <n v="11"/>
    <x v="0"/>
  </r>
  <r>
    <n v="34996"/>
    <n v="5000"/>
    <n v="5000"/>
    <n v="6.0299999999999999E-2"/>
    <s v="36 months"/>
    <x v="8"/>
    <n v="2.92E-2"/>
    <s v="NY"/>
    <s v="RENT"/>
    <x v="543"/>
    <x v="32"/>
    <n v="7"/>
    <n v="3663"/>
    <x v="2"/>
    <s v="8 years"/>
    <n v="6"/>
    <n v="2"/>
    <n v="8"/>
    <x v="8"/>
  </r>
  <r>
    <n v="38741"/>
    <n v="6200"/>
    <n v="6200"/>
    <n v="0.18640000000000001"/>
    <s v="60 months"/>
    <x v="1"/>
    <n v="0.1061"/>
    <s v="WA"/>
    <s v="MORTGAGE"/>
    <x v="11"/>
    <x v="4"/>
    <n v="9"/>
    <n v="5936"/>
    <x v="3"/>
    <s v="9 years"/>
    <n v="18"/>
    <n v="10"/>
    <n v="9"/>
    <x v="1"/>
  </r>
  <r>
    <n v="29942"/>
    <n v="7000"/>
    <n v="7000"/>
    <n v="7.4899999999999994E-2"/>
    <s v="36 months"/>
    <x v="8"/>
    <n v="7.2599999999999998E-2"/>
    <s v="PA"/>
    <s v="OWN"/>
    <x v="544"/>
    <x v="20"/>
    <n v="14"/>
    <n v="353"/>
    <x v="2"/>
    <s v="4 years"/>
    <n v="7"/>
    <n v="7"/>
    <n v="4"/>
    <x v="8"/>
  </r>
  <r>
    <n v="73179"/>
    <n v="29175"/>
    <n v="29175"/>
    <n v="0.21"/>
    <s v="60 months"/>
    <x v="1"/>
    <n v="8.8300000000000003E-2"/>
    <s v="MA"/>
    <s v="RENT"/>
    <x v="66"/>
    <x v="3"/>
    <n v="9"/>
    <n v="15308"/>
    <x v="0"/>
    <s v="4 years"/>
    <n v="0.21"/>
    <n v="8"/>
    <n v="4"/>
    <x v="1"/>
  </r>
  <r>
    <n v="29754"/>
    <n v="35000"/>
    <n v="33645.15"/>
    <n v="0.1749"/>
    <s v="60 months"/>
    <x v="0"/>
    <n v="6.0100000000000001E-2"/>
    <s v="NY"/>
    <s v="MORTGAGE"/>
    <x v="545"/>
    <x v="9"/>
    <n v="11"/>
    <n v="32222"/>
    <x v="2"/>
    <s v="2 years"/>
    <n v="17"/>
    <n v="6"/>
    <n v="2"/>
    <x v="0"/>
  </r>
  <r>
    <n v="24598"/>
    <n v="6000"/>
    <n v="6000"/>
    <n v="0.16889999999999999"/>
    <s v="60 months"/>
    <x v="0"/>
    <n v="9.0399999999999994E-2"/>
    <s v="NY"/>
    <s v="RENT"/>
    <x v="124"/>
    <x v="22"/>
    <n v="7"/>
    <n v="7261"/>
    <x v="0"/>
    <s v="2 years"/>
    <n v="16"/>
    <n v="9"/>
    <n v="2"/>
    <x v="0"/>
  </r>
  <r>
    <n v="40139"/>
    <n v="35000"/>
    <n v="35000"/>
    <n v="0.1242"/>
    <s v="60 months"/>
    <x v="0"/>
    <n v="0.12790000000000001"/>
    <s v="OK"/>
    <s v="MORTGAGE"/>
    <x v="145"/>
    <x v="10"/>
    <n v="15"/>
    <n v="18385"/>
    <x v="2"/>
    <s v="&lt; 1 year"/>
    <n v="12"/>
    <n v="12"/>
    <n v="0"/>
    <x v="0"/>
  </r>
  <r>
    <n v="3201"/>
    <n v="16400"/>
    <n v="12136.46"/>
    <n v="0.13789999999999999"/>
    <s v="36 months"/>
    <x v="12"/>
    <n v="0.17430000000000001"/>
    <s v="VA"/>
    <s v="MORTGAGE"/>
    <x v="546"/>
    <x v="22"/>
    <n v="14"/>
    <n v="23831"/>
    <x v="0"/>
    <s v="1 year"/>
    <n v="13"/>
    <n v="17"/>
    <n v="1"/>
    <x v="12"/>
  </r>
  <r>
    <n v="28230"/>
    <n v="8450"/>
    <n v="8450"/>
    <n v="0.13489999999999999"/>
    <s v="60 months"/>
    <x v="8"/>
    <n v="0.1273"/>
    <s v="TX"/>
    <s v="MORTGAGE"/>
    <x v="547"/>
    <x v="26"/>
    <n v="2"/>
    <n v="0"/>
    <x v="1"/>
    <s v="2 years"/>
    <n v="13"/>
    <n v="12"/>
    <n v="2"/>
    <x v="8"/>
  </r>
  <r>
    <n v="51424"/>
    <n v="18000"/>
    <n v="18000"/>
    <n v="0.1799"/>
    <s v="36 months"/>
    <x v="0"/>
    <n v="0.20180000000000001"/>
    <s v="WA"/>
    <s v="RENT"/>
    <x v="314"/>
    <x v="8"/>
    <n v="15"/>
    <n v="23786"/>
    <x v="2"/>
    <s v="10+ years"/>
    <n v="17"/>
    <n v="20"/>
    <n v="11"/>
    <x v="0"/>
  </r>
  <r>
    <n v="28451"/>
    <n v="12375"/>
    <n v="12325"/>
    <n v="0.13489999999999999"/>
    <s v="36 months"/>
    <x v="0"/>
    <n v="0.2495"/>
    <s v="AZ"/>
    <s v="MORTGAGE"/>
    <x v="37"/>
    <x v="13"/>
    <n v="7"/>
    <n v="32725"/>
    <x v="2"/>
    <s v="9 years"/>
    <n v="13"/>
    <n v="24"/>
    <n v="9"/>
    <x v="0"/>
  </r>
  <r>
    <n v="30070"/>
    <n v="10000"/>
    <n v="10000"/>
    <n v="5.4199999999999998E-2"/>
    <s v="36 months"/>
    <x v="6"/>
    <n v="1.6899999999999998E-2"/>
    <s v="CA"/>
    <s v="MORTGAGE"/>
    <x v="52"/>
    <x v="33"/>
    <n v="6"/>
    <n v="8974"/>
    <x v="2"/>
    <s v="3 years"/>
    <n v="5"/>
    <n v="1"/>
    <n v="3"/>
    <x v="6"/>
  </r>
  <r>
    <n v="87108"/>
    <n v="2000"/>
    <n v="2000"/>
    <n v="0.1409"/>
    <s v="36 months"/>
    <x v="0"/>
    <n v="0.28460000000000002"/>
    <s v="MI"/>
    <s v="MORTGAGE"/>
    <x v="548"/>
    <x v="22"/>
    <n v="18"/>
    <n v="23635"/>
    <x v="3"/>
    <s v="10+ years"/>
    <n v="14"/>
    <n v="28"/>
    <n v="11"/>
    <x v="0"/>
  </r>
  <r>
    <n v="98762"/>
    <n v="12000"/>
    <n v="12000"/>
    <n v="0.2198"/>
    <s v="60 months"/>
    <x v="0"/>
    <n v="0.12939999999999999"/>
    <s v="OH"/>
    <s v="MORTGAGE"/>
    <x v="549"/>
    <x v="8"/>
    <n v="5"/>
    <n v="9626"/>
    <x v="1"/>
    <s v="10+ years"/>
    <n v="21"/>
    <n v="12"/>
    <n v="11"/>
    <x v="0"/>
  </r>
  <r>
    <n v="60055"/>
    <n v="5000"/>
    <n v="5000"/>
    <n v="7.6200000000000004E-2"/>
    <s v="36 months"/>
    <x v="2"/>
    <n v="0.16320000000000001"/>
    <s v="MA"/>
    <s v="RENT"/>
    <x v="19"/>
    <x v="11"/>
    <n v="6"/>
    <n v="1703"/>
    <x v="3"/>
    <s v="8 years"/>
    <n v="7"/>
    <n v="16"/>
    <n v="8"/>
    <x v="2"/>
  </r>
  <r>
    <n v="34591"/>
    <n v="12000"/>
    <n v="12000"/>
    <n v="6.0299999999999999E-2"/>
    <s v="36 months"/>
    <x v="8"/>
    <n v="2.5499999999999998E-2"/>
    <s v="MO"/>
    <s v="MORTGAGE"/>
    <x v="137"/>
    <x v="19"/>
    <n v="6"/>
    <n v="3732"/>
    <x v="2"/>
    <s v="10+ years"/>
    <n v="6"/>
    <n v="2"/>
    <n v="11"/>
    <x v="8"/>
  </r>
  <r>
    <n v="57677"/>
    <n v="6000"/>
    <n v="6000"/>
    <n v="0.1399"/>
    <s v="36 months"/>
    <x v="6"/>
    <n v="0.1298"/>
    <s v="WY"/>
    <s v="MORTGAGE"/>
    <x v="65"/>
    <x v="8"/>
    <n v="9"/>
    <n v="8230"/>
    <x v="2"/>
    <s v="5 years"/>
    <n v="13"/>
    <n v="12"/>
    <n v="5"/>
    <x v="6"/>
  </r>
  <r>
    <n v="24590"/>
    <n v="13000"/>
    <n v="12975"/>
    <n v="9.9900000000000003E-2"/>
    <s v="60 months"/>
    <x v="6"/>
    <n v="8.77E-2"/>
    <s v="OH"/>
    <s v="MORTGAGE"/>
    <x v="406"/>
    <x v="30"/>
    <n v="8"/>
    <n v="6810"/>
    <x v="2"/>
    <s v="10+ years"/>
    <n v="9"/>
    <n v="8"/>
    <n v="11"/>
    <x v="6"/>
  </r>
  <r>
    <n v="96693"/>
    <n v="4750"/>
    <n v="4700"/>
    <n v="0.17269999999999999"/>
    <s v="36 months"/>
    <x v="2"/>
    <n v="0.18329999999999999"/>
    <s v="FL"/>
    <s v="MORTGAGE"/>
    <x v="150"/>
    <x v="23"/>
    <n v="11"/>
    <n v="2964"/>
    <x v="0"/>
    <s v="5 years"/>
    <n v="17"/>
    <n v="18"/>
    <n v="5"/>
    <x v="2"/>
  </r>
  <r>
    <n v="71481"/>
    <n v="10000"/>
    <n v="9925"/>
    <n v="0.18490000000000001"/>
    <s v="36 months"/>
    <x v="12"/>
    <n v="0.13370000000000001"/>
    <s v="OR"/>
    <s v="MORTGAGE"/>
    <x v="14"/>
    <x v="8"/>
    <n v="13"/>
    <n v="16740"/>
    <x v="0"/>
    <s v="10+ years"/>
    <n v="18"/>
    <n v="13"/>
    <n v="11"/>
    <x v="12"/>
  </r>
  <r>
    <n v="80956"/>
    <n v="1000"/>
    <n v="1000"/>
    <n v="0.15310000000000001"/>
    <s v="36 months"/>
    <x v="3"/>
    <n v="0.2465"/>
    <s v="NV"/>
    <s v="OWN"/>
    <x v="550"/>
    <x v="13"/>
    <n v="6"/>
    <n v="10982"/>
    <x v="0"/>
    <s v="5 years"/>
    <n v="15"/>
    <n v="24"/>
    <n v="5"/>
    <x v="3"/>
  </r>
  <r>
    <n v="92077"/>
    <n v="9600"/>
    <n v="9600"/>
    <n v="0.16289999999999999"/>
    <s v="36 months"/>
    <x v="0"/>
    <n v="0.26500000000000001"/>
    <s v="TX"/>
    <s v="RENT"/>
    <x v="40"/>
    <x v="4"/>
    <n v="14"/>
    <n v="5639"/>
    <x v="2"/>
    <s v="3 years"/>
    <n v="16"/>
    <n v="26"/>
    <n v="3"/>
    <x v="0"/>
  </r>
  <r>
    <n v="72346"/>
    <n v="3625"/>
    <n v="3625"/>
    <n v="0.1409"/>
    <s v="36 months"/>
    <x v="0"/>
    <n v="0.1132"/>
    <s v="FL"/>
    <s v="MORTGAGE"/>
    <x v="551"/>
    <x v="8"/>
    <n v="9"/>
    <n v="12251"/>
    <x v="2"/>
    <s v="10+ years"/>
    <n v="14"/>
    <n v="11"/>
    <n v="11"/>
    <x v="0"/>
  </r>
  <r>
    <n v="96897"/>
    <n v="10000"/>
    <n v="10000"/>
    <n v="0.13109999999999999"/>
    <s v="36 months"/>
    <x v="0"/>
    <n v="8.1100000000000005E-2"/>
    <s v="CO"/>
    <s v="OWN"/>
    <x v="70"/>
    <x v="7"/>
    <n v="11"/>
    <n v="11401"/>
    <x v="1"/>
    <s v="10+ years"/>
    <n v="13"/>
    <n v="8"/>
    <n v="11"/>
    <x v="0"/>
  </r>
  <r>
    <n v="34644"/>
    <n v="19425"/>
    <n v="19400"/>
    <n v="0.1242"/>
    <s v="60 months"/>
    <x v="0"/>
    <n v="0.1845"/>
    <s v="CA"/>
    <s v="MORTGAGE"/>
    <x v="552"/>
    <x v="28"/>
    <n v="10"/>
    <n v="6782"/>
    <x v="1"/>
    <s v="2 years"/>
    <n v="12"/>
    <n v="18"/>
    <n v="2"/>
    <x v="0"/>
  </r>
  <r>
    <n v="56674"/>
    <n v="8400"/>
    <n v="8400"/>
    <n v="0.13669999999999999"/>
    <s v="36 months"/>
    <x v="1"/>
    <n v="0.17"/>
    <s v="TX"/>
    <s v="RENT"/>
    <x v="1"/>
    <x v="3"/>
    <n v="14"/>
    <n v="20318"/>
    <x v="0"/>
    <s v="5 years"/>
    <n v="13"/>
    <n v="0.17"/>
    <n v="5"/>
    <x v="1"/>
  </r>
  <r>
    <n v="24980"/>
    <n v="10000"/>
    <n v="10000"/>
    <n v="0.1399"/>
    <s v="36 months"/>
    <x v="0"/>
    <n v="0.18140000000000001"/>
    <s v="CA"/>
    <s v="RENT"/>
    <x v="46"/>
    <x v="22"/>
    <n v="9"/>
    <n v="10545"/>
    <x v="1"/>
    <s v="3 years"/>
    <n v="13"/>
    <n v="18"/>
    <n v="3"/>
    <x v="0"/>
  </r>
  <r>
    <n v="13069"/>
    <n v="6000"/>
    <n v="6000"/>
    <n v="0.1323"/>
    <s v="36 months"/>
    <x v="0"/>
    <n v="0.22470000000000001"/>
    <s v="FL"/>
    <s v="MORTGAGE"/>
    <x v="553"/>
    <x v="7"/>
    <n v="13"/>
    <n v="33815"/>
    <x v="2"/>
    <s v="1 year"/>
    <n v="13"/>
    <n v="22"/>
    <n v="1"/>
    <x v="0"/>
  </r>
  <r>
    <n v="70800"/>
    <n v="10000"/>
    <n v="10000"/>
    <n v="0.14330000000000001"/>
    <s v="36 months"/>
    <x v="0"/>
    <n v="0.25009999999999999"/>
    <s v="NV"/>
    <s v="RENT"/>
    <x v="67"/>
    <x v="4"/>
    <n v="9"/>
    <n v="19479"/>
    <x v="2"/>
    <s v="10+ years"/>
    <n v="14"/>
    <n v="25"/>
    <n v="11"/>
    <x v="0"/>
  </r>
  <r>
    <n v="54229"/>
    <n v="6000"/>
    <n v="6000"/>
    <n v="0.1212"/>
    <s v="36 months"/>
    <x v="0"/>
    <n v="0.16389999999999999"/>
    <s v="NM"/>
    <s v="RENT"/>
    <x v="554"/>
    <x v="13"/>
    <n v="7"/>
    <n v="12475"/>
    <x v="2"/>
    <s v="1 year"/>
    <n v="12"/>
    <n v="16"/>
    <n v="1"/>
    <x v="0"/>
  </r>
  <r>
    <n v="89139"/>
    <n v="16000"/>
    <n v="16000"/>
    <n v="0.15310000000000001"/>
    <s v="60 months"/>
    <x v="8"/>
    <n v="0.15740000000000001"/>
    <s v="NY"/>
    <s v="RENT"/>
    <x v="14"/>
    <x v="13"/>
    <n v="10"/>
    <n v="15550"/>
    <x v="2"/>
    <s v="2 years"/>
    <n v="15"/>
    <n v="15"/>
    <n v="2"/>
    <x v="8"/>
  </r>
  <r>
    <n v="91401"/>
    <n v="22000"/>
    <n v="21925"/>
    <n v="0.17269999999999999"/>
    <s v="36 months"/>
    <x v="1"/>
    <n v="0.1802"/>
    <s v="CA"/>
    <s v="MORTGAGE"/>
    <x v="229"/>
    <x v="17"/>
    <n v="12"/>
    <n v="9317"/>
    <x v="0"/>
    <s v="10+ years"/>
    <n v="17"/>
    <n v="18"/>
    <n v="11"/>
    <x v="1"/>
  </r>
  <r>
    <n v="15083"/>
    <n v="25000"/>
    <n v="24950"/>
    <n v="0.2127"/>
    <s v="36 months"/>
    <x v="1"/>
    <n v="8.3299999999999999E-2"/>
    <s v="CA"/>
    <s v="MORTGAGE"/>
    <x v="66"/>
    <x v="4"/>
    <n v="3"/>
    <n v="26057"/>
    <x v="2"/>
    <s v="10+ years"/>
    <n v="21"/>
    <n v="8"/>
    <n v="11"/>
    <x v="1"/>
  </r>
  <r>
    <n v="84592"/>
    <n v="13200"/>
    <n v="13200"/>
    <n v="0.19719999999999999"/>
    <s v="36 months"/>
    <x v="1"/>
    <n v="9.0700000000000003E-2"/>
    <s v="CA"/>
    <s v="MORTGAGE"/>
    <x v="126"/>
    <x v="8"/>
    <n v="5"/>
    <n v="10771"/>
    <x v="2"/>
    <s v="10+ years"/>
    <n v="19"/>
    <n v="9"/>
    <n v="11"/>
    <x v="1"/>
  </r>
  <r>
    <n v="16548"/>
    <n v="24000"/>
    <n v="14450"/>
    <n v="9.9900000000000003E-2"/>
    <s v="60 months"/>
    <x v="0"/>
    <n v="8.0799999999999997E-2"/>
    <s v="AL"/>
    <s v="MORTGAGE"/>
    <x v="129"/>
    <x v="14"/>
    <n v="9"/>
    <n v="13559"/>
    <x v="2"/>
    <s v="10+ years"/>
    <n v="9"/>
    <n v="8"/>
    <n v="11"/>
    <x v="0"/>
  </r>
  <r>
    <n v="3591"/>
    <n v="12250"/>
    <n v="2200"/>
    <n v="0.15049999999999999"/>
    <s v="36 months"/>
    <x v="0"/>
    <n v="0.23799999999999999"/>
    <s v="GA"/>
    <s v="MORTGAGE"/>
    <x v="399"/>
    <x v="17"/>
    <n v="13"/>
    <n v="19136"/>
    <x v="1"/>
    <s v="8 years"/>
    <n v="15"/>
    <n v="23"/>
    <n v="8"/>
    <x v="0"/>
  </r>
  <r>
    <n v="91669"/>
    <n v="21000"/>
    <n v="21000"/>
    <n v="0.1114"/>
    <s v="60 months"/>
    <x v="0"/>
    <n v="0.1618"/>
    <s v="NY"/>
    <s v="MORTGAGE"/>
    <x v="69"/>
    <x v="6"/>
    <n v="8"/>
    <n v="22298"/>
    <x v="1"/>
    <s v="9 years"/>
    <n v="11"/>
    <n v="16"/>
    <n v="9"/>
    <x v="0"/>
  </r>
  <r>
    <n v="66349"/>
    <n v="9000"/>
    <n v="9000"/>
    <n v="0.14330000000000001"/>
    <s v="36 months"/>
    <x v="1"/>
    <n v="0.15359999999999999"/>
    <s v="CO"/>
    <s v="MORTGAGE"/>
    <x v="69"/>
    <x v="7"/>
    <n v="19"/>
    <n v="11077"/>
    <x v="1"/>
    <s v="2 years"/>
    <n v="14"/>
    <n v="15"/>
    <n v="2"/>
    <x v="1"/>
  </r>
  <r>
    <n v="59388"/>
    <n v="5000"/>
    <n v="5000"/>
    <n v="0.1114"/>
    <s v="36 months"/>
    <x v="1"/>
    <n v="0.183"/>
    <s v="OH"/>
    <s v="RENT"/>
    <x v="555"/>
    <x v="2"/>
    <n v="21"/>
    <n v="4677"/>
    <x v="2"/>
    <s v="4 years"/>
    <n v="11"/>
    <n v="18"/>
    <n v="4"/>
    <x v="1"/>
  </r>
  <r>
    <n v="44394"/>
    <n v="35000"/>
    <n v="34975"/>
    <n v="8.8999999999999996E-2"/>
    <s v="36 months"/>
    <x v="0"/>
    <n v="0.17899999999999999"/>
    <s v="LA"/>
    <s v="OWN"/>
    <x v="182"/>
    <x v="26"/>
    <n v="8"/>
    <n v="31600"/>
    <x v="3"/>
    <s v="&lt; 1 year"/>
    <n v="8"/>
    <n v="17"/>
    <n v="0"/>
    <x v="0"/>
  </r>
  <r>
    <n v="85008"/>
    <n v="20000"/>
    <n v="20000"/>
    <n v="0.2198"/>
    <s v="60 months"/>
    <x v="1"/>
    <n v="0.25480000000000003"/>
    <s v="NY"/>
    <s v="OTHER"/>
    <x v="180"/>
    <x v="4"/>
    <n v="15"/>
    <n v="14115"/>
    <x v="2"/>
    <s v="10+ years"/>
    <n v="21"/>
    <n v="25"/>
    <n v="11"/>
    <x v="1"/>
  </r>
  <r>
    <n v="91394"/>
    <n v="12000"/>
    <n v="11975"/>
    <n v="7.9000000000000001E-2"/>
    <s v="36 months"/>
    <x v="0"/>
    <n v="0.1278"/>
    <s v="VA"/>
    <s v="RENT"/>
    <x v="65"/>
    <x v="6"/>
    <n v="9"/>
    <n v="23474"/>
    <x v="2"/>
    <s v="&lt; 1 year"/>
    <n v="7"/>
    <n v="12"/>
    <n v="0"/>
    <x v="0"/>
  </r>
  <r>
    <n v="40061"/>
    <n v="10000"/>
    <n v="10000"/>
    <n v="0.13489999999999999"/>
    <s v="36 months"/>
    <x v="1"/>
    <n v="0.2208"/>
    <s v="NY"/>
    <s v="RENT"/>
    <x v="60"/>
    <x v="22"/>
    <n v="8"/>
    <n v="11088"/>
    <x v="2"/>
    <s v="3 years"/>
    <n v="13"/>
    <n v="22"/>
    <n v="3"/>
    <x v="1"/>
  </r>
  <r>
    <n v="9216"/>
    <n v="10750"/>
    <n v="10725"/>
    <n v="0.13109999999999999"/>
    <s v="36 months"/>
    <x v="0"/>
    <n v="0.14019999999999999"/>
    <s v="MI"/>
    <s v="MORTGAGE"/>
    <x v="37"/>
    <x v="7"/>
    <n v="6"/>
    <n v="11525"/>
    <x v="2"/>
    <s v="10+ years"/>
    <n v="13"/>
    <n v="14"/>
    <n v="11"/>
    <x v="0"/>
  </r>
  <r>
    <n v="17731"/>
    <n v="4000"/>
    <n v="3975"/>
    <n v="0.14829999999999999"/>
    <s v="36 months"/>
    <x v="3"/>
    <n v="0.22090000000000001"/>
    <s v="CA"/>
    <s v="RENT"/>
    <x v="556"/>
    <x v="22"/>
    <n v="8"/>
    <n v="7900"/>
    <x v="1"/>
    <s v="5 years"/>
    <n v="14"/>
    <n v="22"/>
    <n v="5"/>
    <x v="3"/>
  </r>
  <r>
    <n v="84394"/>
    <n v="10450"/>
    <n v="10450"/>
    <n v="0.13109999999999999"/>
    <s v="36 months"/>
    <x v="0"/>
    <n v="0.21329999999999999"/>
    <s v="TX"/>
    <s v="RENT"/>
    <x v="557"/>
    <x v="6"/>
    <n v="10"/>
    <n v="13371"/>
    <x v="1"/>
    <s v="10+ years"/>
    <n v="13"/>
    <n v="21"/>
    <n v="11"/>
    <x v="0"/>
  </r>
  <r>
    <n v="74496"/>
    <n v="3000"/>
    <n v="2950"/>
    <n v="8.8999999999999996E-2"/>
    <s v="36 months"/>
    <x v="6"/>
    <n v="0.16800000000000001"/>
    <s v="NY"/>
    <s v="MORTGAGE"/>
    <x v="46"/>
    <x v="9"/>
    <n v="4"/>
    <n v="8082"/>
    <x v="2"/>
    <s v="3 years"/>
    <n v="8"/>
    <n v="16"/>
    <n v="3"/>
    <x v="6"/>
  </r>
  <r>
    <n v="78960"/>
    <n v="11000"/>
    <n v="11000"/>
    <n v="0.1212"/>
    <s v="36 months"/>
    <x v="0"/>
    <n v="5.8299999999999998E-2"/>
    <s v="CA"/>
    <s v="MORTGAGE"/>
    <x v="1"/>
    <x v="3"/>
    <n v="11"/>
    <n v="12361"/>
    <x v="2"/>
    <s v="10+ years"/>
    <n v="12"/>
    <n v="5"/>
    <n v="11"/>
    <x v="0"/>
  </r>
  <r>
    <n v="76662"/>
    <n v="7500"/>
    <n v="7500"/>
    <n v="0.13109999999999999"/>
    <s v="36 months"/>
    <x v="0"/>
    <n v="8.0399999999999999E-2"/>
    <s v="NJ"/>
    <s v="RENT"/>
    <x v="558"/>
    <x v="2"/>
    <n v="4"/>
    <n v="4788"/>
    <x v="2"/>
    <s v="7 years"/>
    <n v="13"/>
    <n v="8"/>
    <n v="7"/>
    <x v="0"/>
  </r>
  <r>
    <n v="11174"/>
    <n v="7350"/>
    <n v="7325"/>
    <n v="0.11119999999999999"/>
    <s v="36 months"/>
    <x v="0"/>
    <n v="0.20150000000000001"/>
    <s v="OR"/>
    <s v="MORTGAGE"/>
    <x v="68"/>
    <x v="18"/>
    <n v="17"/>
    <n v="33178"/>
    <x v="2"/>
    <s v="4 years"/>
    <n v="11"/>
    <n v="20"/>
    <n v="4"/>
    <x v="0"/>
  </r>
  <r>
    <n v="44650"/>
    <n v="10000"/>
    <n v="10000"/>
    <n v="0.1074"/>
    <s v="36 months"/>
    <x v="0"/>
    <n v="0.1042"/>
    <s v="NY"/>
    <s v="RENT"/>
    <x v="9"/>
    <x v="5"/>
    <n v="6"/>
    <n v="5510"/>
    <x v="0"/>
    <s v="3 years"/>
    <n v="10"/>
    <n v="10"/>
    <n v="3"/>
    <x v="0"/>
  </r>
  <r>
    <n v="44434"/>
    <n v="8000"/>
    <n v="8000"/>
    <n v="0.17269999999999999"/>
    <s v="36 months"/>
    <x v="2"/>
    <n v="0.122"/>
    <s v="MI"/>
    <s v="RENT"/>
    <x v="114"/>
    <x v="8"/>
    <n v="9"/>
    <n v="5828"/>
    <x v="2"/>
    <s v="4 years"/>
    <n v="17"/>
    <n v="12"/>
    <n v="4"/>
    <x v="2"/>
  </r>
  <r>
    <n v="78935"/>
    <n v="33600"/>
    <n v="33600"/>
    <n v="0.23830000000000001"/>
    <s v="60 months"/>
    <x v="0"/>
    <n v="0.19109999999999999"/>
    <s v="UT"/>
    <s v="RENT"/>
    <x v="87"/>
    <x v="17"/>
    <n v="18"/>
    <n v="12337"/>
    <x v="2"/>
    <s v="10+ years"/>
    <n v="23"/>
    <n v="19"/>
    <n v="11"/>
    <x v="0"/>
  </r>
  <r>
    <n v="36760"/>
    <n v="12000"/>
    <n v="12000"/>
    <n v="0.1527"/>
    <s v="60 months"/>
    <x v="1"/>
    <n v="0.16850000000000001"/>
    <s v="VA"/>
    <s v="RENT"/>
    <x v="17"/>
    <x v="21"/>
    <n v="15"/>
    <n v="17997"/>
    <x v="1"/>
    <s v="&lt; 1 year"/>
    <n v="15"/>
    <n v="16"/>
    <n v="0"/>
    <x v="1"/>
  </r>
  <r>
    <n v="28305"/>
    <n v="5000"/>
    <n v="5000"/>
    <n v="0.1749"/>
    <s v="60 months"/>
    <x v="4"/>
    <n v="0.1671"/>
    <s v="PA"/>
    <s v="RENT"/>
    <x v="124"/>
    <x v="4"/>
    <n v="6"/>
    <n v="2023"/>
    <x v="1"/>
    <s v="3 years"/>
    <n v="17"/>
    <n v="16"/>
    <n v="3"/>
    <x v="4"/>
  </r>
  <r>
    <n v="83591"/>
    <n v="10000"/>
    <n v="10000"/>
    <n v="0.1114"/>
    <s v="36 months"/>
    <x v="1"/>
    <n v="0.1164"/>
    <s v="VA"/>
    <s v="MORTGAGE"/>
    <x v="145"/>
    <x v="1"/>
    <n v="14"/>
    <n v="38378"/>
    <x v="1"/>
    <s v="2 years"/>
    <n v="11"/>
    <n v="11"/>
    <n v="2"/>
    <x v="1"/>
  </r>
  <r>
    <n v="84575"/>
    <n v="2075"/>
    <n v="2075"/>
    <n v="0.1016"/>
    <s v="36 months"/>
    <x v="0"/>
    <n v="0.22"/>
    <s v="SC"/>
    <s v="RENT"/>
    <x v="236"/>
    <x v="21"/>
    <n v="5"/>
    <n v="7195"/>
    <x v="2"/>
    <s v="2 years"/>
    <n v="10"/>
    <n v="0.22"/>
    <n v="2"/>
    <x v="0"/>
  </r>
  <r>
    <n v="103448"/>
    <n v="16000"/>
    <n v="15825"/>
    <n v="0.16819999999999999"/>
    <s v="36 months"/>
    <x v="1"/>
    <n v="0.20300000000000001"/>
    <s v="TX"/>
    <s v="MORTGAGE"/>
    <x v="21"/>
    <x v="8"/>
    <n v="18"/>
    <n v="30772"/>
    <x v="4"/>
    <s v="1 year"/>
    <n v="16"/>
    <n v="20"/>
    <n v="1"/>
    <x v="1"/>
  </r>
  <r>
    <n v="60833"/>
    <n v="6000"/>
    <n v="6000"/>
    <n v="0.1212"/>
    <s v="36 months"/>
    <x v="1"/>
    <n v="0.30819999999999997"/>
    <s v="CT"/>
    <s v="MORTGAGE"/>
    <x v="46"/>
    <x v="3"/>
    <n v="8"/>
    <n v="13250"/>
    <x v="1"/>
    <s v="n/a"/>
    <n v="12"/>
    <n v="30"/>
    <s v="n/a"/>
    <x v="1"/>
  </r>
  <r>
    <n v="55999"/>
    <n v="8600"/>
    <n v="8600"/>
    <n v="0.1399"/>
    <s v="36 months"/>
    <x v="1"/>
    <n v="9.0899999999999995E-2"/>
    <s v="CA"/>
    <s v="RENT"/>
    <x v="24"/>
    <x v="22"/>
    <n v="6"/>
    <n v="11183"/>
    <x v="2"/>
    <s v="5 years"/>
    <n v="13"/>
    <n v="9"/>
    <n v="5"/>
    <x v="1"/>
  </r>
  <r>
    <n v="80302"/>
    <n v="16800"/>
    <n v="16800"/>
    <n v="7.9000000000000001E-2"/>
    <s v="60 months"/>
    <x v="0"/>
    <n v="3.3399999999999999E-2"/>
    <s v="FL"/>
    <s v="MORTGAGE"/>
    <x v="536"/>
    <x v="27"/>
    <n v="7"/>
    <n v="4757"/>
    <x v="2"/>
    <s v="10+ years"/>
    <n v="7"/>
    <n v="3"/>
    <n v="11"/>
    <x v="0"/>
  </r>
  <r>
    <n v="44003"/>
    <n v="7200"/>
    <n v="7200"/>
    <n v="7.51E-2"/>
    <s v="36 months"/>
    <x v="10"/>
    <n v="4.4299999999999999E-2"/>
    <s v="NJ"/>
    <s v="RENT"/>
    <x v="47"/>
    <x v="23"/>
    <n v="6"/>
    <n v="75"/>
    <x v="1"/>
    <s v="6 years"/>
    <n v="7"/>
    <n v="4"/>
    <n v="6"/>
    <x v="10"/>
  </r>
  <r>
    <n v="72532"/>
    <n v="9000"/>
    <n v="9000"/>
    <n v="0.13109999999999999"/>
    <s v="36 months"/>
    <x v="11"/>
    <n v="0.24879999999999999"/>
    <s v="CA"/>
    <s v="MORTGAGE"/>
    <x v="9"/>
    <x v="21"/>
    <n v="12"/>
    <n v="4621"/>
    <x v="3"/>
    <s v="6 years"/>
    <n v="13"/>
    <n v="24"/>
    <n v="6"/>
    <x v="11"/>
  </r>
  <r>
    <n v="6211"/>
    <n v="10000"/>
    <n v="9767.84"/>
    <n v="0.12870000000000001"/>
    <s v="36 months"/>
    <x v="0"/>
    <n v="0.21279999999999999"/>
    <s v="GA"/>
    <s v="MORTGAGE"/>
    <x v="96"/>
    <x v="1"/>
    <n v="24"/>
    <n v="9470"/>
    <x v="1"/>
    <s v="&lt; 1 year"/>
    <n v="12"/>
    <n v="21"/>
    <n v="0"/>
    <x v="0"/>
  </r>
  <r>
    <n v="77113"/>
    <n v="11350"/>
    <n v="11350"/>
    <n v="0.1409"/>
    <s v="36 months"/>
    <x v="0"/>
    <n v="0.27410000000000001"/>
    <s v="AZ"/>
    <s v="RENT"/>
    <x v="559"/>
    <x v="13"/>
    <n v="14"/>
    <n v="11031"/>
    <x v="2"/>
    <s v="&lt; 1 year"/>
    <n v="14"/>
    <n v="27"/>
    <n v="0"/>
    <x v="0"/>
  </r>
  <r>
    <n v="71064"/>
    <n v="6000"/>
    <n v="6000"/>
    <n v="0.17269999999999999"/>
    <s v="60 months"/>
    <x v="6"/>
    <n v="0.112"/>
    <s v="TX"/>
    <s v="MORTGAGE"/>
    <x v="182"/>
    <x v="7"/>
    <n v="5"/>
    <n v="10980"/>
    <x v="0"/>
    <s v="6 years"/>
    <n v="17"/>
    <n v="11"/>
    <n v="6"/>
    <x v="6"/>
  </r>
  <r>
    <n v="62035"/>
    <n v="4000"/>
    <n v="4000"/>
    <n v="0.1212"/>
    <s v="36 months"/>
    <x v="12"/>
    <n v="0.18440000000000001"/>
    <s v="AL"/>
    <s v="RENT"/>
    <x v="236"/>
    <x v="22"/>
    <n v="7"/>
    <n v="1955"/>
    <x v="2"/>
    <s v="&lt; 1 year"/>
    <n v="12"/>
    <n v="18"/>
    <n v="0"/>
    <x v="12"/>
  </r>
  <r>
    <n v="46097"/>
    <n v="6400"/>
    <n v="6400"/>
    <n v="0.1074"/>
    <s v="36 months"/>
    <x v="0"/>
    <n v="0.1923"/>
    <s v="DC"/>
    <s v="RENT"/>
    <x v="3"/>
    <x v="2"/>
    <n v="13"/>
    <n v="10451"/>
    <x v="2"/>
    <s v="&lt; 1 year"/>
    <n v="10"/>
    <n v="19"/>
    <n v="0"/>
    <x v="0"/>
  </r>
  <r>
    <n v="50231"/>
    <n v="3000"/>
    <n v="3000"/>
    <n v="0.1825"/>
    <s v="36 months"/>
    <x v="0"/>
    <n v="0.23180000000000001"/>
    <s v="AL"/>
    <s v="MORTGAGE"/>
    <x v="560"/>
    <x v="17"/>
    <n v="23"/>
    <n v="7949"/>
    <x v="3"/>
    <s v="7 years"/>
    <n v="18"/>
    <n v="23"/>
    <n v="7"/>
    <x v="0"/>
  </r>
  <r>
    <n v="15543"/>
    <n v="1125"/>
    <n v="1125"/>
    <n v="5.79E-2"/>
    <s v="36 months"/>
    <x v="1"/>
    <n v="0.17680000000000001"/>
    <s v="FL"/>
    <s v="OWN"/>
    <x v="42"/>
    <x v="20"/>
    <n v="8"/>
    <n v="3935"/>
    <x v="2"/>
    <s v="6 years"/>
    <n v="5"/>
    <n v="17"/>
    <n v="6"/>
    <x v="1"/>
  </r>
  <r>
    <n v="47985"/>
    <n v="28000"/>
    <n v="27950"/>
    <n v="0.13109999999999999"/>
    <s v="60 months"/>
    <x v="12"/>
    <n v="0"/>
    <s v="CO"/>
    <s v="RENT"/>
    <x v="561"/>
    <x v="33"/>
    <n v="6"/>
    <n v="0"/>
    <x v="1"/>
    <s v="4 years"/>
    <n v="13"/>
    <n v="0"/>
    <n v="4"/>
    <x v="12"/>
  </r>
  <r>
    <n v="90988"/>
    <n v="6000"/>
    <n v="6000"/>
    <n v="8.8999999999999996E-2"/>
    <s v="36 months"/>
    <x v="1"/>
    <n v="0.2457"/>
    <s v="CA"/>
    <s v="RENT"/>
    <x v="20"/>
    <x v="7"/>
    <n v="22"/>
    <n v="6462"/>
    <x v="2"/>
    <s v="2 years"/>
    <n v="8"/>
    <n v="24"/>
    <n v="2"/>
    <x v="1"/>
  </r>
  <r>
    <n v="84341"/>
    <n v="5000"/>
    <n v="5000"/>
    <n v="6.0299999999999999E-2"/>
    <s v="36 months"/>
    <x v="2"/>
    <n v="6.1100000000000002E-2"/>
    <s v="TX"/>
    <s v="MORTGAGE"/>
    <x v="15"/>
    <x v="33"/>
    <n v="13"/>
    <n v="4956"/>
    <x v="2"/>
    <s v="8 years"/>
    <n v="6"/>
    <n v="6"/>
    <n v="8"/>
    <x v="2"/>
  </r>
  <r>
    <n v="39507"/>
    <n v="20000"/>
    <n v="19975"/>
    <n v="0.20300000000000001"/>
    <s v="60 months"/>
    <x v="0"/>
    <n v="0.20910000000000001"/>
    <s v="AK"/>
    <s v="OWN"/>
    <x v="78"/>
    <x v="8"/>
    <n v="16"/>
    <n v="32137"/>
    <x v="0"/>
    <s v="10+ years"/>
    <n v="20"/>
    <n v="20"/>
    <n v="11"/>
    <x v="0"/>
  </r>
  <r>
    <n v="31960"/>
    <n v="9200"/>
    <n v="9200"/>
    <n v="7.4899999999999994E-2"/>
    <s v="36 months"/>
    <x v="1"/>
    <n v="0.2152"/>
    <s v="PA"/>
    <s v="RENT"/>
    <x v="278"/>
    <x v="10"/>
    <n v="10"/>
    <n v="21323"/>
    <x v="1"/>
    <s v="10+ years"/>
    <n v="7"/>
    <n v="21"/>
    <n v="11"/>
    <x v="1"/>
  </r>
  <r>
    <n v="84317"/>
    <n v="35000"/>
    <n v="35000"/>
    <n v="0.13109999999999999"/>
    <s v="60 months"/>
    <x v="2"/>
    <n v="0.1202"/>
    <s v="CA"/>
    <s v="MORTGAGE"/>
    <x v="200"/>
    <x v="11"/>
    <n v="13"/>
    <n v="40765"/>
    <x v="2"/>
    <s v="5 years"/>
    <n v="13"/>
    <n v="12"/>
    <n v="5"/>
    <x v="2"/>
  </r>
  <r>
    <n v="77987"/>
    <n v="18000"/>
    <n v="18000"/>
    <n v="0.2049"/>
    <s v="60 months"/>
    <x v="0"/>
    <n v="0.29249999999999998"/>
    <s v="CA"/>
    <s v="RENT"/>
    <x v="19"/>
    <x v="13"/>
    <n v="18"/>
    <n v="8165"/>
    <x v="2"/>
    <s v="6 years"/>
    <n v="20"/>
    <n v="29"/>
    <n v="6"/>
    <x v="0"/>
  </r>
  <r>
    <n v="29223"/>
    <n v="8250"/>
    <n v="8250"/>
    <n v="7.4899999999999994E-2"/>
    <s v="36 months"/>
    <x v="1"/>
    <n v="0.2419"/>
    <s v="CO"/>
    <s v="RENT"/>
    <x v="368"/>
    <x v="5"/>
    <n v="7"/>
    <n v="9469"/>
    <x v="2"/>
    <s v="1 year"/>
    <n v="7"/>
    <n v="24"/>
    <n v="1"/>
    <x v="1"/>
  </r>
  <r>
    <n v="26120"/>
    <n v="1200"/>
    <n v="1200"/>
    <n v="7.4899999999999994E-2"/>
    <s v="36 months"/>
    <x v="2"/>
    <n v="0.17879999999999999"/>
    <s v="AL"/>
    <s v="OWN"/>
    <x v="265"/>
    <x v="18"/>
    <n v="10"/>
    <n v="9154"/>
    <x v="2"/>
    <s v="10+ years"/>
    <n v="7"/>
    <n v="17"/>
    <n v="11"/>
    <x v="2"/>
  </r>
  <r>
    <n v="20433"/>
    <n v="10000"/>
    <n v="10000"/>
    <n v="9.6299999999999997E-2"/>
    <s v="36 months"/>
    <x v="1"/>
    <n v="0.17960000000000001"/>
    <s v="NY"/>
    <s v="RENT"/>
    <x v="48"/>
    <x v="6"/>
    <n v="8"/>
    <n v="52045"/>
    <x v="2"/>
    <s v="10+ years"/>
    <n v="9"/>
    <n v="17"/>
    <n v="11"/>
    <x v="1"/>
  </r>
  <r>
    <n v="92965"/>
    <n v="35000"/>
    <n v="35000"/>
    <n v="0.17269999999999999"/>
    <s v="60 months"/>
    <x v="0"/>
    <n v="0.153"/>
    <s v="MA"/>
    <s v="MORTGAGE"/>
    <x v="16"/>
    <x v="21"/>
    <n v="8"/>
    <n v="41226"/>
    <x v="1"/>
    <s v="10+ years"/>
    <n v="17"/>
    <n v="15"/>
    <n v="11"/>
    <x v="0"/>
  </r>
  <r>
    <n v="71638"/>
    <n v="18000"/>
    <n v="18000"/>
    <n v="0.15310000000000001"/>
    <s v="36 months"/>
    <x v="0"/>
    <n v="0.15559999999999999"/>
    <s v="NM"/>
    <s v="MORTGAGE"/>
    <x v="20"/>
    <x v="2"/>
    <n v="10"/>
    <n v="21174"/>
    <x v="2"/>
    <s v="10+ years"/>
    <n v="15"/>
    <n v="15"/>
    <n v="11"/>
    <x v="0"/>
  </r>
  <r>
    <n v="29100"/>
    <n v="20000"/>
    <n v="19975"/>
    <n v="0.18390000000000001"/>
    <s v="60 months"/>
    <x v="0"/>
    <n v="0.15609999999999999"/>
    <s v="MD"/>
    <s v="MORTGAGE"/>
    <x v="242"/>
    <x v="6"/>
    <n v="6"/>
    <n v="20642"/>
    <x v="0"/>
    <s v="10+ years"/>
    <n v="18"/>
    <n v="15"/>
    <n v="11"/>
    <x v="0"/>
  </r>
  <r>
    <n v="68581"/>
    <n v="5500"/>
    <n v="5500"/>
    <n v="0.1114"/>
    <s v="36 months"/>
    <x v="1"/>
    <n v="0.3216"/>
    <s v="PA"/>
    <s v="OWN"/>
    <x v="265"/>
    <x v="2"/>
    <n v="7"/>
    <n v="8826"/>
    <x v="2"/>
    <s v="3 years"/>
    <n v="11"/>
    <n v="32"/>
    <n v="3"/>
    <x v="1"/>
  </r>
  <r>
    <n v="97449"/>
    <n v="35000"/>
    <n v="35000"/>
    <n v="0.22470000000000001"/>
    <s v="60 months"/>
    <x v="0"/>
    <n v="0.1895"/>
    <s v="FL"/>
    <s v="OWN"/>
    <x v="74"/>
    <x v="17"/>
    <n v="9"/>
    <n v="14184"/>
    <x v="1"/>
    <s v="n/a"/>
    <n v="22"/>
    <n v="18"/>
    <s v="n/a"/>
    <x v="0"/>
  </r>
  <r>
    <n v="78139"/>
    <n v="35000"/>
    <n v="35000"/>
    <n v="0.2198"/>
    <s v="60 months"/>
    <x v="1"/>
    <n v="0.14680000000000001"/>
    <s v="NY"/>
    <s v="RENT"/>
    <x v="13"/>
    <x v="3"/>
    <n v="12"/>
    <n v="37424"/>
    <x v="2"/>
    <s v="3 years"/>
    <n v="21"/>
    <n v="14"/>
    <n v="3"/>
    <x v="1"/>
  </r>
  <r>
    <n v="74944"/>
    <n v="20950"/>
    <n v="20875"/>
    <n v="0.21490000000000001"/>
    <s v="60 months"/>
    <x v="0"/>
    <n v="0.27560000000000001"/>
    <s v="NY"/>
    <s v="MORTGAGE"/>
    <x v="24"/>
    <x v="13"/>
    <n v="15"/>
    <n v="24210"/>
    <x v="1"/>
    <s v="6 years"/>
    <n v="21"/>
    <n v="27"/>
    <n v="6"/>
    <x v="0"/>
  </r>
  <r>
    <n v="19701"/>
    <n v="1500"/>
    <n v="1500"/>
    <n v="9.6299999999999997E-2"/>
    <s v="36 months"/>
    <x v="2"/>
    <n v="0.16980000000000001"/>
    <s v="AZ"/>
    <s v="MORTGAGE"/>
    <x v="562"/>
    <x v="3"/>
    <n v="14"/>
    <n v="30626"/>
    <x v="2"/>
    <s v="6 years"/>
    <n v="9"/>
    <n v="16"/>
    <n v="6"/>
    <x v="2"/>
  </r>
  <r>
    <n v="52814"/>
    <n v="12000"/>
    <n v="12000"/>
    <n v="0.19989999999999999"/>
    <s v="36 months"/>
    <x v="0"/>
    <n v="0.15160000000000001"/>
    <s v="KY"/>
    <s v="RENT"/>
    <x v="282"/>
    <x v="17"/>
    <n v="8"/>
    <n v="13935"/>
    <x v="1"/>
    <s v="4 years"/>
    <n v="19"/>
    <n v="15"/>
    <n v="4"/>
    <x v="0"/>
  </r>
  <r>
    <n v="66454"/>
    <n v="10000"/>
    <n v="9975"/>
    <n v="0.14330000000000001"/>
    <s v="36 months"/>
    <x v="0"/>
    <n v="0.13"/>
    <s v="CA"/>
    <s v="MORTGAGE"/>
    <x v="379"/>
    <x v="2"/>
    <n v="10"/>
    <n v="8464"/>
    <x v="0"/>
    <s v="&lt; 1 year"/>
    <n v="14"/>
    <n v="0.13"/>
    <n v="0"/>
    <x v="0"/>
  </r>
  <r>
    <n v="60768"/>
    <n v="9750"/>
    <n v="9750"/>
    <n v="0.18490000000000001"/>
    <s v="36 months"/>
    <x v="0"/>
    <n v="0.1159"/>
    <s v="TX"/>
    <s v="OWN"/>
    <x v="56"/>
    <x v="17"/>
    <n v="7"/>
    <n v="8172"/>
    <x v="2"/>
    <s v="3 years"/>
    <n v="18"/>
    <n v="11"/>
    <n v="3"/>
    <x v="0"/>
  </r>
  <r>
    <n v="29410"/>
    <n v="5600"/>
    <n v="5575"/>
    <n v="7.4899999999999994E-2"/>
    <s v="36 months"/>
    <x v="0"/>
    <n v="0.24740000000000001"/>
    <s v="WA"/>
    <s v="RENT"/>
    <x v="563"/>
    <x v="11"/>
    <n v="6"/>
    <n v="2454"/>
    <x v="1"/>
    <s v="2 years"/>
    <n v="7"/>
    <n v="24"/>
    <n v="2"/>
    <x v="0"/>
  </r>
  <r>
    <n v="44334"/>
    <n v="11200"/>
    <n v="11200"/>
    <n v="0.13109999999999999"/>
    <s v="60 months"/>
    <x v="0"/>
    <n v="0.1173"/>
    <s v="CA"/>
    <s v="MORTGAGE"/>
    <x v="63"/>
    <x v="5"/>
    <n v="8"/>
    <n v="8747"/>
    <x v="2"/>
    <s v="10+ years"/>
    <n v="13"/>
    <n v="11"/>
    <n v="11"/>
    <x v="0"/>
  </r>
  <r>
    <n v="20640"/>
    <n v="4000"/>
    <n v="3975"/>
    <n v="0.1343"/>
    <s v="36 months"/>
    <x v="12"/>
    <n v="7.5999999999999998E-2"/>
    <s v="PA"/>
    <s v="RENT"/>
    <x v="114"/>
    <x v="4"/>
    <n v="7"/>
    <n v="7178"/>
    <x v="3"/>
    <s v="&lt; 1 year"/>
    <n v="13"/>
    <n v="7"/>
    <n v="0"/>
    <x v="12"/>
  </r>
  <r>
    <n v="45821"/>
    <n v="7000"/>
    <n v="7000"/>
    <n v="8.8999999999999996E-2"/>
    <s v="36 months"/>
    <x v="12"/>
    <n v="0.15790000000000001"/>
    <s v="PA"/>
    <s v="MORTGAGE"/>
    <x v="208"/>
    <x v="21"/>
    <n v="12"/>
    <n v="7012"/>
    <x v="2"/>
    <s v="1 year"/>
    <n v="8"/>
    <n v="15"/>
    <n v="1"/>
    <x v="12"/>
  </r>
  <r>
    <n v="91412"/>
    <n v="18000"/>
    <n v="18000"/>
    <n v="6.0299999999999999E-2"/>
    <s v="36 months"/>
    <x v="0"/>
    <n v="0.1075"/>
    <s v="CA"/>
    <s v="MORTGAGE"/>
    <x v="82"/>
    <x v="0"/>
    <n v="13"/>
    <n v="14007"/>
    <x v="0"/>
    <s v="7 years"/>
    <n v="6"/>
    <n v="10"/>
    <n v="7"/>
    <x v="0"/>
  </r>
  <r>
    <n v="17850"/>
    <n v="5000"/>
    <n v="5000"/>
    <n v="0.12609999999999999"/>
    <s v="36 months"/>
    <x v="0"/>
    <n v="0.13400000000000001"/>
    <s v="CA"/>
    <s v="RENT"/>
    <x v="64"/>
    <x v="3"/>
    <n v="9"/>
    <n v="1753"/>
    <x v="2"/>
    <s v="2 years"/>
    <n v="12"/>
    <n v="13"/>
    <n v="2"/>
    <x v="0"/>
  </r>
  <r>
    <n v="15285"/>
    <n v="10000"/>
    <n v="9975"/>
    <n v="9.2499999999999999E-2"/>
    <s v="36 months"/>
    <x v="12"/>
    <n v="5.6000000000000001E-2"/>
    <s v="VA"/>
    <s v="RENT"/>
    <x v="68"/>
    <x v="6"/>
    <n v="7"/>
    <n v="8528"/>
    <x v="2"/>
    <s v="&lt; 1 year"/>
    <n v="9"/>
    <n v="5"/>
    <n v="0"/>
    <x v="12"/>
  </r>
  <r>
    <n v="26894"/>
    <n v="9800"/>
    <n v="9800"/>
    <n v="0.19689999999999999"/>
    <s v="60 months"/>
    <x v="0"/>
    <n v="0.1489"/>
    <s v="RI"/>
    <s v="MORTGAGE"/>
    <x v="564"/>
    <x v="8"/>
    <n v="8"/>
    <n v="5350"/>
    <x v="1"/>
    <s v="2 years"/>
    <n v="19"/>
    <n v="14"/>
    <n v="2"/>
    <x v="0"/>
  </r>
  <r>
    <n v="98259"/>
    <n v="20000"/>
    <n v="19975"/>
    <n v="0.1212"/>
    <s v="36 months"/>
    <x v="1"/>
    <n v="0.19819999999999999"/>
    <s v="UT"/>
    <s v="MORTGAGE"/>
    <x v="113"/>
    <x v="7"/>
    <n v="14"/>
    <n v="21637"/>
    <x v="2"/>
    <s v="5 years"/>
    <n v="12"/>
    <n v="19"/>
    <n v="5"/>
    <x v="1"/>
  </r>
  <r>
    <n v="102079"/>
    <n v="5100"/>
    <n v="4950"/>
    <n v="0.18290000000000001"/>
    <s v="36 months"/>
    <x v="0"/>
    <n v="0.25669999999999998"/>
    <s v="NJ"/>
    <s v="RENT"/>
    <x v="47"/>
    <x v="34"/>
    <n v="14"/>
    <n v="5004"/>
    <x v="7"/>
    <s v="&lt; 1 year"/>
    <n v="18"/>
    <n v="25"/>
    <n v="0"/>
    <x v="0"/>
  </r>
  <r>
    <n v="60684"/>
    <n v="8875"/>
    <n v="8875"/>
    <n v="0.1114"/>
    <s v="36 months"/>
    <x v="0"/>
    <n v="0.317"/>
    <s v="TX"/>
    <s v="RENT"/>
    <x v="565"/>
    <x v="21"/>
    <n v="19"/>
    <n v="17422"/>
    <x v="2"/>
    <s v="10+ years"/>
    <n v="11"/>
    <n v="31"/>
    <n v="11"/>
    <x v="0"/>
  </r>
  <r>
    <n v="27607"/>
    <n v="4400"/>
    <n v="4400"/>
    <n v="5.9900000000000002E-2"/>
    <s v="36 months"/>
    <x v="8"/>
    <n v="0.17929999999999999"/>
    <s v="PA"/>
    <s v="OWN"/>
    <x v="68"/>
    <x v="14"/>
    <n v="6"/>
    <n v="9945"/>
    <x v="1"/>
    <s v="5 years"/>
    <n v="5"/>
    <n v="17"/>
    <n v="5"/>
    <x v="8"/>
  </r>
  <r>
    <n v="38688"/>
    <n v="35000"/>
    <n v="23350"/>
    <n v="0.1171"/>
    <s v="60 months"/>
    <x v="12"/>
    <n v="8.0699999999999994E-2"/>
    <s v="CA"/>
    <s v="MORTGAGE"/>
    <x v="48"/>
    <x v="28"/>
    <n v="6"/>
    <n v="5660"/>
    <x v="2"/>
    <s v="3 years"/>
    <n v="11"/>
    <n v="8"/>
    <n v="3"/>
    <x v="12"/>
  </r>
  <r>
    <n v="72991"/>
    <n v="3000"/>
    <n v="3000"/>
    <n v="0.18490000000000001"/>
    <s v="36 months"/>
    <x v="1"/>
    <n v="0.16070000000000001"/>
    <s v="NJ"/>
    <s v="OWN"/>
    <x v="6"/>
    <x v="17"/>
    <n v="9"/>
    <n v="6403"/>
    <x v="2"/>
    <s v="&lt; 1 year"/>
    <n v="18"/>
    <n v="16"/>
    <n v="0"/>
    <x v="1"/>
  </r>
  <r>
    <n v="36061"/>
    <n v="4800"/>
    <n v="4800"/>
    <n v="0.1242"/>
    <s v="36 months"/>
    <x v="3"/>
    <n v="5.3100000000000001E-2"/>
    <s v="NY"/>
    <s v="RENT"/>
    <x v="70"/>
    <x v="2"/>
    <n v="8"/>
    <n v="5093"/>
    <x v="2"/>
    <s v="5 years"/>
    <n v="12"/>
    <n v="5"/>
    <n v="5"/>
    <x v="3"/>
  </r>
  <r>
    <n v="40081"/>
    <n v="5375"/>
    <n v="5375"/>
    <n v="0.1171"/>
    <s v="36 months"/>
    <x v="0"/>
    <n v="0.28749999999999998"/>
    <s v="KY"/>
    <s v="MORTGAGE"/>
    <x v="92"/>
    <x v="5"/>
    <n v="5"/>
    <n v="15475"/>
    <x v="1"/>
    <s v="8 years"/>
    <n v="11"/>
    <n v="28"/>
    <n v="8"/>
    <x v="0"/>
  </r>
  <r>
    <n v="30824"/>
    <n v="14000"/>
    <n v="14000"/>
    <n v="0.11990000000000001"/>
    <s v="60 months"/>
    <x v="0"/>
    <n v="0.19520000000000001"/>
    <s v="TX"/>
    <s v="MORTGAGE"/>
    <x v="205"/>
    <x v="6"/>
    <n v="12"/>
    <n v="32213"/>
    <x v="2"/>
    <s v="&lt; 1 year"/>
    <n v="11"/>
    <n v="19"/>
    <n v="0"/>
    <x v="0"/>
  </r>
  <r>
    <n v="14118"/>
    <n v="19800"/>
    <n v="19775"/>
    <n v="0.1323"/>
    <s v="36 months"/>
    <x v="1"/>
    <n v="0.2009"/>
    <s v="MO"/>
    <s v="MORTGAGE"/>
    <x v="20"/>
    <x v="10"/>
    <n v="8"/>
    <n v="31220"/>
    <x v="2"/>
    <s v="&lt; 1 year"/>
    <n v="13"/>
    <n v="20"/>
    <n v="0"/>
    <x v="1"/>
  </r>
  <r>
    <n v="57483"/>
    <n v="13025"/>
    <n v="13025"/>
    <n v="0.13109999999999999"/>
    <s v="36 months"/>
    <x v="1"/>
    <n v="7.7499999999999999E-2"/>
    <s v="UT"/>
    <s v="MORTGAGE"/>
    <x v="17"/>
    <x v="13"/>
    <n v="6"/>
    <n v="13029"/>
    <x v="2"/>
    <s v="10+ years"/>
    <n v="13"/>
    <n v="7"/>
    <n v="11"/>
    <x v="1"/>
  </r>
  <r>
    <n v="74764"/>
    <n v="18000"/>
    <n v="18000"/>
    <n v="0.18490000000000001"/>
    <s v="36 months"/>
    <x v="0"/>
    <n v="0.2056"/>
    <s v="CA"/>
    <s v="RENT"/>
    <x v="80"/>
    <x v="13"/>
    <n v="12"/>
    <n v="37526"/>
    <x v="1"/>
    <s v="6 years"/>
    <n v="18"/>
    <n v="20"/>
    <n v="6"/>
    <x v="0"/>
  </r>
  <r>
    <n v="1670"/>
    <n v="2500"/>
    <n v="2275.77"/>
    <n v="7.6799999999999993E-2"/>
    <s v="36 months"/>
    <x v="8"/>
    <n v="0.1759"/>
    <s v="OR"/>
    <s v="MORTGAGE"/>
    <x v="32"/>
    <x v="19"/>
    <n v="6"/>
    <n v="406"/>
    <x v="2"/>
    <s v="10+ years"/>
    <n v="7"/>
    <n v="17"/>
    <n v="11"/>
    <x v="8"/>
  </r>
  <r>
    <n v="15094"/>
    <n v="5000"/>
    <n v="4985.4399999999996"/>
    <n v="7.1400000000000005E-2"/>
    <s v="36 months"/>
    <x v="0"/>
    <n v="0.114"/>
    <s v="CT"/>
    <s v="OWN"/>
    <x v="46"/>
    <x v="23"/>
    <n v="6"/>
    <n v="16666"/>
    <x v="1"/>
    <s v="5 years"/>
    <n v="7"/>
    <n v="11"/>
    <n v="5"/>
    <x v="0"/>
  </r>
  <r>
    <n v="63651"/>
    <n v="4500"/>
    <n v="4500"/>
    <n v="0.1114"/>
    <s v="36 months"/>
    <x v="1"/>
    <n v="9.7299999999999998E-2"/>
    <s v="CT"/>
    <s v="RENT"/>
    <x v="6"/>
    <x v="7"/>
    <n v="13"/>
    <n v="4265"/>
    <x v="2"/>
    <s v="4 years"/>
    <n v="11"/>
    <n v="9"/>
    <n v="4"/>
    <x v="1"/>
  </r>
  <r>
    <n v="72750"/>
    <n v="15000"/>
    <n v="15000"/>
    <n v="8.8999999999999996E-2"/>
    <s v="36 months"/>
    <x v="0"/>
    <n v="8.5599999999999996E-2"/>
    <s v="MO"/>
    <s v="RENT"/>
    <x v="48"/>
    <x v="11"/>
    <n v="8"/>
    <n v="8343"/>
    <x v="1"/>
    <s v="&lt; 1 year"/>
    <n v="8"/>
    <n v="8"/>
    <n v="0"/>
    <x v="0"/>
  </r>
  <r>
    <n v="85468"/>
    <n v="35000"/>
    <n v="35000"/>
    <n v="0.2049"/>
    <s v="60 months"/>
    <x v="0"/>
    <n v="0.11840000000000001"/>
    <s v="TX"/>
    <s v="MORTGAGE"/>
    <x v="311"/>
    <x v="1"/>
    <n v="14"/>
    <n v="41707"/>
    <x v="0"/>
    <s v="1 year"/>
    <n v="20"/>
    <n v="11"/>
    <n v="1"/>
    <x v="0"/>
  </r>
  <r>
    <n v="31815"/>
    <n v="4500"/>
    <n v="4500"/>
    <n v="8.4900000000000003E-2"/>
    <s v="36 months"/>
    <x v="1"/>
    <n v="2.5399999999999999E-2"/>
    <s v="TX"/>
    <s v="RENT"/>
    <x v="92"/>
    <x v="33"/>
    <n v="2"/>
    <n v="527"/>
    <x v="1"/>
    <s v="3 years"/>
    <n v="8"/>
    <n v="2"/>
    <n v="3"/>
    <x v="1"/>
  </r>
  <r>
    <n v="75818"/>
    <n v="4500"/>
    <n v="4500"/>
    <n v="0.17269999999999999"/>
    <s v="36 months"/>
    <x v="0"/>
    <n v="0.16589999999999999"/>
    <s v="PA"/>
    <s v="RENT"/>
    <x v="67"/>
    <x v="13"/>
    <n v="24"/>
    <n v="893"/>
    <x v="1"/>
    <s v="3 years"/>
    <n v="17"/>
    <n v="16"/>
    <n v="3"/>
    <x v="0"/>
  </r>
  <r>
    <n v="14231"/>
    <n v="1450"/>
    <n v="1450"/>
    <n v="7.51E-2"/>
    <s v="36 months"/>
    <x v="2"/>
    <n v="0.222"/>
    <s v="MA"/>
    <s v="RENT"/>
    <x v="566"/>
    <x v="11"/>
    <n v="9"/>
    <n v="709"/>
    <x v="2"/>
    <s v="n/a"/>
    <n v="7"/>
    <n v="22"/>
    <s v="n/a"/>
    <x v="2"/>
  </r>
  <r>
    <n v="4537"/>
    <n v="6000"/>
    <n v="6000"/>
    <n v="0.14960000000000001"/>
    <s v="36 months"/>
    <x v="12"/>
    <n v="0.11550000000000001"/>
    <s v="TX"/>
    <s v="RENT"/>
    <x v="69"/>
    <x v="12"/>
    <n v="7"/>
    <n v="5341"/>
    <x v="2"/>
    <s v="2 years"/>
    <n v="14"/>
    <n v="11"/>
    <n v="2"/>
    <x v="12"/>
  </r>
  <r>
    <n v="16023"/>
    <n v="4500"/>
    <n v="4500"/>
    <n v="6.54E-2"/>
    <s v="36 months"/>
    <x v="10"/>
    <n v="0.15820000000000001"/>
    <s v="NC"/>
    <s v="MORTGAGE"/>
    <x v="53"/>
    <x v="9"/>
    <n v="16"/>
    <n v="6049"/>
    <x v="2"/>
    <s v="10+ years"/>
    <n v="6"/>
    <n v="15"/>
    <n v="11"/>
    <x v="10"/>
  </r>
  <r>
    <n v="36134"/>
    <n v="14000"/>
    <n v="14000"/>
    <n v="6.6199999999999995E-2"/>
    <s v="36 months"/>
    <x v="0"/>
    <n v="0.20180000000000001"/>
    <s v="TX"/>
    <s v="RENT"/>
    <x v="1"/>
    <x v="20"/>
    <n v="15"/>
    <n v="15890"/>
    <x v="1"/>
    <s v="10+ years"/>
    <n v="6"/>
    <n v="20"/>
    <n v="11"/>
    <x v="0"/>
  </r>
  <r>
    <n v="87110"/>
    <n v="15000"/>
    <n v="15000"/>
    <n v="6.0299999999999999E-2"/>
    <s v="36 months"/>
    <x v="0"/>
    <n v="8.72E-2"/>
    <s v="MA"/>
    <s v="MORTGAGE"/>
    <x v="38"/>
    <x v="30"/>
    <n v="17"/>
    <n v="13151"/>
    <x v="2"/>
    <s v="2 years"/>
    <n v="6"/>
    <n v="8"/>
    <n v="2"/>
    <x v="0"/>
  </r>
  <r>
    <n v="28467"/>
    <n v="22000"/>
    <n v="14550"/>
    <n v="0.1099"/>
    <s v="60 months"/>
    <x v="0"/>
    <n v="0.1583"/>
    <s v="TX"/>
    <s v="MORTGAGE"/>
    <x v="567"/>
    <x v="12"/>
    <n v="18"/>
    <n v="14115"/>
    <x v="2"/>
    <s v="2 years"/>
    <n v="10"/>
    <n v="15"/>
    <n v="2"/>
    <x v="0"/>
  </r>
  <r>
    <n v="928"/>
    <n v="10000"/>
    <n v="1300"/>
    <n v="0.1103"/>
    <s v="36 months"/>
    <x v="1"/>
    <n v="0.1103"/>
    <s v="GA"/>
    <s v="MORTGAGE"/>
    <x v="20"/>
    <x v="3"/>
    <n v="8"/>
    <n v="43712"/>
    <x v="2"/>
    <s v="4 years"/>
    <n v="11"/>
    <n v="11"/>
    <n v="4"/>
    <x v="1"/>
  </r>
  <r>
    <n v="84897"/>
    <n v="35000"/>
    <n v="35000"/>
    <n v="0.2049"/>
    <s v="36 months"/>
    <x v="0"/>
    <n v="0.2082"/>
    <s v="TX"/>
    <s v="MORTGAGE"/>
    <x v="568"/>
    <x v="21"/>
    <n v="23"/>
    <n v="36870"/>
    <x v="2"/>
    <s v="10+ years"/>
    <n v="20"/>
    <n v="20"/>
    <n v="11"/>
    <x v="0"/>
  </r>
  <r>
    <n v="63224"/>
    <n v="10000"/>
    <n v="10000"/>
    <n v="0.2049"/>
    <s v="36 months"/>
    <x v="0"/>
    <n v="0.1875"/>
    <s v="TX"/>
    <s v="RENT"/>
    <x v="31"/>
    <x v="7"/>
    <n v="25"/>
    <n v="3802"/>
    <x v="1"/>
    <s v="3 years"/>
    <n v="20"/>
    <n v="18"/>
    <n v="3"/>
    <x v="0"/>
  </r>
  <r>
    <n v="103951"/>
    <n v="6000"/>
    <n v="6000"/>
    <n v="0.13980000000000001"/>
    <s v="60 months"/>
    <x v="10"/>
    <n v="0.2429"/>
    <s v="CA"/>
    <s v="RENT"/>
    <x v="124"/>
    <x v="3"/>
    <n v="11"/>
    <n v="6069"/>
    <x v="6"/>
    <s v="9 years"/>
    <n v="13"/>
    <n v="24"/>
    <n v="9"/>
    <x v="10"/>
  </r>
  <r>
    <n v="72766"/>
    <n v="10000"/>
    <n v="10000"/>
    <n v="0.158"/>
    <s v="36 months"/>
    <x v="0"/>
    <n v="0.13100000000000001"/>
    <s v="AK"/>
    <s v="MORTGAGE"/>
    <x v="282"/>
    <x v="13"/>
    <n v="7"/>
    <n v="6413"/>
    <x v="1"/>
    <s v="&lt; 1 year"/>
    <n v="15"/>
    <n v="13"/>
    <n v="0"/>
    <x v="0"/>
  </r>
  <r>
    <n v="4843"/>
    <n v="10000"/>
    <n v="9950"/>
    <n v="8.9399999999999993E-2"/>
    <s v="36 months"/>
    <x v="0"/>
    <n v="0.13730000000000001"/>
    <s v="CO"/>
    <s v="RENT"/>
    <x v="232"/>
    <x v="19"/>
    <n v="5"/>
    <n v="417"/>
    <x v="0"/>
    <s v="1 year"/>
    <n v="8"/>
    <n v="13"/>
    <n v="1"/>
    <x v="0"/>
  </r>
  <r>
    <n v="101907"/>
    <n v="12000"/>
    <n v="3639.28"/>
    <n v="0.13300000000000001"/>
    <s v="36 months"/>
    <x v="0"/>
    <n v="0.12770000000000001"/>
    <s v="CA"/>
    <s v="RENT"/>
    <x v="47"/>
    <x v="17"/>
    <n v="15"/>
    <n v="8480"/>
    <x v="6"/>
    <s v="6 years"/>
    <n v="13"/>
    <n v="12"/>
    <n v="6"/>
    <x v="0"/>
  </r>
  <r>
    <n v="40756"/>
    <n v="9600"/>
    <n v="9600"/>
    <n v="0.14649999999999999"/>
    <s v="36 months"/>
    <x v="1"/>
    <n v="2.2100000000000002E-2"/>
    <s v="CA"/>
    <s v="RENT"/>
    <x v="28"/>
    <x v="13"/>
    <n v="7"/>
    <n v="5879"/>
    <x v="1"/>
    <s v="7 years"/>
    <n v="14"/>
    <n v="2"/>
    <n v="7"/>
    <x v="1"/>
  </r>
  <r>
    <n v="27030"/>
    <n v="17800"/>
    <n v="17775"/>
    <n v="0.22109999999999999"/>
    <s v="60 months"/>
    <x v="0"/>
    <n v="5.8599999999999999E-2"/>
    <s v="NC"/>
    <s v="RENT"/>
    <x v="242"/>
    <x v="17"/>
    <n v="9"/>
    <n v="6708"/>
    <x v="2"/>
    <s v="6 years"/>
    <n v="22"/>
    <n v="5"/>
    <n v="6"/>
    <x v="0"/>
  </r>
  <r>
    <n v="69983"/>
    <n v="2000"/>
    <n v="2000"/>
    <n v="7.6200000000000004E-2"/>
    <s v="36 months"/>
    <x v="8"/>
    <n v="0.24690000000000001"/>
    <s v="TX"/>
    <s v="MORTGAGE"/>
    <x v="17"/>
    <x v="14"/>
    <n v="10"/>
    <n v="2792"/>
    <x v="6"/>
    <s v="10+ years"/>
    <n v="7"/>
    <n v="24"/>
    <n v="11"/>
    <x v="8"/>
  </r>
  <r>
    <n v="100440"/>
    <n v="18825"/>
    <n v="18825"/>
    <n v="0.21"/>
    <s v="60 months"/>
    <x v="0"/>
    <n v="0.19220000000000001"/>
    <s v="CT"/>
    <s v="RENT"/>
    <x v="1"/>
    <x v="22"/>
    <n v="8"/>
    <n v="17292"/>
    <x v="0"/>
    <s v="10+ years"/>
    <n v="0.21"/>
    <n v="19"/>
    <n v="11"/>
    <x v="0"/>
  </r>
  <r>
    <n v="21657"/>
    <n v="3000"/>
    <n v="2509.17"/>
    <n v="0.13059999999999999"/>
    <s v="36 months"/>
    <x v="7"/>
    <n v="0.1206"/>
    <s v="NV"/>
    <s v="RENT"/>
    <x v="569"/>
    <x v="6"/>
    <n v="2"/>
    <n v="0"/>
    <x v="3"/>
    <s v="6 years"/>
    <n v="13"/>
    <n v="12"/>
    <n v="6"/>
    <x v="7"/>
  </r>
  <r>
    <n v="78336"/>
    <n v="2000"/>
    <n v="2000"/>
    <n v="0.13109999999999999"/>
    <s v="36 months"/>
    <x v="0"/>
    <n v="0.1913"/>
    <s v="KY"/>
    <s v="RENT"/>
    <x v="6"/>
    <x v="4"/>
    <n v="7"/>
    <n v="4376"/>
    <x v="2"/>
    <s v="10+ years"/>
    <n v="13"/>
    <n v="19"/>
    <n v="11"/>
    <x v="0"/>
  </r>
  <r>
    <n v="83749"/>
    <n v="9000"/>
    <n v="9000"/>
    <n v="0.1777"/>
    <s v="36 months"/>
    <x v="0"/>
    <n v="0.13719999999999999"/>
    <s v="CA"/>
    <s v="RENT"/>
    <x v="1"/>
    <x v="4"/>
    <n v="14"/>
    <n v="21175"/>
    <x v="1"/>
    <s v="5 years"/>
    <n v="17"/>
    <n v="13"/>
    <n v="5"/>
    <x v="0"/>
  </r>
  <r>
    <n v="96051"/>
    <n v="5750"/>
    <n v="5750"/>
    <n v="0.13109999999999999"/>
    <s v="36 months"/>
    <x v="1"/>
    <n v="0.2424"/>
    <s v="NY"/>
    <s v="RENT"/>
    <x v="570"/>
    <x v="6"/>
    <n v="18"/>
    <n v="8035"/>
    <x v="2"/>
    <s v="4 years"/>
    <n v="13"/>
    <n v="24"/>
    <n v="4"/>
    <x v="1"/>
  </r>
  <r>
    <n v="55598"/>
    <n v="21725"/>
    <n v="21725"/>
    <n v="0.19220000000000001"/>
    <s v="60 months"/>
    <x v="0"/>
    <n v="0.2248"/>
    <s v="LA"/>
    <s v="OWN"/>
    <x v="571"/>
    <x v="13"/>
    <n v="7"/>
    <n v="19685"/>
    <x v="2"/>
    <s v="10+ years"/>
    <n v="19"/>
    <n v="22"/>
    <n v="11"/>
    <x v="0"/>
  </r>
  <r>
    <n v="92347"/>
    <n v="20000"/>
    <n v="20000"/>
    <n v="7.9000000000000001E-2"/>
    <s v="36 months"/>
    <x v="0"/>
    <n v="0.33279999999999998"/>
    <s v="NY"/>
    <s v="RENT"/>
    <x v="229"/>
    <x v="9"/>
    <n v="9"/>
    <n v="33067"/>
    <x v="2"/>
    <s v="3 years"/>
    <n v="7"/>
    <n v="33"/>
    <n v="3"/>
    <x v="0"/>
  </r>
  <r>
    <n v="34650"/>
    <n v="15350"/>
    <n v="15325"/>
    <n v="0.13489999999999999"/>
    <s v="60 months"/>
    <x v="0"/>
    <n v="0.2863"/>
    <s v="WA"/>
    <s v="MORTGAGE"/>
    <x v="181"/>
    <x v="10"/>
    <n v="6"/>
    <n v="9946"/>
    <x v="1"/>
    <s v="10+ years"/>
    <n v="13"/>
    <n v="28"/>
    <n v="11"/>
    <x v="0"/>
  </r>
  <r>
    <n v="63101"/>
    <n v="8400"/>
    <n v="8400"/>
    <n v="0.14330000000000001"/>
    <s v="36 months"/>
    <x v="0"/>
    <n v="0.11609999999999999"/>
    <s v="CA"/>
    <s v="RENT"/>
    <x v="63"/>
    <x v="4"/>
    <n v="11"/>
    <n v="2060"/>
    <x v="2"/>
    <s v="&lt; 1 year"/>
    <n v="14"/>
    <n v="11"/>
    <n v="0"/>
    <x v="0"/>
  </r>
  <r>
    <n v="29797"/>
    <n v="4500"/>
    <n v="4500"/>
    <n v="7.4899999999999994E-2"/>
    <s v="36 months"/>
    <x v="1"/>
    <n v="0.27629999999999999"/>
    <s v="OR"/>
    <s v="RENT"/>
    <x v="274"/>
    <x v="5"/>
    <n v="13"/>
    <n v="9341"/>
    <x v="2"/>
    <s v="4 years"/>
    <n v="7"/>
    <n v="27"/>
    <n v="4"/>
    <x v="1"/>
  </r>
  <r>
    <n v="58924"/>
    <n v="9950"/>
    <n v="9950"/>
    <n v="0.15310000000000001"/>
    <s v="36 months"/>
    <x v="11"/>
    <n v="7.8399999999999997E-2"/>
    <s v="CA"/>
    <s v="RENT"/>
    <x v="85"/>
    <x v="13"/>
    <n v="7"/>
    <n v="4904"/>
    <x v="0"/>
    <s v="n/a"/>
    <n v="15"/>
    <n v="7"/>
    <s v="n/a"/>
    <x v="11"/>
  </r>
  <r>
    <n v="42772"/>
    <n v="15000"/>
    <n v="15000"/>
    <n v="7.9000000000000001E-2"/>
    <s v="36 months"/>
    <x v="0"/>
    <n v="0.20749999999999999"/>
    <s v="IL"/>
    <s v="MORTGAGE"/>
    <x v="217"/>
    <x v="9"/>
    <n v="10"/>
    <n v="9608"/>
    <x v="2"/>
    <s v="3 years"/>
    <n v="7"/>
    <n v="20"/>
    <n v="3"/>
    <x v="0"/>
  </r>
  <r>
    <n v="8626"/>
    <n v="10000"/>
    <n v="9850"/>
    <n v="0.1099"/>
    <s v="36 months"/>
    <x v="2"/>
    <n v="0.1923"/>
    <s v="VA"/>
    <s v="MORTGAGE"/>
    <x v="572"/>
    <x v="6"/>
    <n v="16"/>
    <n v="43256"/>
    <x v="0"/>
    <s v="10+ years"/>
    <n v="10"/>
    <n v="19"/>
    <n v="11"/>
    <x v="2"/>
  </r>
  <r>
    <n v="20234"/>
    <n v="12000"/>
    <n v="10400"/>
    <n v="0.1825"/>
    <s v="60 months"/>
    <x v="4"/>
    <n v="0.1211"/>
    <s v="CA"/>
    <s v="RENT"/>
    <x v="556"/>
    <x v="17"/>
    <n v="7"/>
    <n v="2409"/>
    <x v="1"/>
    <s v="3 years"/>
    <n v="18"/>
    <n v="12"/>
    <n v="3"/>
    <x v="4"/>
  </r>
  <r>
    <n v="1677"/>
    <n v="8000"/>
    <n v="3862.32"/>
    <n v="0.1221"/>
    <s v="36 months"/>
    <x v="2"/>
    <n v="0.13289999999999999"/>
    <s v="GA"/>
    <s v="MORTGAGE"/>
    <x v="66"/>
    <x v="3"/>
    <n v="10"/>
    <n v="93265"/>
    <x v="1"/>
    <s v="10+ years"/>
    <n v="12"/>
    <n v="13"/>
    <n v="11"/>
    <x v="2"/>
  </r>
  <r>
    <n v="35161"/>
    <n v="3000"/>
    <n v="3000"/>
    <n v="6.0299999999999999E-2"/>
    <s v="36 months"/>
    <x v="0"/>
    <n v="0.1103"/>
    <s v="NY"/>
    <s v="MORTGAGE"/>
    <x v="48"/>
    <x v="14"/>
    <n v="13"/>
    <n v="10585"/>
    <x v="2"/>
    <s v="n/a"/>
    <n v="6"/>
    <n v="11"/>
    <s v="n/a"/>
    <x v="0"/>
  </r>
  <r>
    <n v="64339"/>
    <n v="15000"/>
    <n v="15000"/>
    <n v="0.14330000000000001"/>
    <s v="36 months"/>
    <x v="0"/>
    <n v="0.27250000000000002"/>
    <s v="TX"/>
    <s v="MORTGAGE"/>
    <x v="48"/>
    <x v="22"/>
    <n v="13"/>
    <n v="27872"/>
    <x v="2"/>
    <s v="10+ years"/>
    <n v="14"/>
    <n v="27"/>
    <n v="11"/>
    <x v="0"/>
  </r>
  <r>
    <n v="100635"/>
    <n v="12700"/>
    <n v="12700"/>
    <n v="0.1777"/>
    <s v="36 months"/>
    <x v="0"/>
    <n v="0.2394"/>
    <s v="AL"/>
    <s v="MORTGAGE"/>
    <x v="63"/>
    <x v="7"/>
    <n v="14"/>
    <n v="9655"/>
    <x v="3"/>
    <s v="n/a"/>
    <n v="17"/>
    <n v="23"/>
    <s v="n/a"/>
    <x v="0"/>
  </r>
  <r>
    <n v="23566"/>
    <n v="16000"/>
    <n v="15745.73"/>
    <n v="0.1111"/>
    <s v="60 months"/>
    <x v="0"/>
    <n v="9.9000000000000005E-2"/>
    <s v="MO"/>
    <s v="RENT"/>
    <x v="573"/>
    <x v="14"/>
    <n v="6"/>
    <n v="8943"/>
    <x v="0"/>
    <s v="&lt; 1 year"/>
    <n v="11"/>
    <n v="9"/>
    <n v="0"/>
    <x v="0"/>
  </r>
  <r>
    <n v="60832"/>
    <n v="7200"/>
    <n v="7200"/>
    <n v="7.9000000000000001E-2"/>
    <s v="36 months"/>
    <x v="0"/>
    <n v="0.21740000000000001"/>
    <s v="TX"/>
    <s v="RENT"/>
    <x v="347"/>
    <x v="18"/>
    <n v="7"/>
    <n v="33189"/>
    <x v="2"/>
    <s v="10+ years"/>
    <n v="7"/>
    <n v="21"/>
    <n v="11"/>
    <x v="0"/>
  </r>
  <r>
    <n v="29595"/>
    <n v="30000"/>
    <n v="30000"/>
    <n v="0.20250000000000001"/>
    <s v="60 months"/>
    <x v="0"/>
    <n v="0.1046"/>
    <s v="VA"/>
    <s v="MORTGAGE"/>
    <x v="66"/>
    <x v="3"/>
    <n v="10"/>
    <n v="43491"/>
    <x v="3"/>
    <s v="5 years"/>
    <n v="20"/>
    <n v="10"/>
    <n v="5"/>
    <x v="0"/>
  </r>
  <r>
    <n v="48620"/>
    <n v="20125"/>
    <n v="20125"/>
    <n v="0.14649999999999999"/>
    <s v="36 months"/>
    <x v="0"/>
    <n v="0.17879999999999999"/>
    <s v="FL"/>
    <s v="MORTGAGE"/>
    <x v="574"/>
    <x v="3"/>
    <n v="11"/>
    <n v="23698"/>
    <x v="1"/>
    <s v="7 years"/>
    <n v="14"/>
    <n v="17"/>
    <n v="7"/>
    <x v="0"/>
  </r>
  <r>
    <n v="40753"/>
    <n v="12000"/>
    <n v="12000"/>
    <n v="0.1527"/>
    <s v="36 months"/>
    <x v="1"/>
    <n v="0.1646"/>
    <s v="PA"/>
    <s v="OWN"/>
    <x v="575"/>
    <x v="4"/>
    <n v="9"/>
    <n v="2174"/>
    <x v="0"/>
    <s v="5 years"/>
    <n v="15"/>
    <n v="16"/>
    <n v="5"/>
    <x v="1"/>
  </r>
  <r>
    <n v="9820"/>
    <n v="5000"/>
    <n v="4950"/>
    <n v="0.1062"/>
    <s v="60 months"/>
    <x v="6"/>
    <n v="0.1123"/>
    <s v="CA"/>
    <s v="MORTGAGE"/>
    <x v="382"/>
    <x v="28"/>
    <n v="6"/>
    <n v="1941"/>
    <x v="1"/>
    <s v="5 years"/>
    <n v="10"/>
    <n v="11"/>
    <n v="5"/>
    <x v="6"/>
  </r>
  <r>
    <n v="7606"/>
    <n v="8000"/>
    <n v="7989.96"/>
    <n v="0.11360000000000001"/>
    <s v="36 months"/>
    <x v="2"/>
    <n v="5.2699999999999997E-2"/>
    <s v="CA"/>
    <s v="MORTGAGE"/>
    <x v="576"/>
    <x v="6"/>
    <n v="6"/>
    <n v="7351"/>
    <x v="1"/>
    <s v="3 years"/>
    <n v="11"/>
    <n v="5"/>
    <n v="3"/>
    <x v="2"/>
  </r>
  <r>
    <n v="32191"/>
    <n v="3600"/>
    <n v="3600"/>
    <n v="6.6199999999999995E-2"/>
    <s v="36 months"/>
    <x v="1"/>
    <n v="9.35E-2"/>
    <s v="TX"/>
    <s v="RENT"/>
    <x v="64"/>
    <x v="0"/>
    <n v="17"/>
    <n v="1710"/>
    <x v="2"/>
    <s v="1 year"/>
    <n v="6"/>
    <n v="9"/>
    <n v="1"/>
    <x v="1"/>
  </r>
  <r>
    <n v="3414"/>
    <n v="8800"/>
    <n v="8350"/>
    <n v="9.6299999999999997E-2"/>
    <s v="36 months"/>
    <x v="11"/>
    <n v="4.8899999999999999E-2"/>
    <s v="GA"/>
    <s v="MORTGAGE"/>
    <x v="577"/>
    <x v="23"/>
    <n v="5"/>
    <n v="6055"/>
    <x v="2"/>
    <s v="6 years"/>
    <n v="9"/>
    <n v="4"/>
    <n v="6"/>
    <x v="11"/>
  </r>
  <r>
    <n v="51742"/>
    <n v="18000"/>
    <n v="17925"/>
    <n v="0.19220000000000001"/>
    <s v="60 months"/>
    <x v="0"/>
    <n v="0.21360000000000001"/>
    <s v="CA"/>
    <s v="RENT"/>
    <x v="578"/>
    <x v="2"/>
    <n v="13"/>
    <n v="19446"/>
    <x v="2"/>
    <s v="10+ years"/>
    <n v="19"/>
    <n v="21"/>
    <n v="11"/>
    <x v="0"/>
  </r>
  <r>
    <n v="98167"/>
    <n v="20000"/>
    <n v="20000"/>
    <n v="0.23760000000000001"/>
    <s v="60 months"/>
    <x v="0"/>
    <n v="0.1875"/>
    <s v="VA"/>
    <s v="MORTGAGE"/>
    <x v="579"/>
    <x v="17"/>
    <n v="25"/>
    <n v="10784"/>
    <x v="3"/>
    <s v="10+ years"/>
    <n v="23"/>
    <n v="18"/>
    <n v="11"/>
    <x v="0"/>
  </r>
  <r>
    <n v="31654"/>
    <n v="4350"/>
    <n v="4350"/>
    <n v="5.9900000000000002E-2"/>
    <s v="36 months"/>
    <x v="7"/>
    <n v="3.1199999999999999E-2"/>
    <s v="CA"/>
    <s v="OWN"/>
    <x v="331"/>
    <x v="15"/>
    <n v="5"/>
    <n v="866"/>
    <x v="2"/>
    <s v="&lt; 1 year"/>
    <n v="5"/>
    <n v="3"/>
    <n v="0"/>
    <x v="7"/>
  </r>
  <r>
    <n v="26652"/>
    <n v="12000"/>
    <n v="11975"/>
    <n v="0.1099"/>
    <s v="60 months"/>
    <x v="6"/>
    <n v="4.0399999999999998E-2"/>
    <s v="NY"/>
    <s v="MORTGAGE"/>
    <x v="137"/>
    <x v="0"/>
    <n v="10"/>
    <n v="6935"/>
    <x v="2"/>
    <s v="&lt; 1 year"/>
    <n v="10"/>
    <n v="4"/>
    <n v="0"/>
    <x v="6"/>
  </r>
  <r>
    <n v="54076"/>
    <n v="5400"/>
    <n v="5400"/>
    <n v="0.13669999999999999"/>
    <s v="36 months"/>
    <x v="0"/>
    <n v="0.1542"/>
    <s v="CA"/>
    <s v="RENT"/>
    <x v="265"/>
    <x v="22"/>
    <n v="6"/>
    <n v="2533"/>
    <x v="2"/>
    <s v="4 years"/>
    <n v="13"/>
    <n v="15"/>
    <n v="4"/>
    <x v="0"/>
  </r>
  <r>
    <n v="19695"/>
    <n v="12000"/>
    <n v="11950"/>
    <n v="0.1268"/>
    <s v="60 months"/>
    <x v="0"/>
    <n v="0.22720000000000001"/>
    <s v="NY"/>
    <s v="RENT"/>
    <x v="9"/>
    <x v="21"/>
    <n v="19"/>
    <n v="9002"/>
    <x v="2"/>
    <s v="n/a"/>
    <n v="12"/>
    <n v="22"/>
    <s v="n/a"/>
    <x v="0"/>
  </r>
  <r>
    <n v="62644"/>
    <n v="12000"/>
    <n v="12000"/>
    <n v="0.1777"/>
    <s v="36 months"/>
    <x v="0"/>
    <n v="0.24479999999999999"/>
    <s v="MI"/>
    <s v="OWN"/>
    <x v="63"/>
    <x v="8"/>
    <n v="12"/>
    <n v="16984"/>
    <x v="2"/>
    <s v="10+ years"/>
    <n v="17"/>
    <n v="24"/>
    <n v="11"/>
    <x v="0"/>
  </r>
  <r>
    <n v="53454"/>
    <n v="6700"/>
    <n v="6700"/>
    <n v="7.9000000000000001E-2"/>
    <s v="36 months"/>
    <x v="1"/>
    <n v="0.22189999999999999"/>
    <s v="KS"/>
    <s v="RENT"/>
    <x v="51"/>
    <x v="6"/>
    <n v="10"/>
    <n v="6627"/>
    <x v="2"/>
    <s v="2 years"/>
    <n v="7"/>
    <n v="22"/>
    <n v="2"/>
    <x v="1"/>
  </r>
  <r>
    <n v="40692"/>
    <n v="3750"/>
    <n v="3750"/>
    <n v="0.1171"/>
    <s v="36 months"/>
    <x v="0"/>
    <n v="0.16980000000000001"/>
    <s v="CA"/>
    <s v="RENT"/>
    <x v="580"/>
    <x v="13"/>
    <n v="6"/>
    <n v="8101"/>
    <x v="2"/>
    <s v="4 years"/>
    <n v="11"/>
    <n v="16"/>
    <n v="4"/>
    <x v="0"/>
  </r>
  <r>
    <n v="55177"/>
    <n v="8000"/>
    <n v="8000"/>
    <n v="0.13669999999999999"/>
    <s v="36 months"/>
    <x v="2"/>
    <n v="0.23499999999999999"/>
    <s v="NJ"/>
    <s v="RENT"/>
    <x v="226"/>
    <x v="7"/>
    <n v="5"/>
    <n v="27151"/>
    <x v="2"/>
    <s v="&lt; 1 year"/>
    <n v="13"/>
    <n v="23"/>
    <n v="0"/>
    <x v="2"/>
  </r>
  <r>
    <n v="24187"/>
    <n v="4500"/>
    <n v="4500"/>
    <n v="0.1149"/>
    <s v="36 months"/>
    <x v="2"/>
    <n v="9.2600000000000002E-2"/>
    <s v="CA"/>
    <s v="RENT"/>
    <x v="70"/>
    <x v="3"/>
    <n v="5"/>
    <n v="7247"/>
    <x v="2"/>
    <s v="2 years"/>
    <n v="11"/>
    <n v="9"/>
    <n v="2"/>
    <x v="2"/>
  </r>
  <r>
    <n v="20979"/>
    <n v="6000"/>
    <n v="5975"/>
    <n v="0.1714"/>
    <s v="60 months"/>
    <x v="12"/>
    <n v="6.6000000000000003E-2"/>
    <s v="FL"/>
    <s v="MORTGAGE"/>
    <x v="36"/>
    <x v="17"/>
    <n v="5"/>
    <n v="5087"/>
    <x v="2"/>
    <s v="8 years"/>
    <n v="17"/>
    <n v="6"/>
    <n v="8"/>
    <x v="12"/>
  </r>
  <r>
    <n v="81254"/>
    <n v="19400"/>
    <n v="19400"/>
    <n v="0.23280000000000001"/>
    <s v="60 months"/>
    <x v="1"/>
    <n v="9.2999999999999999E-2"/>
    <s v="NC"/>
    <s v="MORTGAGE"/>
    <x v="60"/>
    <x v="17"/>
    <n v="5"/>
    <n v="28921"/>
    <x v="2"/>
    <s v="10+ years"/>
    <n v="23"/>
    <n v="9"/>
    <n v="11"/>
    <x v="1"/>
  </r>
  <r>
    <n v="13413"/>
    <n v="25000"/>
    <n v="15600"/>
    <n v="0.17929999999999999"/>
    <s v="60 months"/>
    <x v="12"/>
    <n v="0.19939999999999999"/>
    <s v="CA"/>
    <s v="RENT"/>
    <x v="15"/>
    <x v="2"/>
    <n v="13"/>
    <n v="24810"/>
    <x v="2"/>
    <s v="10+ years"/>
    <n v="17"/>
    <n v="19"/>
    <n v="11"/>
    <x v="12"/>
  </r>
  <r>
    <n v="34871"/>
    <n v="8800"/>
    <n v="8800"/>
    <n v="0.14269999999999999"/>
    <s v="36 months"/>
    <x v="0"/>
    <n v="9.5699999999999993E-2"/>
    <s v="IL"/>
    <s v="RENT"/>
    <x v="3"/>
    <x v="3"/>
    <n v="4"/>
    <n v="8130"/>
    <x v="1"/>
    <s v="4 years"/>
    <n v="14"/>
    <n v="9"/>
    <n v="4"/>
    <x v="0"/>
  </r>
  <r>
    <n v="44681"/>
    <n v="4800"/>
    <n v="4800"/>
    <n v="0.1399"/>
    <s v="36 months"/>
    <x v="10"/>
    <n v="7.3899999999999993E-2"/>
    <s v="OH"/>
    <s v="RENT"/>
    <x v="28"/>
    <x v="22"/>
    <n v="9"/>
    <n v="170"/>
    <x v="0"/>
    <s v="1 year"/>
    <n v="13"/>
    <n v="7"/>
    <n v="1"/>
    <x v="10"/>
  </r>
  <r>
    <n v="73773"/>
    <n v="5175"/>
    <n v="5175"/>
    <n v="0.1777"/>
    <s v="36 months"/>
    <x v="1"/>
    <n v="0.2293"/>
    <s v="NY"/>
    <s v="RENT"/>
    <x v="115"/>
    <x v="17"/>
    <n v="9"/>
    <n v="8577"/>
    <x v="1"/>
    <s v="5 years"/>
    <n v="17"/>
    <n v="22"/>
    <n v="5"/>
    <x v="1"/>
  </r>
  <r>
    <n v="12248"/>
    <n v="10000"/>
    <n v="9999.36"/>
    <n v="0.1075"/>
    <s v="60 months"/>
    <x v="6"/>
    <n v="4.0500000000000001E-2"/>
    <s v="MD"/>
    <s v="MORTGAGE"/>
    <x v="182"/>
    <x v="33"/>
    <n v="7"/>
    <n v="0"/>
    <x v="1"/>
    <s v="2 years"/>
    <n v="10"/>
    <n v="4"/>
    <n v="2"/>
    <x v="6"/>
  </r>
  <r>
    <n v="83704"/>
    <n v="12000"/>
    <n v="12000"/>
    <n v="0.1114"/>
    <s v="36 months"/>
    <x v="2"/>
    <n v="7.85E-2"/>
    <s v="VA"/>
    <s v="RENT"/>
    <x v="20"/>
    <x v="5"/>
    <n v="11"/>
    <n v="4428"/>
    <x v="0"/>
    <s v="9 years"/>
    <n v="11"/>
    <n v="7"/>
    <n v="9"/>
    <x v="2"/>
  </r>
  <r>
    <n v="43610"/>
    <n v="5000"/>
    <n v="5000"/>
    <n v="7.51E-2"/>
    <s v="36 months"/>
    <x v="2"/>
    <n v="0.114"/>
    <s v="FL"/>
    <s v="RENT"/>
    <x v="265"/>
    <x v="20"/>
    <n v="4"/>
    <n v="7968"/>
    <x v="2"/>
    <s v="10+ years"/>
    <n v="7"/>
    <n v="11"/>
    <n v="11"/>
    <x v="2"/>
  </r>
  <r>
    <n v="43017"/>
    <n v="33600"/>
    <n v="33600"/>
    <n v="0.17269999999999999"/>
    <s v="60 months"/>
    <x v="0"/>
    <n v="0.15079999999999999"/>
    <s v="NY"/>
    <s v="RENT"/>
    <x v="15"/>
    <x v="10"/>
    <n v="5"/>
    <n v="20514"/>
    <x v="1"/>
    <s v="8 years"/>
    <n v="17"/>
    <n v="15"/>
    <n v="8"/>
    <x v="0"/>
  </r>
  <r>
    <n v="80198"/>
    <n v="10000"/>
    <n v="10000"/>
    <n v="0.13109999999999999"/>
    <s v="36 months"/>
    <x v="0"/>
    <n v="0.2913"/>
    <s v="TX"/>
    <s v="MORTGAGE"/>
    <x v="182"/>
    <x v="21"/>
    <n v="13"/>
    <n v="11125"/>
    <x v="0"/>
    <s v="&lt; 1 year"/>
    <n v="13"/>
    <n v="29"/>
    <n v="0"/>
    <x v="0"/>
  </r>
  <r>
    <n v="91989"/>
    <n v="12000"/>
    <n v="11975"/>
    <n v="0.16289999999999999"/>
    <s v="36 months"/>
    <x v="2"/>
    <n v="0.1429"/>
    <s v="AZ"/>
    <s v="MORTGAGE"/>
    <x v="581"/>
    <x v="3"/>
    <n v="5"/>
    <n v="5890"/>
    <x v="3"/>
    <s v="10+ years"/>
    <n v="16"/>
    <n v="14"/>
    <n v="11"/>
    <x v="2"/>
  </r>
  <r>
    <n v="87119"/>
    <n v="4000"/>
    <n v="4000"/>
    <n v="0.14330000000000001"/>
    <s v="36 months"/>
    <x v="13"/>
    <n v="0.22739999999999999"/>
    <s v="MD"/>
    <s v="RENT"/>
    <x v="265"/>
    <x v="8"/>
    <n v="7"/>
    <n v="278"/>
    <x v="2"/>
    <s v="3 years"/>
    <n v="14"/>
    <n v="22"/>
    <n v="3"/>
    <x v="13"/>
  </r>
  <r>
    <n v="66132"/>
    <n v="20000"/>
    <n v="20000"/>
    <n v="0.158"/>
    <s v="36 months"/>
    <x v="1"/>
    <n v="0.1313"/>
    <s v="CT"/>
    <s v="RENT"/>
    <x v="9"/>
    <x v="2"/>
    <n v="10"/>
    <n v="17981"/>
    <x v="1"/>
    <s v="3 years"/>
    <n v="15"/>
    <n v="13"/>
    <n v="3"/>
    <x v="1"/>
  </r>
  <r>
    <n v="73203"/>
    <n v="12000"/>
    <n v="12000"/>
    <n v="0.1409"/>
    <s v="36 months"/>
    <x v="0"/>
    <n v="0.19489999999999999"/>
    <s v="CA"/>
    <s v="RENT"/>
    <x v="261"/>
    <x v="13"/>
    <n v="13"/>
    <n v="6499"/>
    <x v="2"/>
    <s v="6 years"/>
    <n v="14"/>
    <n v="19"/>
    <n v="6"/>
    <x v="0"/>
  </r>
  <r>
    <n v="76842"/>
    <n v="17500"/>
    <n v="17500"/>
    <n v="0.21"/>
    <s v="60 months"/>
    <x v="6"/>
    <n v="1.78E-2"/>
    <s v="NY"/>
    <s v="RENT"/>
    <x v="46"/>
    <x v="7"/>
    <n v="7"/>
    <n v="3377"/>
    <x v="3"/>
    <s v="10+ years"/>
    <n v="0.21"/>
    <n v="1"/>
    <n v="11"/>
    <x v="6"/>
  </r>
  <r>
    <n v="41741"/>
    <n v="10000"/>
    <n v="10000"/>
    <n v="0.1171"/>
    <s v="36 months"/>
    <x v="1"/>
    <n v="0.21179999999999999"/>
    <s v="FL"/>
    <s v="OWN"/>
    <x v="63"/>
    <x v="2"/>
    <n v="8"/>
    <n v="7579"/>
    <x v="2"/>
    <s v="1 year"/>
    <n v="11"/>
    <n v="21"/>
    <n v="1"/>
    <x v="1"/>
  </r>
  <r>
    <n v="8127"/>
    <n v="3000"/>
    <n v="3000"/>
    <n v="0.14219999999999999"/>
    <s v="36 months"/>
    <x v="3"/>
    <n v="0.10050000000000001"/>
    <s v="MA"/>
    <s v="RENT"/>
    <x v="13"/>
    <x v="8"/>
    <n v="15"/>
    <n v="22698"/>
    <x v="0"/>
    <s v="6 years"/>
    <n v="14"/>
    <n v="10"/>
    <n v="6"/>
    <x v="3"/>
  </r>
  <r>
    <n v="4750"/>
    <n v="5600"/>
    <n v="5592.37"/>
    <n v="8.5900000000000004E-2"/>
    <s v="36 months"/>
    <x v="1"/>
    <n v="8.3400000000000002E-2"/>
    <s v="NJ"/>
    <s v="MORTGAGE"/>
    <x v="53"/>
    <x v="0"/>
    <n v="9"/>
    <n v="2639"/>
    <x v="1"/>
    <s v="5 years"/>
    <n v="8"/>
    <n v="8"/>
    <n v="5"/>
    <x v="1"/>
  </r>
  <r>
    <n v="93711"/>
    <n v="10000"/>
    <n v="10000"/>
    <n v="0.158"/>
    <s v="36 months"/>
    <x v="0"/>
    <n v="0.13320000000000001"/>
    <s v="AZ"/>
    <s v="RENT"/>
    <x v="9"/>
    <x v="4"/>
    <n v="16"/>
    <n v="11286"/>
    <x v="1"/>
    <s v="&lt; 1 year"/>
    <n v="15"/>
    <n v="13"/>
    <n v="0"/>
    <x v="0"/>
  </r>
  <r>
    <n v="28368"/>
    <n v="5000"/>
    <n v="5000"/>
    <n v="8.4900000000000003E-2"/>
    <s v="36 months"/>
    <x v="0"/>
    <n v="0.2253"/>
    <s v="WA"/>
    <s v="MORTGAGE"/>
    <x v="47"/>
    <x v="5"/>
    <n v="9"/>
    <n v="3388"/>
    <x v="0"/>
    <s v="10+ years"/>
    <n v="8"/>
    <n v="22"/>
    <n v="11"/>
    <x v="0"/>
  </r>
  <r>
    <n v="66425"/>
    <n v="16000"/>
    <n v="16000"/>
    <n v="0.21490000000000001"/>
    <s v="60 months"/>
    <x v="12"/>
    <n v="0.2576"/>
    <s v="NY"/>
    <s v="MORTGAGE"/>
    <x v="9"/>
    <x v="4"/>
    <n v="14"/>
    <n v="10881"/>
    <x v="2"/>
    <s v="5 years"/>
    <n v="21"/>
    <n v="25"/>
    <n v="5"/>
    <x v="12"/>
  </r>
  <r>
    <n v="13652"/>
    <n v="4800"/>
    <n v="4800"/>
    <n v="0.1075"/>
    <s v="36 months"/>
    <x v="2"/>
    <n v="0.2263"/>
    <s v="MA"/>
    <s v="RENT"/>
    <x v="114"/>
    <x v="18"/>
    <n v="6"/>
    <n v="11234"/>
    <x v="2"/>
    <s v="5 years"/>
    <n v="10"/>
    <n v="22"/>
    <n v="5"/>
    <x v="2"/>
  </r>
  <r>
    <n v="66166"/>
    <n v="24925"/>
    <n v="24925"/>
    <n v="0.1875"/>
    <s v="60 months"/>
    <x v="0"/>
    <n v="8.5099999999999995E-2"/>
    <s v="AK"/>
    <s v="MORTGAGE"/>
    <x v="31"/>
    <x v="18"/>
    <n v="7"/>
    <n v="15288"/>
    <x v="2"/>
    <s v="10+ years"/>
    <n v="18"/>
    <n v="8"/>
    <n v="11"/>
    <x v="0"/>
  </r>
  <r>
    <n v="73128"/>
    <n v="4825"/>
    <n v="4825"/>
    <n v="0.1212"/>
    <s v="36 months"/>
    <x v="0"/>
    <n v="4.7600000000000003E-2"/>
    <s v="CT"/>
    <s v="MORTGAGE"/>
    <x v="15"/>
    <x v="22"/>
    <n v="8"/>
    <n v="6883"/>
    <x v="2"/>
    <s v="8 years"/>
    <n v="12"/>
    <n v="4"/>
    <n v="8"/>
    <x v="0"/>
  </r>
  <r>
    <n v="42032"/>
    <n v="18750"/>
    <n v="18750"/>
    <n v="0.1825"/>
    <s v="60 months"/>
    <x v="0"/>
    <n v="0.12540000000000001"/>
    <s v="CO"/>
    <s v="MORTGAGE"/>
    <x v="199"/>
    <x v="13"/>
    <n v="13"/>
    <n v="11232"/>
    <x v="0"/>
    <s v="10+ years"/>
    <n v="18"/>
    <n v="12"/>
    <n v="11"/>
    <x v="0"/>
  </r>
  <r>
    <n v="101034"/>
    <n v="5000"/>
    <n v="5000"/>
    <n v="0.15310000000000001"/>
    <s v="36 months"/>
    <x v="6"/>
    <n v="0.2054"/>
    <s v="CT"/>
    <s v="MORTGAGE"/>
    <x v="46"/>
    <x v="13"/>
    <n v="18"/>
    <n v="12929"/>
    <x v="3"/>
    <s v="10+ years"/>
    <n v="15"/>
    <n v="20"/>
    <n v="11"/>
    <x v="6"/>
  </r>
  <r>
    <n v="102595"/>
    <n v="7500"/>
    <n v="224.99"/>
    <n v="0.13170000000000001"/>
    <s v="36 months"/>
    <x v="2"/>
    <n v="1.03E-2"/>
    <s v="CT"/>
    <s v="MORTGAGE"/>
    <x v="182"/>
    <x v="13"/>
    <n v="3"/>
    <n v="3607"/>
    <x v="6"/>
    <s v="6 years"/>
    <n v="13"/>
    <n v="1"/>
    <n v="6"/>
    <x v="2"/>
  </r>
  <r>
    <n v="12429"/>
    <n v="10000"/>
    <n v="10000"/>
    <n v="0.16819999999999999"/>
    <s v="60 months"/>
    <x v="0"/>
    <n v="0.12540000000000001"/>
    <s v="MA"/>
    <s v="RENT"/>
    <x v="582"/>
    <x v="22"/>
    <n v="9"/>
    <n v="6630"/>
    <x v="0"/>
    <s v="3 years"/>
    <n v="16"/>
    <n v="12"/>
    <n v="3"/>
    <x v="0"/>
  </r>
  <r>
    <n v="36084"/>
    <n v="5300"/>
    <n v="5300"/>
    <n v="7.9000000000000001E-2"/>
    <s v="36 months"/>
    <x v="0"/>
    <n v="9.6699999999999994E-2"/>
    <s v="TX"/>
    <s v="RENT"/>
    <x v="583"/>
    <x v="12"/>
    <n v="3"/>
    <n v="5360"/>
    <x v="2"/>
    <s v="8 years"/>
    <n v="7"/>
    <n v="9"/>
    <n v="8"/>
    <x v="0"/>
  </r>
  <r>
    <n v="3219"/>
    <n v="5000"/>
    <n v="5000"/>
    <n v="9.6299999999999997E-2"/>
    <s v="36 months"/>
    <x v="9"/>
    <n v="0.1181"/>
    <s v="AZ"/>
    <s v="MORTGAGE"/>
    <x v="13"/>
    <x v="10"/>
    <n v="16"/>
    <n v="23658"/>
    <x v="0"/>
    <s v="10+ years"/>
    <n v="9"/>
    <n v="11"/>
    <n v="11"/>
    <x v="9"/>
  </r>
  <r>
    <n v="15120"/>
    <n v="25000"/>
    <n v="15051.09"/>
    <n v="0.1323"/>
    <s v="60 months"/>
    <x v="0"/>
    <n v="0.2011"/>
    <s v="TX"/>
    <s v="MORTGAGE"/>
    <x v="20"/>
    <x v="0"/>
    <n v="11"/>
    <n v="33084"/>
    <x v="2"/>
    <s v="10+ years"/>
    <n v="13"/>
    <n v="20"/>
    <n v="11"/>
    <x v="0"/>
  </r>
  <r>
    <n v="3246"/>
    <n v="9250"/>
    <n v="9200"/>
    <n v="0.11890000000000001"/>
    <s v="36 months"/>
    <x v="0"/>
    <n v="0.1628"/>
    <s v="OH"/>
    <s v="MORTGAGE"/>
    <x v="15"/>
    <x v="28"/>
    <n v="14"/>
    <n v="10111"/>
    <x v="7"/>
    <s v="6 years"/>
    <n v="11"/>
    <n v="16"/>
    <n v="6"/>
    <x v="0"/>
  </r>
  <r>
    <n v="14851"/>
    <n v="19000"/>
    <n v="18725"/>
    <n v="0.1075"/>
    <s v="60 months"/>
    <x v="6"/>
    <n v="6.1899999999999997E-2"/>
    <s v="MD"/>
    <s v="MORTGAGE"/>
    <x v="48"/>
    <x v="26"/>
    <n v="12"/>
    <n v="1142"/>
    <x v="1"/>
    <s v="8 years"/>
    <n v="10"/>
    <n v="6"/>
    <n v="8"/>
    <x v="6"/>
  </r>
  <r>
    <n v="45929"/>
    <n v="2000"/>
    <n v="2000"/>
    <n v="6.0299999999999999E-2"/>
    <s v="36 months"/>
    <x v="0"/>
    <n v="8.0100000000000005E-2"/>
    <s v="NY"/>
    <s v="RENT"/>
    <x v="28"/>
    <x v="20"/>
    <n v="7"/>
    <n v="2031"/>
    <x v="2"/>
    <s v="&lt; 1 year"/>
    <n v="6"/>
    <n v="8"/>
    <n v="0"/>
    <x v="0"/>
  </r>
  <r>
    <n v="62740"/>
    <n v="7200"/>
    <n v="7200"/>
    <n v="0.2049"/>
    <s v="60 months"/>
    <x v="2"/>
    <n v="0.15140000000000001"/>
    <s v="NJ"/>
    <s v="RENT"/>
    <x v="40"/>
    <x v="4"/>
    <n v="10"/>
    <n v="14585"/>
    <x v="3"/>
    <s v="3 years"/>
    <n v="20"/>
    <n v="15"/>
    <n v="3"/>
    <x v="2"/>
  </r>
  <r>
    <n v="70648"/>
    <n v="8000"/>
    <n v="8000"/>
    <n v="0.1409"/>
    <s v="36 months"/>
    <x v="0"/>
    <n v="0.19600000000000001"/>
    <s v="CO"/>
    <s v="MORTGAGE"/>
    <x v="348"/>
    <x v="3"/>
    <n v="13"/>
    <n v="8903"/>
    <x v="1"/>
    <s v="n/a"/>
    <n v="14"/>
    <n v="19"/>
    <s v="n/a"/>
    <x v="0"/>
  </r>
  <r>
    <n v="33500"/>
    <n v="13000"/>
    <n v="12875"/>
    <n v="0.1171"/>
    <s v="36 months"/>
    <x v="0"/>
    <n v="0.16200000000000001"/>
    <s v="NJ"/>
    <s v="RENT"/>
    <x v="584"/>
    <x v="7"/>
    <n v="21"/>
    <n v="27852"/>
    <x v="2"/>
    <s v="9 years"/>
    <n v="11"/>
    <n v="16"/>
    <n v="9"/>
    <x v="0"/>
  </r>
  <r>
    <n v="55755"/>
    <n v="8000"/>
    <n v="8000"/>
    <n v="0.16289999999999999"/>
    <s v="36 months"/>
    <x v="11"/>
    <n v="2.92E-2"/>
    <s v="CT"/>
    <s v="MORTGAGE"/>
    <x v="11"/>
    <x v="4"/>
    <n v="5"/>
    <n v="4454"/>
    <x v="0"/>
    <s v="10+ years"/>
    <n v="16"/>
    <n v="2"/>
    <n v="11"/>
    <x v="11"/>
  </r>
  <r>
    <n v="3158"/>
    <n v="14000"/>
    <n v="13675"/>
    <n v="9.6299999999999997E-2"/>
    <s v="36 months"/>
    <x v="0"/>
    <n v="0.13059999999999999"/>
    <s v="CA"/>
    <s v="MORTGAGE"/>
    <x v="244"/>
    <x v="12"/>
    <n v="21"/>
    <n v="46017"/>
    <x v="3"/>
    <s v="10+ years"/>
    <n v="9"/>
    <n v="13"/>
    <n v="11"/>
    <x v="0"/>
  </r>
  <r>
    <n v="40127"/>
    <n v="1400"/>
    <n v="1400"/>
    <n v="0.12690000000000001"/>
    <s v="36 months"/>
    <x v="2"/>
    <n v="5.9299999999999999E-2"/>
    <s v="NJ"/>
    <s v="OWN"/>
    <x v="1"/>
    <x v="21"/>
    <n v="3"/>
    <n v="1029"/>
    <x v="2"/>
    <s v="1 year"/>
    <n v="12"/>
    <n v="5"/>
    <n v="1"/>
    <x v="2"/>
  </r>
  <r>
    <n v="77444"/>
    <n v="9500"/>
    <n v="9500"/>
    <n v="8.8999999999999996E-2"/>
    <s v="36 months"/>
    <x v="0"/>
    <n v="0.2772"/>
    <s v="CO"/>
    <s v="OWN"/>
    <x v="9"/>
    <x v="0"/>
    <n v="4"/>
    <n v="18393"/>
    <x v="1"/>
    <s v="6 years"/>
    <n v="8"/>
    <n v="27"/>
    <n v="6"/>
    <x v="0"/>
  </r>
  <r>
    <n v="74186"/>
    <n v="12700"/>
    <n v="12700"/>
    <n v="0.1114"/>
    <s v="36 months"/>
    <x v="0"/>
    <n v="0.1053"/>
    <s v="NJ"/>
    <s v="OWN"/>
    <x v="63"/>
    <x v="6"/>
    <n v="6"/>
    <n v="8948"/>
    <x v="2"/>
    <s v="&lt; 1 year"/>
    <n v="11"/>
    <n v="10"/>
    <n v="0"/>
    <x v="0"/>
  </r>
  <r>
    <n v="45644"/>
    <n v="10000"/>
    <n v="10000"/>
    <n v="9.7600000000000006E-2"/>
    <s v="36 months"/>
    <x v="0"/>
    <n v="0.18310000000000001"/>
    <s v="NJ"/>
    <s v="RENT"/>
    <x v="6"/>
    <x v="9"/>
    <n v="6"/>
    <n v="5670"/>
    <x v="1"/>
    <s v="10+ years"/>
    <n v="9"/>
    <n v="18"/>
    <n v="11"/>
    <x v="0"/>
  </r>
  <r>
    <n v="2868"/>
    <n v="6000"/>
    <n v="5691.36"/>
    <n v="0.11890000000000001"/>
    <s v="36 months"/>
    <x v="8"/>
    <n v="0.11550000000000001"/>
    <s v="PA"/>
    <s v="RENT"/>
    <x v="135"/>
    <x v="0"/>
    <n v="4"/>
    <n v="1003"/>
    <x v="0"/>
    <s v="1 year"/>
    <n v="11"/>
    <n v="11"/>
    <n v="1"/>
    <x v="8"/>
  </r>
  <r>
    <n v="28280"/>
    <n v="5200"/>
    <n v="5200"/>
    <n v="0.1399"/>
    <s v="36 months"/>
    <x v="0"/>
    <n v="0.23180000000000001"/>
    <s v="CA"/>
    <s v="MORTGAGE"/>
    <x v="9"/>
    <x v="22"/>
    <n v="17"/>
    <n v="28118"/>
    <x v="0"/>
    <s v="5 years"/>
    <n v="13"/>
    <n v="23"/>
    <n v="5"/>
    <x v="0"/>
  </r>
  <r>
    <n v="50921"/>
    <n v="9000"/>
    <n v="8975"/>
    <n v="0.15809999999999999"/>
    <s v="36 months"/>
    <x v="0"/>
    <n v="0.1069"/>
    <s v="MO"/>
    <s v="RENT"/>
    <x v="19"/>
    <x v="13"/>
    <n v="7"/>
    <n v="6599"/>
    <x v="1"/>
    <s v="10+ years"/>
    <n v="15"/>
    <n v="10"/>
    <n v="11"/>
    <x v="0"/>
  </r>
  <r>
    <n v="2425"/>
    <n v="12000"/>
    <n v="11854.04"/>
    <n v="0.1474"/>
    <s v="36 months"/>
    <x v="0"/>
    <n v="4.6199999999999998E-2"/>
    <s v="NY"/>
    <s v="RENT"/>
    <x v="24"/>
    <x v="3"/>
    <n v="3"/>
    <n v="7956"/>
    <x v="2"/>
    <s v="10+ years"/>
    <n v="14"/>
    <n v="4"/>
    <n v="11"/>
    <x v="0"/>
  </r>
  <r>
    <n v="1337"/>
    <n v="6600"/>
    <n v="3800"/>
    <n v="9.0700000000000003E-2"/>
    <s v="36 months"/>
    <x v="2"/>
    <n v="1.84E-2"/>
    <s v="FL"/>
    <s v="OWN"/>
    <x v="585"/>
    <x v="11"/>
    <n v="16"/>
    <n v="4889"/>
    <x v="1"/>
    <s v="&lt; 1 year"/>
    <n v="9"/>
    <n v="1"/>
    <n v="0"/>
    <x v="2"/>
  </r>
  <r>
    <n v="56391"/>
    <n v="10000"/>
    <n v="10000"/>
    <n v="0.1399"/>
    <s v="36 months"/>
    <x v="0"/>
    <n v="8.6199999999999999E-2"/>
    <s v="NJ"/>
    <s v="MORTGAGE"/>
    <x v="586"/>
    <x v="4"/>
    <n v="13"/>
    <n v="7200"/>
    <x v="2"/>
    <s v="9 years"/>
    <n v="13"/>
    <n v="8"/>
    <n v="9"/>
    <x v="0"/>
  </r>
  <r>
    <n v="27919"/>
    <n v="1800"/>
    <n v="1800"/>
    <n v="0.1149"/>
    <s v="36 months"/>
    <x v="0"/>
    <n v="0.16639999999999999"/>
    <s v="WY"/>
    <s v="MORTGAGE"/>
    <x v="11"/>
    <x v="3"/>
    <n v="11"/>
    <n v="26267"/>
    <x v="2"/>
    <s v="10+ years"/>
    <n v="11"/>
    <n v="16"/>
    <n v="11"/>
    <x v="0"/>
  </r>
  <r>
    <n v="78789"/>
    <n v="19000"/>
    <n v="19000"/>
    <n v="0.1875"/>
    <s v="60 months"/>
    <x v="6"/>
    <n v="0.17399999999999999"/>
    <s v="MN"/>
    <s v="OWN"/>
    <x v="68"/>
    <x v="3"/>
    <n v="7"/>
    <n v="5246"/>
    <x v="0"/>
    <s v="10+ years"/>
    <n v="18"/>
    <n v="17"/>
    <n v="11"/>
    <x v="6"/>
  </r>
  <r>
    <n v="85290"/>
    <n v="24000"/>
    <n v="24000"/>
    <n v="0.2049"/>
    <s v="60 months"/>
    <x v="0"/>
    <n v="8.6900000000000005E-2"/>
    <s v="NJ"/>
    <s v="MORTGAGE"/>
    <x v="28"/>
    <x v="7"/>
    <n v="9"/>
    <n v="23006"/>
    <x v="2"/>
    <s v="10+ years"/>
    <n v="20"/>
    <n v="8"/>
    <n v="11"/>
    <x v="0"/>
  </r>
  <r>
    <n v="63588"/>
    <n v="11500"/>
    <n v="11475"/>
    <n v="0.1114"/>
    <s v="36 months"/>
    <x v="0"/>
    <n v="0.23400000000000001"/>
    <s v="FL"/>
    <s v="OWN"/>
    <x v="85"/>
    <x v="21"/>
    <n v="8"/>
    <n v="17324"/>
    <x v="2"/>
    <s v="n/a"/>
    <n v="11"/>
    <n v="23"/>
    <s v="n/a"/>
    <x v="0"/>
  </r>
  <r>
    <n v="47887"/>
    <n v="12100"/>
    <n v="12100"/>
    <n v="0.13669999999999999"/>
    <s v="36 months"/>
    <x v="0"/>
    <n v="0.1285"/>
    <s v="FL"/>
    <s v="RENT"/>
    <x v="9"/>
    <x v="2"/>
    <n v="8"/>
    <n v="12026"/>
    <x v="2"/>
    <s v="4 years"/>
    <n v="13"/>
    <n v="12"/>
    <n v="4"/>
    <x v="0"/>
  </r>
  <r>
    <n v="28055"/>
    <n v="12000"/>
    <n v="12000"/>
    <n v="0.1799"/>
    <s v="60 months"/>
    <x v="0"/>
    <n v="0.2344"/>
    <s v="TX"/>
    <s v="RENT"/>
    <x v="88"/>
    <x v="13"/>
    <n v="8"/>
    <n v="8860"/>
    <x v="2"/>
    <s v="&lt; 1 year"/>
    <n v="17"/>
    <n v="23"/>
    <n v="0"/>
    <x v="0"/>
  </r>
  <r>
    <n v="44231"/>
    <n v="12000"/>
    <n v="12000"/>
    <n v="0.15310000000000001"/>
    <s v="36 months"/>
    <x v="0"/>
    <n v="0.1069"/>
    <s v="MA"/>
    <s v="MORTGAGE"/>
    <x v="37"/>
    <x v="13"/>
    <n v="18"/>
    <n v="13194"/>
    <x v="0"/>
    <s v="3 years"/>
    <n v="15"/>
    <n v="10"/>
    <n v="3"/>
    <x v="0"/>
  </r>
  <r>
    <n v="88584"/>
    <n v="10000"/>
    <n v="10000"/>
    <n v="0.19719999999999999"/>
    <s v="36 months"/>
    <x v="2"/>
    <n v="0.27529999999999999"/>
    <s v="MN"/>
    <s v="MORTGAGE"/>
    <x v="6"/>
    <x v="8"/>
    <n v="14"/>
    <n v="11506"/>
    <x v="2"/>
    <s v="10+ years"/>
    <n v="19"/>
    <n v="27"/>
    <n v="11"/>
    <x v="2"/>
  </r>
  <r>
    <n v="61697"/>
    <n v="8875"/>
    <n v="8875"/>
    <n v="0.15310000000000001"/>
    <s v="36 months"/>
    <x v="0"/>
    <n v="0.30149999999999999"/>
    <s v="NC"/>
    <s v="RENT"/>
    <x v="587"/>
    <x v="22"/>
    <n v="11"/>
    <n v="11798"/>
    <x v="1"/>
    <s v="2 years"/>
    <n v="15"/>
    <n v="30"/>
    <n v="2"/>
    <x v="0"/>
  </r>
  <r>
    <n v="64440"/>
    <n v="10625"/>
    <n v="10625"/>
    <n v="0.1777"/>
    <s v="36 months"/>
    <x v="0"/>
    <n v="0.221"/>
    <s v="FL"/>
    <s v="OWN"/>
    <x v="588"/>
    <x v="17"/>
    <n v="9"/>
    <n v="12156"/>
    <x v="2"/>
    <s v="&lt; 1 year"/>
    <n v="17"/>
    <n v="22"/>
    <n v="0"/>
    <x v="0"/>
  </r>
  <r>
    <n v="3320"/>
    <n v="12000"/>
    <n v="3725"/>
    <n v="0.1411"/>
    <s v="36 months"/>
    <x v="1"/>
    <n v="7.2300000000000003E-2"/>
    <s v="GA"/>
    <s v="MORTGAGE"/>
    <x v="19"/>
    <x v="4"/>
    <n v="6"/>
    <n v="13018"/>
    <x v="3"/>
    <s v="1 year"/>
    <n v="14"/>
    <n v="7"/>
    <n v="1"/>
    <x v="1"/>
  </r>
  <r>
    <n v="95536"/>
    <n v="10000"/>
    <n v="10000"/>
    <n v="0.17269999999999999"/>
    <s v="36 months"/>
    <x v="0"/>
    <n v="0.28910000000000002"/>
    <s v="FL"/>
    <s v="MORTGAGE"/>
    <x v="70"/>
    <x v="17"/>
    <n v="11"/>
    <n v="9059"/>
    <x v="1"/>
    <s v="7 years"/>
    <n v="17"/>
    <n v="28"/>
    <n v="7"/>
    <x v="0"/>
  </r>
  <r>
    <n v="98428"/>
    <n v="12000"/>
    <n v="12000"/>
    <n v="0.2049"/>
    <s v="36 months"/>
    <x v="1"/>
    <n v="0.28839999999999999"/>
    <s v="IL"/>
    <s v="RENT"/>
    <x v="589"/>
    <x v="17"/>
    <n v="12"/>
    <n v="19234"/>
    <x v="0"/>
    <s v="5 years"/>
    <n v="20"/>
    <n v="28"/>
    <n v="5"/>
    <x v="1"/>
  </r>
  <r>
    <n v="26457"/>
    <n v="14000"/>
    <n v="12225"/>
    <n v="0.11990000000000001"/>
    <s v="60 months"/>
    <x v="0"/>
    <n v="0.1401"/>
    <s v="AR"/>
    <s v="MORTGAGE"/>
    <x v="1"/>
    <x v="5"/>
    <n v="9"/>
    <n v="3539"/>
    <x v="2"/>
    <s v="3 years"/>
    <n v="11"/>
    <n v="14"/>
    <n v="3"/>
    <x v="0"/>
  </r>
  <r>
    <n v="43465"/>
    <n v="16000"/>
    <n v="15975"/>
    <n v="0.17580000000000001"/>
    <s v="60 months"/>
    <x v="0"/>
    <n v="0.1226"/>
    <s v="MO"/>
    <s v="MORTGAGE"/>
    <x v="56"/>
    <x v="6"/>
    <n v="12"/>
    <n v="18008"/>
    <x v="1"/>
    <s v="&lt; 1 year"/>
    <n v="17"/>
    <n v="12"/>
    <n v="0"/>
    <x v="0"/>
  </r>
  <r>
    <n v="53930"/>
    <n v="10000"/>
    <n v="10000"/>
    <n v="0.15809999999999999"/>
    <s v="36 months"/>
    <x v="0"/>
    <n v="0.2089"/>
    <s v="TX"/>
    <s v="RENT"/>
    <x v="590"/>
    <x v="4"/>
    <n v="14"/>
    <n v="10443"/>
    <x v="1"/>
    <s v="9 years"/>
    <n v="15"/>
    <n v="20"/>
    <n v="9"/>
    <x v="0"/>
  </r>
  <r>
    <n v="92051"/>
    <n v="3625"/>
    <n v="3625"/>
    <n v="0.16289999999999999"/>
    <s v="36 months"/>
    <x v="12"/>
    <n v="0.2175"/>
    <s v="NY"/>
    <s v="MORTGAGE"/>
    <x v="20"/>
    <x v="5"/>
    <n v="12"/>
    <n v="3226"/>
    <x v="4"/>
    <s v="2 years"/>
    <n v="16"/>
    <n v="21"/>
    <n v="2"/>
    <x v="12"/>
  </r>
  <r>
    <n v="78391"/>
    <n v="8400"/>
    <n v="8400"/>
    <n v="0.1212"/>
    <s v="36 months"/>
    <x v="0"/>
    <n v="0.22320000000000001"/>
    <s v="MA"/>
    <s v="RENT"/>
    <x v="63"/>
    <x v="2"/>
    <n v="7"/>
    <n v="5500"/>
    <x v="2"/>
    <s v="4 years"/>
    <n v="12"/>
    <n v="22"/>
    <n v="4"/>
    <x v="0"/>
  </r>
  <r>
    <n v="1766"/>
    <n v="1600"/>
    <n v="1334.54"/>
    <n v="0.15049999999999999"/>
    <s v="36 months"/>
    <x v="8"/>
    <n v="0.14149999999999999"/>
    <s v="FL"/>
    <s v="RENT"/>
    <x v="64"/>
    <x v="8"/>
    <n v="5"/>
    <n v="9603"/>
    <x v="1"/>
    <s v="&lt; 1 year"/>
    <n v="15"/>
    <n v="14"/>
    <n v="0"/>
    <x v="8"/>
  </r>
  <r>
    <n v="82223"/>
    <n v="3600"/>
    <n v="3600"/>
    <n v="0.16289999999999999"/>
    <s v="36 months"/>
    <x v="0"/>
    <n v="0.249"/>
    <s v="NY"/>
    <s v="OWN"/>
    <x v="32"/>
    <x v="8"/>
    <n v="16"/>
    <n v="11927"/>
    <x v="3"/>
    <s v="10+ years"/>
    <n v="16"/>
    <n v="24"/>
    <n v="11"/>
    <x v="0"/>
  </r>
  <r>
    <n v="19226"/>
    <n v="14000"/>
    <n v="14000"/>
    <n v="0.17510000000000001"/>
    <s v="36 months"/>
    <x v="1"/>
    <n v="9.3700000000000006E-2"/>
    <s v="DC"/>
    <s v="RENT"/>
    <x v="82"/>
    <x v="22"/>
    <n v="3"/>
    <n v="13522"/>
    <x v="2"/>
    <s v="&lt; 1 year"/>
    <n v="17"/>
    <n v="9"/>
    <n v="0"/>
    <x v="1"/>
  </r>
  <r>
    <n v="63697"/>
    <n v="15675"/>
    <n v="15675"/>
    <n v="6.0299999999999999E-2"/>
    <s v="36 months"/>
    <x v="12"/>
    <n v="8.8599999999999998E-2"/>
    <s v="FL"/>
    <s v="MORTGAGE"/>
    <x v="46"/>
    <x v="33"/>
    <n v="9"/>
    <n v="13020"/>
    <x v="1"/>
    <s v="7 years"/>
    <n v="6"/>
    <n v="8"/>
    <n v="7"/>
    <x v="12"/>
  </r>
  <r>
    <n v="2947"/>
    <n v="6000"/>
    <n v="5546.81"/>
    <n v="0.11890000000000001"/>
    <s v="36 months"/>
    <x v="2"/>
    <n v="0.1938"/>
    <s v="NY"/>
    <s v="RENT"/>
    <x v="206"/>
    <x v="9"/>
    <n v="6"/>
    <n v="42987"/>
    <x v="1"/>
    <s v="10+ years"/>
    <n v="11"/>
    <n v="19"/>
    <n v="11"/>
    <x v="2"/>
  </r>
  <r>
    <n v="91702"/>
    <n v="10000"/>
    <n v="10000"/>
    <n v="8.8999999999999996E-2"/>
    <s v="36 months"/>
    <x v="6"/>
    <n v="0.11169999999999999"/>
    <s v="GA"/>
    <s v="MORTGAGE"/>
    <x v="20"/>
    <x v="3"/>
    <n v="15"/>
    <n v="14593"/>
    <x v="1"/>
    <s v="6 years"/>
    <n v="8"/>
    <n v="11"/>
    <n v="6"/>
    <x v="6"/>
  </r>
  <r>
    <n v="50924"/>
    <n v="29000"/>
    <n v="29000"/>
    <n v="7.9000000000000001E-2"/>
    <s v="36 months"/>
    <x v="0"/>
    <n v="0.1925"/>
    <s v="NY"/>
    <s v="MORTGAGE"/>
    <x v="13"/>
    <x v="14"/>
    <n v="18"/>
    <n v="75212"/>
    <x v="1"/>
    <s v="&lt; 1 year"/>
    <n v="7"/>
    <n v="19"/>
    <n v="0"/>
    <x v="0"/>
  </r>
  <r>
    <n v="35615"/>
    <n v="4800"/>
    <n v="4800"/>
    <n v="0.1242"/>
    <s v="36 months"/>
    <x v="0"/>
    <n v="0.17979999999999999"/>
    <s v="UT"/>
    <s v="MORTGAGE"/>
    <x v="24"/>
    <x v="4"/>
    <n v="9"/>
    <n v="30895"/>
    <x v="2"/>
    <s v="10+ years"/>
    <n v="12"/>
    <n v="17"/>
    <n v="11"/>
    <x v="0"/>
  </r>
  <r>
    <n v="6084"/>
    <n v="5000"/>
    <n v="4900"/>
    <n v="8.9399999999999993E-2"/>
    <s v="36 months"/>
    <x v="9"/>
    <n v="0.13270000000000001"/>
    <s v="NY"/>
    <s v="OWN"/>
    <x v="46"/>
    <x v="11"/>
    <n v="5"/>
    <n v="4676"/>
    <x v="2"/>
    <s v="3 years"/>
    <n v="8"/>
    <n v="13"/>
    <n v="3"/>
    <x v="9"/>
  </r>
  <r>
    <n v="3862"/>
    <n v="7000"/>
    <n v="6894.01"/>
    <n v="0.12529999999999999"/>
    <s v="36 months"/>
    <x v="0"/>
    <n v="6.6400000000000001E-2"/>
    <s v="NJ"/>
    <s v="MORTGAGE"/>
    <x v="9"/>
    <x v="3"/>
    <n v="7"/>
    <n v="11391"/>
    <x v="1"/>
    <s v="5 years"/>
    <n v="12"/>
    <n v="6"/>
    <n v="5"/>
    <x v="0"/>
  </r>
  <r>
    <n v="49409"/>
    <n v="20000"/>
    <n v="19975"/>
    <n v="0.16289999999999999"/>
    <s v="60 months"/>
    <x v="0"/>
    <n v="0.24049999999999999"/>
    <s v="MD"/>
    <s v="MORTGAGE"/>
    <x v="399"/>
    <x v="6"/>
    <n v="11"/>
    <n v="14944"/>
    <x v="1"/>
    <s v="3 years"/>
    <n v="16"/>
    <n v="24"/>
    <n v="3"/>
    <x v="0"/>
  </r>
  <r>
    <n v="89809"/>
    <n v="9000"/>
    <n v="9000"/>
    <n v="0.1212"/>
    <s v="36 months"/>
    <x v="0"/>
    <n v="0.10050000000000001"/>
    <s v="NY"/>
    <s v="RENT"/>
    <x v="100"/>
    <x v="2"/>
    <n v="8"/>
    <n v="9490"/>
    <x v="1"/>
    <s v="&lt; 1 year"/>
    <n v="12"/>
    <n v="10"/>
    <n v="0"/>
    <x v="0"/>
  </r>
  <r>
    <n v="33275"/>
    <n v="4400"/>
    <n v="4400"/>
    <n v="0.1242"/>
    <s v="36 months"/>
    <x v="12"/>
    <n v="0.19"/>
    <s v="CA"/>
    <s v="RENT"/>
    <x v="64"/>
    <x v="1"/>
    <n v="9"/>
    <n v="2411"/>
    <x v="3"/>
    <s v="5 years"/>
    <n v="12"/>
    <n v="0.19"/>
    <n v="5"/>
    <x v="12"/>
  </r>
  <r>
    <n v="36803"/>
    <n v="3000"/>
    <n v="3000"/>
    <n v="0.1171"/>
    <s v="36 months"/>
    <x v="8"/>
    <n v="0.16800000000000001"/>
    <s v="GA"/>
    <s v="RENT"/>
    <x v="42"/>
    <x v="3"/>
    <n v="4"/>
    <n v="413"/>
    <x v="2"/>
    <s v="2 years"/>
    <n v="11"/>
    <n v="16"/>
    <n v="2"/>
    <x v="8"/>
  </r>
  <r>
    <n v="61587"/>
    <n v="6250"/>
    <n v="6250"/>
    <n v="0.14330000000000001"/>
    <s v="36 months"/>
    <x v="1"/>
    <n v="0.20399999999999999"/>
    <s v="FL"/>
    <s v="MORTGAGE"/>
    <x v="114"/>
    <x v="13"/>
    <n v="10"/>
    <n v="7845"/>
    <x v="2"/>
    <s v="4 years"/>
    <n v="14"/>
    <n v="20"/>
    <n v="4"/>
    <x v="1"/>
  </r>
  <r>
    <n v="32249"/>
    <n v="14000"/>
    <n v="14000"/>
    <n v="6.0299999999999999E-2"/>
    <s v="36 months"/>
    <x v="0"/>
    <n v="0.09"/>
    <s v="IL"/>
    <s v="MORTGAGE"/>
    <x v="591"/>
    <x v="32"/>
    <n v="11"/>
    <n v="15108"/>
    <x v="2"/>
    <s v="6 years"/>
    <n v="6"/>
    <n v="0.09"/>
    <n v="6"/>
    <x v="0"/>
  </r>
  <r>
    <n v="39908"/>
    <n v="30000"/>
    <n v="30000"/>
    <n v="0.14269999999999999"/>
    <s v="36 months"/>
    <x v="0"/>
    <n v="8.5099999999999995E-2"/>
    <s v="TX"/>
    <s v="MORTGAGE"/>
    <x v="13"/>
    <x v="1"/>
    <n v="10"/>
    <n v="28967"/>
    <x v="2"/>
    <s v="10+ years"/>
    <n v="14"/>
    <n v="8"/>
    <n v="11"/>
    <x v="0"/>
  </r>
  <r>
    <n v="33029"/>
    <n v="19600"/>
    <n v="19600"/>
    <n v="0.1242"/>
    <s v="60 months"/>
    <x v="0"/>
    <n v="0.22989999999999999"/>
    <s v="AZ"/>
    <s v="RENT"/>
    <x v="46"/>
    <x v="28"/>
    <n v="9"/>
    <n v="14783"/>
    <x v="0"/>
    <s v="&lt; 1 year"/>
    <n v="12"/>
    <n v="22"/>
    <n v="0"/>
    <x v="0"/>
  </r>
  <r>
    <n v="7603"/>
    <n v="1600"/>
    <n v="1600"/>
    <n v="0.13109999999999999"/>
    <s v="36 months"/>
    <x v="0"/>
    <n v="0.18990000000000001"/>
    <s v="WA"/>
    <s v="MORTGAGE"/>
    <x v="592"/>
    <x v="4"/>
    <n v="9"/>
    <n v="6281"/>
    <x v="3"/>
    <s v="10+ years"/>
    <n v="13"/>
    <n v="18"/>
    <n v="11"/>
    <x v="0"/>
  </r>
  <r>
    <n v="57519"/>
    <n v="8000"/>
    <n v="8000"/>
    <n v="0.1399"/>
    <s v="36 months"/>
    <x v="8"/>
    <n v="0.1817"/>
    <s v="CA"/>
    <s v="OWN"/>
    <x v="48"/>
    <x v="4"/>
    <n v="13"/>
    <n v="5987"/>
    <x v="2"/>
    <s v="&lt; 1 year"/>
    <n v="13"/>
    <n v="18"/>
    <n v="0"/>
    <x v="8"/>
  </r>
  <r>
    <n v="102277"/>
    <n v="2500"/>
    <n v="2125"/>
    <n v="0.12920000000000001"/>
    <s v="36 months"/>
    <x v="0"/>
    <n v="0.22320000000000001"/>
    <s v="MI"/>
    <s v="MORTGAGE"/>
    <x v="19"/>
    <x v="4"/>
    <n v="21"/>
    <n v="4744"/>
    <x v="5"/>
    <s v="7 years"/>
    <n v="12"/>
    <n v="22"/>
    <n v="7"/>
    <x v="0"/>
  </r>
  <r>
    <n v="64419"/>
    <n v="16075"/>
    <n v="16075"/>
    <n v="0.16289999999999999"/>
    <s v="36 months"/>
    <x v="0"/>
    <n v="0.17580000000000001"/>
    <s v="KS"/>
    <s v="MORTGAGE"/>
    <x v="593"/>
    <x v="3"/>
    <n v="7"/>
    <n v="15781"/>
    <x v="1"/>
    <s v="2 years"/>
    <n v="16"/>
    <n v="17"/>
    <n v="2"/>
    <x v="0"/>
  </r>
  <r>
    <n v="5651"/>
    <n v="4900"/>
    <n v="4888.24"/>
    <n v="0.1426"/>
    <s v="36 months"/>
    <x v="0"/>
    <n v="0.23749999999999999"/>
    <s v="CT"/>
    <s v="RENT"/>
    <x v="594"/>
    <x v="5"/>
    <n v="5"/>
    <n v="17998"/>
    <x v="1"/>
    <s v="1 year"/>
    <n v="14"/>
    <n v="23"/>
    <n v="1"/>
    <x v="0"/>
  </r>
  <r>
    <n v="27901"/>
    <n v="14400"/>
    <n v="14400"/>
    <n v="0.11990000000000001"/>
    <s v="36 months"/>
    <x v="0"/>
    <n v="0.1348"/>
    <s v="KY"/>
    <s v="MORTGAGE"/>
    <x v="595"/>
    <x v="18"/>
    <n v="9"/>
    <n v="34354"/>
    <x v="1"/>
    <s v="5 years"/>
    <n v="11"/>
    <n v="13"/>
    <n v="5"/>
    <x v="0"/>
  </r>
  <r>
    <n v="80404"/>
    <n v="7750"/>
    <n v="7750"/>
    <n v="0.2049"/>
    <s v="36 months"/>
    <x v="1"/>
    <n v="0.09"/>
    <s v="CA"/>
    <s v="MORTGAGE"/>
    <x v="64"/>
    <x v="17"/>
    <n v="3"/>
    <n v="5399"/>
    <x v="2"/>
    <s v="5 years"/>
    <n v="20"/>
    <n v="0.09"/>
    <n v="5"/>
    <x v="1"/>
  </r>
  <r>
    <n v="23537"/>
    <n v="4200"/>
    <n v="4200"/>
    <n v="5.79E-2"/>
    <s v="36 months"/>
    <x v="0"/>
    <n v="8.1000000000000003E-2"/>
    <s v="MD"/>
    <s v="MORTGAGE"/>
    <x v="596"/>
    <x v="20"/>
    <n v="7"/>
    <n v="18861"/>
    <x v="0"/>
    <s v="8 years"/>
    <n v="5"/>
    <n v="8"/>
    <n v="8"/>
    <x v="0"/>
  </r>
  <r>
    <n v="22289"/>
    <n v="35000"/>
    <n v="34950"/>
    <n v="0.1268"/>
    <s v="60 months"/>
    <x v="6"/>
    <n v="0.2399"/>
    <s v="WV"/>
    <s v="MORTGAGE"/>
    <x v="69"/>
    <x v="19"/>
    <n v="19"/>
    <n v="30725"/>
    <x v="1"/>
    <s v="10+ years"/>
    <n v="12"/>
    <n v="23"/>
    <n v="11"/>
    <x v="6"/>
  </r>
  <r>
    <n v="48048"/>
    <n v="12800"/>
    <n v="12800"/>
    <n v="0.1212"/>
    <s v="36 months"/>
    <x v="0"/>
    <n v="0.21529999999999999"/>
    <s v="CA"/>
    <s v="RENT"/>
    <x v="105"/>
    <x v="3"/>
    <n v="16"/>
    <n v="14291"/>
    <x v="2"/>
    <s v="&lt; 1 year"/>
    <n v="12"/>
    <n v="21"/>
    <n v="0"/>
    <x v="0"/>
  </r>
  <r>
    <n v="83570"/>
    <n v="8000"/>
    <n v="8000"/>
    <n v="8.8999999999999996E-2"/>
    <s v="36 months"/>
    <x v="0"/>
    <n v="0.2656"/>
    <s v="AZ"/>
    <s v="MORTGAGE"/>
    <x v="37"/>
    <x v="5"/>
    <n v="15"/>
    <n v="6701"/>
    <x v="2"/>
    <s v="1 year"/>
    <n v="8"/>
    <n v="26"/>
    <n v="1"/>
    <x v="0"/>
  </r>
  <r>
    <n v="39692"/>
    <n v="25000"/>
    <n v="23477.53"/>
    <n v="0.18640000000000001"/>
    <s v="60 months"/>
    <x v="0"/>
    <n v="0.14610000000000001"/>
    <s v="NV"/>
    <s v="MORTGAGE"/>
    <x v="28"/>
    <x v="3"/>
    <n v="8"/>
    <n v="13785"/>
    <x v="2"/>
    <s v="10+ years"/>
    <n v="18"/>
    <n v="14"/>
    <n v="11"/>
    <x v="0"/>
  </r>
  <r>
    <n v="23911"/>
    <n v="5000"/>
    <n v="5000"/>
    <n v="8.4900000000000003E-2"/>
    <s v="36 months"/>
    <x v="1"/>
    <n v="0.16889999999999999"/>
    <s v="NJ"/>
    <s v="MORTGAGE"/>
    <x v="597"/>
    <x v="10"/>
    <n v="19"/>
    <n v="43734"/>
    <x v="1"/>
    <s v="8 years"/>
    <n v="8"/>
    <n v="16"/>
    <n v="8"/>
    <x v="1"/>
  </r>
  <r>
    <n v="11625"/>
    <n v="4000"/>
    <n v="4000"/>
    <n v="0.1149"/>
    <s v="36 months"/>
    <x v="0"/>
    <n v="4.1599999999999998E-2"/>
    <s v="MA"/>
    <s v="RENT"/>
    <x v="56"/>
    <x v="5"/>
    <n v="4"/>
    <n v="3239"/>
    <x v="2"/>
    <s v="1 year"/>
    <n v="11"/>
    <n v="4"/>
    <n v="1"/>
    <x v="0"/>
  </r>
  <r>
    <n v="72919"/>
    <n v="2875"/>
    <n v="2875"/>
    <n v="0.18490000000000001"/>
    <s v="36 months"/>
    <x v="1"/>
    <n v="0.1411"/>
    <s v="AZ"/>
    <s v="RENT"/>
    <x v="598"/>
    <x v="8"/>
    <n v="3"/>
    <n v="3824"/>
    <x v="2"/>
    <s v="n/a"/>
    <n v="18"/>
    <n v="14"/>
    <s v="n/a"/>
    <x v="1"/>
  </r>
  <r>
    <n v="23766"/>
    <n v="1800"/>
    <n v="1800"/>
    <n v="0.16020000000000001"/>
    <s v="36 months"/>
    <x v="12"/>
    <n v="4.19E-2"/>
    <s v="AL"/>
    <s v="RENT"/>
    <x v="599"/>
    <x v="17"/>
    <n v="2"/>
    <n v="0"/>
    <x v="2"/>
    <s v="9 years"/>
    <n v="16"/>
    <n v="4"/>
    <n v="9"/>
    <x v="12"/>
  </r>
  <r>
    <n v="34802"/>
    <n v="7200"/>
    <n v="7200"/>
    <n v="0.13489999999999999"/>
    <s v="36 months"/>
    <x v="0"/>
    <n v="0.14599999999999999"/>
    <s v="CA"/>
    <s v="RENT"/>
    <x v="9"/>
    <x v="9"/>
    <n v="4"/>
    <n v="17268"/>
    <x v="2"/>
    <s v="1 year"/>
    <n v="13"/>
    <n v="14"/>
    <n v="1"/>
    <x v="0"/>
  </r>
  <r>
    <n v="68503"/>
    <n v="6000"/>
    <n v="6000"/>
    <n v="0.1212"/>
    <s v="36 months"/>
    <x v="1"/>
    <n v="8.1600000000000006E-2"/>
    <s v="PA"/>
    <s v="RENT"/>
    <x v="63"/>
    <x v="22"/>
    <n v="6"/>
    <n v="8442"/>
    <x v="2"/>
    <s v="10+ years"/>
    <n v="12"/>
    <n v="8"/>
    <n v="11"/>
    <x v="1"/>
  </r>
  <r>
    <n v="44737"/>
    <n v="15000"/>
    <n v="14975"/>
    <n v="7.9000000000000001E-2"/>
    <s v="36 months"/>
    <x v="4"/>
    <n v="0.20730000000000001"/>
    <s v="NY"/>
    <s v="RENT"/>
    <x v="15"/>
    <x v="28"/>
    <n v="14"/>
    <n v="9756"/>
    <x v="2"/>
    <s v="1 year"/>
    <n v="7"/>
    <n v="20"/>
    <n v="1"/>
    <x v="4"/>
  </r>
  <r>
    <n v="62824"/>
    <n v="10375"/>
    <n v="10375"/>
    <n v="0.14330000000000001"/>
    <s v="36 months"/>
    <x v="0"/>
    <n v="0.26419999999999999"/>
    <s v="MD"/>
    <s v="RENT"/>
    <x v="600"/>
    <x v="22"/>
    <n v="6"/>
    <n v="13411"/>
    <x v="2"/>
    <s v="5 years"/>
    <n v="14"/>
    <n v="26"/>
    <n v="5"/>
    <x v="0"/>
  </r>
  <r>
    <n v="97264"/>
    <n v="25000"/>
    <n v="25000"/>
    <n v="0.158"/>
    <s v="60 months"/>
    <x v="0"/>
    <n v="0.2404"/>
    <s v="CA"/>
    <s v="OWN"/>
    <x v="149"/>
    <x v="21"/>
    <n v="10"/>
    <n v="20215"/>
    <x v="4"/>
    <s v="2 years"/>
    <n v="15"/>
    <n v="24"/>
    <n v="2"/>
    <x v="0"/>
  </r>
  <r>
    <n v="6143"/>
    <n v="7900"/>
    <n v="7782.65"/>
    <n v="8.5900000000000004E-2"/>
    <s v="36 months"/>
    <x v="1"/>
    <n v="0.152"/>
    <s v="CA"/>
    <s v="MORTGAGE"/>
    <x v="103"/>
    <x v="25"/>
    <n v="14"/>
    <n v="3950"/>
    <x v="2"/>
    <s v="10+ years"/>
    <n v="8"/>
    <n v="15"/>
    <n v="11"/>
    <x v="1"/>
  </r>
  <r>
    <n v="59807"/>
    <n v="10000"/>
    <n v="10000"/>
    <n v="0.15310000000000001"/>
    <s v="36 months"/>
    <x v="0"/>
    <n v="0.14610000000000001"/>
    <s v="CA"/>
    <s v="RENT"/>
    <x v="19"/>
    <x v="22"/>
    <n v="18"/>
    <n v="13051"/>
    <x v="1"/>
    <s v="5 years"/>
    <n v="15"/>
    <n v="14"/>
    <n v="5"/>
    <x v="0"/>
  </r>
  <r>
    <n v="1888"/>
    <n v="6000"/>
    <n v="4450"/>
    <n v="7.6799999999999993E-2"/>
    <s v="36 months"/>
    <x v="0"/>
    <n v="8.4000000000000005E-2"/>
    <s v="NY"/>
    <s v="RENT"/>
    <x v="316"/>
    <x v="15"/>
    <n v="10"/>
    <n v="6047"/>
    <x v="1"/>
    <s v="10+ years"/>
    <n v="7"/>
    <n v="8"/>
    <n v="11"/>
    <x v="0"/>
  </r>
  <r>
    <n v="99967"/>
    <n v="7000"/>
    <n v="7000"/>
    <n v="0.1777"/>
    <s v="36 months"/>
    <x v="0"/>
    <n v="0.30299999999999999"/>
    <s v="TX"/>
    <s v="RENT"/>
    <x v="17"/>
    <x v="13"/>
    <n v="16"/>
    <n v="6922"/>
    <x v="1"/>
    <s v="4 years"/>
    <n v="17"/>
    <n v="30"/>
    <n v="4"/>
    <x v="0"/>
  </r>
  <r>
    <n v="6259"/>
    <n v="5500"/>
    <n v="5473.88"/>
    <n v="0.14610000000000001"/>
    <s v="36 months"/>
    <x v="2"/>
    <n v="0.20380000000000001"/>
    <s v="SC"/>
    <s v="MORTGAGE"/>
    <x v="601"/>
    <x v="8"/>
    <n v="11"/>
    <n v="14103"/>
    <x v="2"/>
    <s v="1 year"/>
    <n v="14"/>
    <n v="20"/>
    <n v="1"/>
    <x v="2"/>
  </r>
  <r>
    <n v="73978"/>
    <n v="7000"/>
    <n v="7000"/>
    <n v="0.14330000000000001"/>
    <s v="36 months"/>
    <x v="0"/>
    <n v="5.4600000000000003E-2"/>
    <s v="PA"/>
    <s v="RENT"/>
    <x v="63"/>
    <x v="2"/>
    <n v="4"/>
    <n v="8889"/>
    <x v="1"/>
    <s v="2 years"/>
    <n v="14"/>
    <n v="5"/>
    <n v="2"/>
    <x v="0"/>
  </r>
  <r>
    <n v="65041"/>
    <n v="12000"/>
    <n v="11975"/>
    <n v="6.6199999999999995E-2"/>
    <s v="36 months"/>
    <x v="8"/>
    <n v="1.43E-2"/>
    <s v="CA"/>
    <s v="RENT"/>
    <x v="186"/>
    <x v="20"/>
    <n v="5"/>
    <n v="4693"/>
    <x v="2"/>
    <s v="1 year"/>
    <n v="6"/>
    <n v="1"/>
    <n v="1"/>
    <x v="8"/>
  </r>
  <r>
    <n v="26914"/>
    <n v="10000"/>
    <n v="9975"/>
    <n v="6.9900000000000004E-2"/>
    <s v="36 months"/>
    <x v="6"/>
    <n v="0.2792"/>
    <s v="CA"/>
    <s v="MORTGAGE"/>
    <x v="36"/>
    <x v="15"/>
    <n v="5"/>
    <n v="1230"/>
    <x v="0"/>
    <s v="1 year"/>
    <n v="6"/>
    <n v="27"/>
    <n v="1"/>
    <x v="6"/>
  </r>
  <r>
    <n v="22573"/>
    <n v="9800"/>
    <n v="9800"/>
    <n v="0.14910000000000001"/>
    <s v="60 months"/>
    <x v="1"/>
    <n v="0.12889999999999999"/>
    <s v="CA"/>
    <s v="MORTGAGE"/>
    <x v="51"/>
    <x v="2"/>
    <n v="11"/>
    <n v="8111"/>
    <x v="2"/>
    <s v="3 years"/>
    <n v="14"/>
    <n v="12"/>
    <n v="3"/>
    <x v="1"/>
  </r>
  <r>
    <n v="93394"/>
    <n v="15000"/>
    <n v="15000"/>
    <n v="0.13109999999999999"/>
    <s v="36 months"/>
    <x v="1"/>
    <n v="0.29630000000000001"/>
    <s v="GA"/>
    <s v="RENT"/>
    <x v="354"/>
    <x v="2"/>
    <n v="20"/>
    <n v="23565"/>
    <x v="6"/>
    <s v="10+ years"/>
    <n v="13"/>
    <n v="29"/>
    <n v="11"/>
    <x v="1"/>
  </r>
  <r>
    <n v="26312"/>
    <n v="12000"/>
    <n v="12000"/>
    <n v="7.9100000000000004E-2"/>
    <s v="36 months"/>
    <x v="1"/>
    <n v="4.5100000000000001E-2"/>
    <s v="CA"/>
    <s v="RENT"/>
    <x v="70"/>
    <x v="9"/>
    <n v="16"/>
    <n v="6015"/>
    <x v="1"/>
    <s v="&lt; 1 year"/>
    <n v="7"/>
    <n v="4"/>
    <n v="0"/>
    <x v="1"/>
  </r>
  <r>
    <n v="17242"/>
    <n v="19000"/>
    <n v="18975"/>
    <n v="0.13719999999999999"/>
    <s v="36 months"/>
    <x v="1"/>
    <n v="0.13500000000000001"/>
    <s v="CA"/>
    <s v="RENT"/>
    <x v="602"/>
    <x v="6"/>
    <n v="9"/>
    <n v="11219"/>
    <x v="2"/>
    <s v="10+ years"/>
    <n v="13"/>
    <n v="13"/>
    <n v="11"/>
    <x v="1"/>
  </r>
  <r>
    <n v="43527"/>
    <n v="10000"/>
    <n v="10000"/>
    <n v="0.13489999999999999"/>
    <s v="36 months"/>
    <x v="12"/>
    <n v="0.18840000000000001"/>
    <s v="AL"/>
    <s v="MORTGAGE"/>
    <x v="63"/>
    <x v="2"/>
    <n v="9"/>
    <n v="14247"/>
    <x v="1"/>
    <s v="7 years"/>
    <n v="13"/>
    <n v="18"/>
    <n v="7"/>
    <x v="12"/>
  </r>
  <r>
    <n v="8698"/>
    <n v="14725"/>
    <n v="14725"/>
    <n v="0.19409999999999999"/>
    <s v="36 months"/>
    <x v="8"/>
    <n v="2.1399999999999999E-2"/>
    <s v="VA"/>
    <s v="OWN"/>
    <x v="73"/>
    <x v="17"/>
    <n v="11"/>
    <n v="82265"/>
    <x v="0"/>
    <s v="1 year"/>
    <n v="19"/>
    <n v="2"/>
    <n v="1"/>
    <x v="8"/>
  </r>
  <r>
    <n v="75525"/>
    <n v="17500"/>
    <n v="17475"/>
    <n v="0.1409"/>
    <s v="36 months"/>
    <x v="0"/>
    <n v="0.3488"/>
    <s v="NY"/>
    <s v="RENT"/>
    <x v="19"/>
    <x v="2"/>
    <n v="6"/>
    <n v="18485"/>
    <x v="2"/>
    <s v="1 year"/>
    <n v="14"/>
    <n v="34"/>
    <n v="1"/>
    <x v="0"/>
  </r>
  <r>
    <n v="6712"/>
    <n v="10000"/>
    <n v="10000"/>
    <n v="0.12529999999999999"/>
    <s v="36 months"/>
    <x v="0"/>
    <n v="0.1081"/>
    <s v="CA"/>
    <s v="RENT"/>
    <x v="603"/>
    <x v="21"/>
    <n v="15"/>
    <n v="23152"/>
    <x v="2"/>
    <s v="6 years"/>
    <n v="12"/>
    <n v="10"/>
    <n v="6"/>
    <x v="0"/>
  </r>
  <r>
    <n v="22982"/>
    <n v="12000"/>
    <n v="11998.2"/>
    <n v="0.1037"/>
    <s v="36 months"/>
    <x v="0"/>
    <n v="0.16980000000000001"/>
    <s v="CT"/>
    <s v="RENT"/>
    <x v="88"/>
    <x v="6"/>
    <n v="10"/>
    <n v="7489"/>
    <x v="2"/>
    <s v="3 years"/>
    <n v="10"/>
    <n v="16"/>
    <n v="3"/>
    <x v="0"/>
  </r>
  <r>
    <n v="76797"/>
    <n v="32550"/>
    <n v="32550"/>
    <n v="6.6199999999999995E-2"/>
    <s v="36 months"/>
    <x v="0"/>
    <n v="8.5199999999999998E-2"/>
    <s v="IL"/>
    <s v="MORTGAGE"/>
    <x v="13"/>
    <x v="29"/>
    <n v="9"/>
    <n v="2670"/>
    <x v="2"/>
    <s v="10+ years"/>
    <n v="6"/>
    <n v="8"/>
    <n v="11"/>
    <x v="0"/>
  </r>
  <r>
    <n v="95522"/>
    <n v="17475"/>
    <n v="17450"/>
    <n v="0.1212"/>
    <s v="36 months"/>
    <x v="0"/>
    <n v="0.1482"/>
    <s v="NC"/>
    <s v="MORTGAGE"/>
    <x v="24"/>
    <x v="22"/>
    <n v="10"/>
    <n v="12588"/>
    <x v="2"/>
    <s v="10+ years"/>
    <n v="12"/>
    <n v="14"/>
    <n v="11"/>
    <x v="0"/>
  </r>
  <r>
    <n v="47097"/>
    <n v="7200"/>
    <n v="7200"/>
    <n v="7.9000000000000001E-2"/>
    <s v="36 months"/>
    <x v="0"/>
    <n v="0.12130000000000001"/>
    <s v="NJ"/>
    <s v="RENT"/>
    <x v="194"/>
    <x v="9"/>
    <n v="7"/>
    <n v="6262"/>
    <x v="1"/>
    <s v="2 years"/>
    <n v="7"/>
    <n v="12"/>
    <n v="2"/>
    <x v="0"/>
  </r>
  <r>
    <n v="92717"/>
    <n v="7125"/>
    <n v="7125"/>
    <n v="7.6200000000000004E-2"/>
    <s v="36 months"/>
    <x v="6"/>
    <n v="7.9600000000000004E-2"/>
    <s v="GA"/>
    <s v="OWN"/>
    <x v="36"/>
    <x v="29"/>
    <n v="5"/>
    <n v="577"/>
    <x v="2"/>
    <s v="1 year"/>
    <n v="7"/>
    <n v="7"/>
    <n v="1"/>
    <x v="6"/>
  </r>
  <r>
    <n v="10176"/>
    <n v="20500"/>
    <n v="19861.23"/>
    <n v="0.14960000000000001"/>
    <s v="60 months"/>
    <x v="0"/>
    <n v="0.1076"/>
    <s v="CA"/>
    <s v="RENT"/>
    <x v="36"/>
    <x v="10"/>
    <n v="2"/>
    <n v="109"/>
    <x v="2"/>
    <s v="2 years"/>
    <n v="14"/>
    <n v="10"/>
    <n v="2"/>
    <x v="0"/>
  </r>
  <r>
    <n v="72251"/>
    <n v="18000"/>
    <n v="18000"/>
    <n v="0.19719999999999999"/>
    <s v="60 months"/>
    <x v="0"/>
    <n v="0.17369999999999999"/>
    <s v="AL"/>
    <s v="RENT"/>
    <x v="29"/>
    <x v="3"/>
    <n v="13"/>
    <n v="55691"/>
    <x v="2"/>
    <s v="5 years"/>
    <n v="19"/>
    <n v="17"/>
    <n v="5"/>
    <x v="0"/>
  </r>
  <r>
    <n v="47570"/>
    <n v="15000"/>
    <n v="15000"/>
    <n v="0.1825"/>
    <s v="36 months"/>
    <x v="0"/>
    <n v="0.22450000000000001"/>
    <s v="NV"/>
    <s v="MORTGAGE"/>
    <x v="604"/>
    <x v="8"/>
    <n v="19"/>
    <n v="13205"/>
    <x v="2"/>
    <s v="10+ years"/>
    <n v="18"/>
    <n v="22"/>
    <n v="11"/>
    <x v="0"/>
  </r>
  <r>
    <n v="20885"/>
    <n v="14000"/>
    <n v="14000"/>
    <n v="0.1037"/>
    <s v="60 months"/>
    <x v="0"/>
    <n v="8.6900000000000005E-2"/>
    <s v="MA"/>
    <s v="RENT"/>
    <x v="28"/>
    <x v="19"/>
    <n v="4"/>
    <n v="961"/>
    <x v="2"/>
    <s v="5 years"/>
    <n v="10"/>
    <n v="8"/>
    <n v="5"/>
    <x v="0"/>
  </r>
  <r>
    <n v="3768"/>
    <n v="4800"/>
    <n v="4750"/>
    <n v="0.1221"/>
    <s v="36 months"/>
    <x v="11"/>
    <n v="9.4100000000000003E-2"/>
    <s v="CA"/>
    <s v="RENT"/>
    <x v="21"/>
    <x v="3"/>
    <n v="10"/>
    <n v="21069"/>
    <x v="2"/>
    <s v="&lt; 1 year"/>
    <n v="12"/>
    <n v="9"/>
    <n v="0"/>
    <x v="11"/>
  </r>
  <r>
    <n v="85464"/>
    <n v="8000"/>
    <n v="8000"/>
    <n v="0.14330000000000001"/>
    <s v="36 months"/>
    <x v="5"/>
    <n v="4.48E-2"/>
    <s v="TX"/>
    <s v="RENT"/>
    <x v="21"/>
    <x v="4"/>
    <n v="8"/>
    <n v="14607"/>
    <x v="2"/>
    <s v="1 year"/>
    <n v="14"/>
    <n v="4"/>
    <n v="1"/>
    <x v="5"/>
  </r>
  <r>
    <n v="45728"/>
    <n v="35000"/>
    <n v="34900"/>
    <n v="0.1825"/>
    <s v="60 months"/>
    <x v="0"/>
    <n v="0.2056"/>
    <s v="GA"/>
    <s v="MORTGAGE"/>
    <x v="34"/>
    <x v="9"/>
    <n v="8"/>
    <n v="22290"/>
    <x v="2"/>
    <s v="10+ years"/>
    <n v="18"/>
    <n v="20"/>
    <n v="11"/>
    <x v="0"/>
  </r>
  <r>
    <n v="6326"/>
    <n v="3600"/>
    <n v="3600"/>
    <n v="7.7399999999999997E-2"/>
    <s v="36 months"/>
    <x v="8"/>
    <n v="1.41E-2"/>
    <s v="CA"/>
    <s v="MORTGAGE"/>
    <x v="34"/>
    <x v="0"/>
    <n v="6"/>
    <n v="2907"/>
    <x v="2"/>
    <s v="10+ years"/>
    <n v="7"/>
    <n v="1"/>
    <n v="11"/>
    <x v="8"/>
  </r>
  <r>
    <n v="14469"/>
    <n v="20000"/>
    <n v="19950"/>
    <n v="0.1149"/>
    <s v="36 months"/>
    <x v="0"/>
    <n v="8.8400000000000006E-2"/>
    <s v="NY"/>
    <s v="RENT"/>
    <x v="48"/>
    <x v="1"/>
    <n v="11"/>
    <n v="8848"/>
    <x v="2"/>
    <s v="10+ years"/>
    <n v="11"/>
    <n v="8"/>
    <n v="11"/>
    <x v="0"/>
  </r>
  <r>
    <n v="58576"/>
    <n v="20000"/>
    <n v="20000"/>
    <n v="0.22450000000000001"/>
    <s v="60 months"/>
    <x v="0"/>
    <n v="0.24299999999999999"/>
    <s v="VT"/>
    <s v="RENT"/>
    <x v="32"/>
    <x v="17"/>
    <n v="9"/>
    <n v="9194"/>
    <x v="1"/>
    <s v="1 year"/>
    <n v="22"/>
    <n v="24"/>
    <n v="1"/>
    <x v="0"/>
  </r>
  <r>
    <n v="42148"/>
    <n v="10000"/>
    <n v="9950"/>
    <n v="0.14269999999999999"/>
    <s v="36 months"/>
    <x v="0"/>
    <n v="0.1263"/>
    <s v="CA"/>
    <s v="RENT"/>
    <x v="220"/>
    <x v="22"/>
    <n v="11"/>
    <n v="10309"/>
    <x v="1"/>
    <s v="&lt; 1 year"/>
    <n v="14"/>
    <n v="12"/>
    <n v="0"/>
    <x v="0"/>
  </r>
  <r>
    <n v="38373"/>
    <n v="10000"/>
    <n v="10000"/>
    <n v="9.9099999999999994E-2"/>
    <s v="36 months"/>
    <x v="1"/>
    <n v="0.14979999999999999"/>
    <s v="WA"/>
    <s v="RENT"/>
    <x v="9"/>
    <x v="18"/>
    <n v="8"/>
    <n v="16908"/>
    <x v="2"/>
    <s v="10+ years"/>
    <n v="9"/>
    <n v="14"/>
    <n v="11"/>
    <x v="1"/>
  </r>
  <r>
    <n v="11626"/>
    <n v="4500"/>
    <n v="4500"/>
    <n v="7.51E-2"/>
    <s v="36 months"/>
    <x v="3"/>
    <n v="0.13900000000000001"/>
    <s v="CA"/>
    <s v="MORTGAGE"/>
    <x v="47"/>
    <x v="14"/>
    <n v="10"/>
    <n v="387"/>
    <x v="2"/>
    <s v="&lt; 1 year"/>
    <n v="7"/>
    <n v="13"/>
    <n v="0"/>
    <x v="3"/>
  </r>
  <r>
    <n v="42374"/>
    <n v="8000"/>
    <n v="8000"/>
    <n v="7.9000000000000001E-2"/>
    <s v="36 months"/>
    <x v="1"/>
    <n v="0.2369"/>
    <s v="TX"/>
    <s v="MORTGAGE"/>
    <x v="69"/>
    <x v="9"/>
    <n v="17"/>
    <n v="15497"/>
    <x v="1"/>
    <s v="1 year"/>
    <n v="7"/>
    <n v="23"/>
    <n v="1"/>
    <x v="1"/>
  </r>
  <r>
    <n v="54073"/>
    <n v="7425"/>
    <n v="7425"/>
    <n v="9.7600000000000006E-2"/>
    <s v="36 months"/>
    <x v="0"/>
    <n v="7.3200000000000001E-2"/>
    <s v="NV"/>
    <s v="MORTGAGE"/>
    <x v="36"/>
    <x v="6"/>
    <n v="6"/>
    <n v="5045"/>
    <x v="1"/>
    <s v="4 years"/>
    <n v="9"/>
    <n v="7"/>
    <n v="4"/>
    <x v="0"/>
  </r>
  <r>
    <n v="97524"/>
    <n v="12000"/>
    <n v="12000"/>
    <n v="6.0299999999999999E-2"/>
    <s v="36 months"/>
    <x v="0"/>
    <n v="0.1875"/>
    <s v="SC"/>
    <s v="MORTGAGE"/>
    <x v="605"/>
    <x v="9"/>
    <n v="22"/>
    <n v="20197"/>
    <x v="2"/>
    <s v="5 years"/>
    <n v="6"/>
    <n v="18"/>
    <n v="5"/>
    <x v="0"/>
  </r>
  <r>
    <n v="43444"/>
    <n v="9000"/>
    <n v="9000"/>
    <n v="0.1527"/>
    <s v="36 months"/>
    <x v="0"/>
    <n v="0.24060000000000001"/>
    <s v="AZ"/>
    <s v="RENT"/>
    <x v="24"/>
    <x v="4"/>
    <n v="10"/>
    <n v="8533"/>
    <x v="1"/>
    <s v="10+ years"/>
    <n v="15"/>
    <n v="24"/>
    <n v="11"/>
    <x v="0"/>
  </r>
  <r>
    <n v="80167"/>
    <n v="28000"/>
    <n v="28000"/>
    <n v="0.16289999999999999"/>
    <s v="36 months"/>
    <x v="1"/>
    <n v="0.19620000000000001"/>
    <s v="NV"/>
    <s v="MORTGAGE"/>
    <x v="69"/>
    <x v="18"/>
    <n v="12"/>
    <n v="38194"/>
    <x v="1"/>
    <s v="10+ years"/>
    <n v="16"/>
    <n v="19"/>
    <n v="11"/>
    <x v="1"/>
  </r>
  <r>
    <n v="47926"/>
    <n v="15575"/>
    <n v="15550"/>
    <n v="0.13669999999999999"/>
    <s v="36 months"/>
    <x v="8"/>
    <n v="0.18"/>
    <s v="TX"/>
    <s v="MORTGAGE"/>
    <x v="21"/>
    <x v="18"/>
    <n v="18"/>
    <n v="5591"/>
    <x v="0"/>
    <s v="&lt; 1 year"/>
    <n v="13"/>
    <n v="0.18"/>
    <n v="0"/>
    <x v="8"/>
  </r>
  <r>
    <n v="85685"/>
    <n v="10500"/>
    <n v="10500"/>
    <n v="0.1212"/>
    <s v="36 months"/>
    <x v="0"/>
    <n v="0.1118"/>
    <s v="OR"/>
    <s v="RENT"/>
    <x v="20"/>
    <x v="18"/>
    <n v="16"/>
    <n v="7738"/>
    <x v="1"/>
    <s v="7 years"/>
    <n v="12"/>
    <n v="11"/>
    <n v="7"/>
    <x v="0"/>
  </r>
  <r>
    <n v="102645"/>
    <n v="8500"/>
    <n v="6727.42"/>
    <n v="0.16830000000000001"/>
    <s v="36 months"/>
    <x v="0"/>
    <n v="0.14680000000000001"/>
    <s v="IL"/>
    <s v="RENT"/>
    <x v="9"/>
    <x v="22"/>
    <n v="9"/>
    <n v="0"/>
    <x v="5"/>
    <s v="10+ years"/>
    <n v="16"/>
    <n v="14"/>
    <n v="11"/>
    <x v="0"/>
  </r>
  <r>
    <n v="95322"/>
    <n v="3600"/>
    <n v="3600"/>
    <n v="0.19719999999999999"/>
    <s v="36 months"/>
    <x v="3"/>
    <n v="0.1072"/>
    <s v="TX"/>
    <s v="RENT"/>
    <x v="242"/>
    <x v="8"/>
    <n v="7"/>
    <n v="6263"/>
    <x v="6"/>
    <s v="6 years"/>
    <n v="19"/>
    <n v="10"/>
    <n v="6"/>
    <x v="3"/>
  </r>
  <r>
    <n v="19133"/>
    <n v="12000"/>
    <n v="12000"/>
    <n v="7.2900000000000006E-2"/>
    <s v="36 months"/>
    <x v="12"/>
    <n v="0.27150000000000002"/>
    <s v="NC"/>
    <s v="RENT"/>
    <x v="21"/>
    <x v="11"/>
    <n v="7"/>
    <n v="59089"/>
    <x v="2"/>
    <s v="2 years"/>
    <n v="7"/>
    <n v="27"/>
    <n v="2"/>
    <x v="12"/>
  </r>
  <r>
    <n v="6466"/>
    <n v="24250"/>
    <n v="24144.61"/>
    <n v="0.1183"/>
    <s v="36 months"/>
    <x v="8"/>
    <n v="4.7899999999999998E-2"/>
    <s v="CA"/>
    <s v="RENT"/>
    <x v="38"/>
    <x v="23"/>
    <n v="10"/>
    <n v="2097"/>
    <x v="1"/>
    <s v="&lt; 1 year"/>
    <n v="11"/>
    <n v="4"/>
    <n v="0"/>
    <x v="8"/>
  </r>
  <r>
    <n v="35596"/>
    <n v="20000"/>
    <n v="20000"/>
    <n v="0.12690000000000001"/>
    <s v="36 months"/>
    <x v="0"/>
    <n v="0.1555"/>
    <s v="MN"/>
    <s v="RENT"/>
    <x v="261"/>
    <x v="18"/>
    <n v="6"/>
    <n v="22739"/>
    <x v="0"/>
    <s v="&lt; 1 year"/>
    <n v="12"/>
    <n v="15"/>
    <n v="0"/>
    <x v="0"/>
  </r>
  <r>
    <n v="62011"/>
    <n v="14000"/>
    <n v="14000"/>
    <n v="0.1212"/>
    <s v="36 months"/>
    <x v="7"/>
    <n v="7.6399999999999996E-2"/>
    <s v="TX"/>
    <s v="RENT"/>
    <x v="606"/>
    <x v="3"/>
    <n v="7"/>
    <n v="9715"/>
    <x v="2"/>
    <s v="2 years"/>
    <n v="12"/>
    <n v="7"/>
    <n v="2"/>
    <x v="7"/>
  </r>
  <r>
    <n v="34411"/>
    <n v="10000"/>
    <n v="10000"/>
    <n v="6.0299999999999999E-2"/>
    <s v="36 months"/>
    <x v="8"/>
    <n v="5.0099999999999999E-2"/>
    <s v="MD"/>
    <s v="MORTGAGE"/>
    <x v="299"/>
    <x v="26"/>
    <n v="12"/>
    <n v="4357"/>
    <x v="2"/>
    <s v="10+ years"/>
    <n v="6"/>
    <n v="5"/>
    <n v="11"/>
    <x v="8"/>
  </r>
  <r>
    <n v="39996"/>
    <n v="8000"/>
    <n v="8000"/>
    <n v="0.1242"/>
    <s v="36 months"/>
    <x v="0"/>
    <n v="9.7299999999999998E-2"/>
    <s v="NY"/>
    <s v="RENT"/>
    <x v="19"/>
    <x v="6"/>
    <n v="8"/>
    <n v="16212"/>
    <x v="0"/>
    <s v="6 years"/>
    <n v="12"/>
    <n v="9"/>
    <n v="6"/>
    <x v="0"/>
  </r>
  <r>
    <n v="19961"/>
    <n v="20000"/>
    <n v="15000"/>
    <n v="0.17510000000000001"/>
    <s v="60 months"/>
    <x v="1"/>
    <n v="0.15970000000000001"/>
    <s v="NV"/>
    <s v="MORTGAGE"/>
    <x v="607"/>
    <x v="3"/>
    <n v="18"/>
    <n v="25058"/>
    <x v="2"/>
    <s v="3 years"/>
    <n v="17"/>
    <n v="15"/>
    <n v="3"/>
    <x v="1"/>
  </r>
  <r>
    <n v="60353"/>
    <n v="3500"/>
    <n v="3500"/>
    <n v="0.1212"/>
    <s v="36 months"/>
    <x v="0"/>
    <n v="0.1087"/>
    <s v="TX"/>
    <s v="MORTGAGE"/>
    <x v="17"/>
    <x v="13"/>
    <n v="9"/>
    <n v="9971"/>
    <x v="2"/>
    <s v="10+ years"/>
    <n v="12"/>
    <n v="10"/>
    <n v="11"/>
    <x v="0"/>
  </r>
  <r>
    <n v="34538"/>
    <n v="30000"/>
    <n v="29975"/>
    <n v="0.2089"/>
    <s v="60 months"/>
    <x v="0"/>
    <n v="0.15859999999999999"/>
    <s v="VA"/>
    <s v="MORTGAGE"/>
    <x v="608"/>
    <x v="3"/>
    <n v="14"/>
    <n v="86385"/>
    <x v="2"/>
    <s v="2 years"/>
    <n v="20"/>
    <n v="15"/>
    <n v="2"/>
    <x v="0"/>
  </r>
  <r>
    <n v="91639"/>
    <n v="12000"/>
    <n v="12000"/>
    <n v="0.1777"/>
    <s v="36 months"/>
    <x v="0"/>
    <n v="0.22320000000000001"/>
    <s v="CA"/>
    <s v="RENT"/>
    <x v="609"/>
    <x v="13"/>
    <n v="13"/>
    <n v="8048"/>
    <x v="0"/>
    <s v="&lt; 1 year"/>
    <n v="17"/>
    <n v="22"/>
    <n v="0"/>
    <x v="0"/>
  </r>
  <r>
    <n v="41828"/>
    <n v="12250"/>
    <n v="12250"/>
    <n v="0.1903"/>
    <s v="60 months"/>
    <x v="0"/>
    <n v="0.23180000000000001"/>
    <s v="TX"/>
    <s v="MORTGAGE"/>
    <x v="610"/>
    <x v="17"/>
    <n v="15"/>
    <n v="22493"/>
    <x v="2"/>
    <s v="3 years"/>
    <n v="19"/>
    <n v="23"/>
    <n v="3"/>
    <x v="0"/>
  </r>
  <r>
    <n v="10721"/>
    <n v="9000"/>
    <n v="9000"/>
    <n v="7.8799999999999995E-2"/>
    <s v="60 months"/>
    <x v="2"/>
    <n v="0.08"/>
    <s v="MN"/>
    <s v="MORTGAGE"/>
    <x v="105"/>
    <x v="30"/>
    <n v="14"/>
    <n v="5348"/>
    <x v="2"/>
    <s v="10+ years"/>
    <n v="7"/>
    <n v="0.08"/>
    <n v="11"/>
    <x v="2"/>
  </r>
  <r>
    <n v="66064"/>
    <n v="31825"/>
    <n v="31825"/>
    <n v="0.1409"/>
    <s v="60 months"/>
    <x v="8"/>
    <n v="4.3700000000000003E-2"/>
    <s v="CA"/>
    <s v="MORTGAGE"/>
    <x v="20"/>
    <x v="20"/>
    <n v="4"/>
    <n v="10864"/>
    <x v="2"/>
    <s v="4 years"/>
    <n v="14"/>
    <n v="4"/>
    <n v="4"/>
    <x v="8"/>
  </r>
  <r>
    <n v="36798"/>
    <n v="24000"/>
    <n v="23975"/>
    <n v="0.1903"/>
    <s v="60 months"/>
    <x v="0"/>
    <n v="0.2258"/>
    <s v="NC"/>
    <s v="MORTGAGE"/>
    <x v="15"/>
    <x v="22"/>
    <n v="12"/>
    <n v="13066"/>
    <x v="2"/>
    <s v="1 year"/>
    <n v="19"/>
    <n v="22"/>
    <n v="1"/>
    <x v="0"/>
  </r>
  <r>
    <n v="5906"/>
    <n v="12800"/>
    <n v="12787.71"/>
    <n v="8.9399999999999993E-2"/>
    <s v="36 months"/>
    <x v="0"/>
    <n v="1.8E-3"/>
    <s v="AZ"/>
    <s v="MORTGAGE"/>
    <x v="85"/>
    <x v="27"/>
    <n v="7"/>
    <n v="306"/>
    <x v="2"/>
    <s v="4 years"/>
    <n v="8"/>
    <n v="0"/>
    <n v="4"/>
    <x v="0"/>
  </r>
  <r>
    <n v="24044"/>
    <n v="20000"/>
    <n v="20000"/>
    <n v="0.1399"/>
    <s v="60 months"/>
    <x v="0"/>
    <n v="0.21329999999999999"/>
    <s v="MO"/>
    <s v="OWN"/>
    <x v="26"/>
    <x v="28"/>
    <n v="8"/>
    <n v="11372"/>
    <x v="3"/>
    <s v="9 years"/>
    <n v="13"/>
    <n v="21"/>
    <n v="9"/>
    <x v="0"/>
  </r>
  <r>
    <n v="41244"/>
    <n v="15000"/>
    <n v="15000"/>
    <n v="0.12690000000000001"/>
    <s v="36 months"/>
    <x v="0"/>
    <n v="0.14019999999999999"/>
    <s v="NY"/>
    <s v="RENT"/>
    <x v="88"/>
    <x v="6"/>
    <n v="11"/>
    <n v="16355"/>
    <x v="1"/>
    <s v="7 years"/>
    <n v="12"/>
    <n v="14"/>
    <n v="7"/>
    <x v="0"/>
  </r>
  <r>
    <n v="19585"/>
    <n v="15000"/>
    <n v="14950"/>
    <n v="0.14169999999999999"/>
    <s v="36 months"/>
    <x v="12"/>
    <n v="8.4599999999999995E-2"/>
    <s v="OR"/>
    <s v="MORTGAGE"/>
    <x v="20"/>
    <x v="2"/>
    <n v="8"/>
    <n v="1073"/>
    <x v="0"/>
    <s v="5 years"/>
    <n v="14"/>
    <n v="8"/>
    <n v="5"/>
    <x v="12"/>
  </r>
  <r>
    <n v="384"/>
    <n v="5000"/>
    <n v="3150"/>
    <n v="0.13930000000000001"/>
    <s v="36 months"/>
    <x v="4"/>
    <n v="0.22570000000000001"/>
    <s v="MN"/>
    <s v="MORTGAGE"/>
    <x v="60"/>
    <x v="17"/>
    <n v="17"/>
    <n v="29877"/>
    <x v="0"/>
    <s v="10+ years"/>
    <n v="13"/>
    <n v="22"/>
    <n v="11"/>
    <x v="4"/>
  </r>
  <r>
    <n v="74981"/>
    <n v="14000"/>
    <n v="14000"/>
    <n v="0.1409"/>
    <s v="36 months"/>
    <x v="7"/>
    <n v="0.15190000000000001"/>
    <s v="MI"/>
    <s v="RENT"/>
    <x v="15"/>
    <x v="2"/>
    <n v="6"/>
    <n v="4211"/>
    <x v="2"/>
    <s v="5 years"/>
    <n v="14"/>
    <n v="15"/>
    <n v="5"/>
    <x v="7"/>
  </r>
  <r>
    <n v="54428"/>
    <n v="21000"/>
    <n v="21000"/>
    <n v="0.13669999999999999"/>
    <s v="36 months"/>
    <x v="2"/>
    <n v="8.0799999999999997E-2"/>
    <s v="CA"/>
    <s v="RENT"/>
    <x v="82"/>
    <x v="6"/>
    <n v="6"/>
    <n v="6524"/>
    <x v="1"/>
    <s v="1 year"/>
    <n v="13"/>
    <n v="8"/>
    <n v="1"/>
    <x v="2"/>
  </r>
  <r>
    <n v="19348"/>
    <n v="5000"/>
    <n v="5000"/>
    <n v="6.9199999999999998E-2"/>
    <s v="36 months"/>
    <x v="0"/>
    <n v="0.18390000000000001"/>
    <s v="MA"/>
    <s v="OWN"/>
    <x v="63"/>
    <x v="9"/>
    <n v="8"/>
    <n v="5806"/>
    <x v="2"/>
    <s v="&lt; 1 year"/>
    <n v="6"/>
    <n v="18"/>
    <n v="0"/>
    <x v="0"/>
  </r>
  <r>
    <n v="82882"/>
    <n v="5000"/>
    <n v="5000"/>
    <n v="0.1212"/>
    <s v="36 months"/>
    <x v="1"/>
    <n v="0.2026"/>
    <s v="RI"/>
    <s v="MORTGAGE"/>
    <x v="21"/>
    <x v="13"/>
    <n v="19"/>
    <n v="33500"/>
    <x v="2"/>
    <s v="10+ years"/>
    <n v="12"/>
    <n v="20"/>
    <n v="11"/>
    <x v="1"/>
  </r>
  <r>
    <n v="91562"/>
    <n v="8000"/>
    <n v="8000"/>
    <n v="0.1114"/>
    <s v="36 months"/>
    <x v="1"/>
    <n v="5.9799999999999999E-2"/>
    <s v="DE"/>
    <s v="MORTGAGE"/>
    <x v="17"/>
    <x v="18"/>
    <n v="5"/>
    <n v="11822"/>
    <x v="0"/>
    <s v="10+ years"/>
    <n v="11"/>
    <n v="5"/>
    <n v="11"/>
    <x v="1"/>
  </r>
  <r>
    <n v="75837"/>
    <n v="10000"/>
    <n v="10000"/>
    <n v="0.22470000000000001"/>
    <s v="36 months"/>
    <x v="0"/>
    <n v="0.34260000000000002"/>
    <s v="MD"/>
    <s v="MORTGAGE"/>
    <x v="611"/>
    <x v="13"/>
    <n v="36"/>
    <n v="28850"/>
    <x v="1"/>
    <s v="3 years"/>
    <n v="22"/>
    <n v="34"/>
    <n v="3"/>
    <x v="0"/>
  </r>
  <r>
    <n v="26195"/>
    <n v="7000"/>
    <n v="7000"/>
    <n v="6.9900000000000004E-2"/>
    <s v="36 months"/>
    <x v="0"/>
    <n v="0.14319999999999999"/>
    <s v="CA"/>
    <s v="RENT"/>
    <x v="40"/>
    <x v="26"/>
    <n v="6"/>
    <n v="0"/>
    <x v="1"/>
    <s v="10+ years"/>
    <n v="6"/>
    <n v="14"/>
    <n v="11"/>
    <x v="0"/>
  </r>
  <r>
    <n v="60761"/>
    <n v="11000"/>
    <n v="11000"/>
    <n v="6.0299999999999999E-2"/>
    <s v="36 months"/>
    <x v="0"/>
    <n v="0.12039999999999999"/>
    <s v="NC"/>
    <s v="MORTGAGE"/>
    <x v="612"/>
    <x v="24"/>
    <n v="12"/>
    <n v="420"/>
    <x v="2"/>
    <s v="&lt; 1 year"/>
    <n v="6"/>
    <n v="12"/>
    <n v="0"/>
    <x v="0"/>
  </r>
  <r>
    <n v="78382"/>
    <n v="28000"/>
    <n v="28000"/>
    <n v="0.2049"/>
    <s v="60 months"/>
    <x v="12"/>
    <n v="4.36E-2"/>
    <s v="MI"/>
    <s v="RENT"/>
    <x v="97"/>
    <x v="18"/>
    <n v="11"/>
    <n v="1327"/>
    <x v="2"/>
    <s v="5 years"/>
    <n v="20"/>
    <n v="4"/>
    <n v="5"/>
    <x v="12"/>
  </r>
  <r>
    <n v="9618"/>
    <n v="24000"/>
    <n v="21963.64"/>
    <n v="0.1099"/>
    <s v="36 months"/>
    <x v="6"/>
    <n v="0.19270000000000001"/>
    <s v="GA"/>
    <s v="MORTGAGE"/>
    <x v="66"/>
    <x v="11"/>
    <n v="11"/>
    <n v="45989"/>
    <x v="2"/>
    <s v="10+ years"/>
    <n v="10"/>
    <n v="19"/>
    <n v="11"/>
    <x v="6"/>
  </r>
  <r>
    <n v="82216"/>
    <n v="15000"/>
    <n v="15000"/>
    <n v="8.8999999999999996E-2"/>
    <s v="36 months"/>
    <x v="0"/>
    <n v="0.13589999999999999"/>
    <s v="CA"/>
    <s v="MORTGAGE"/>
    <x v="74"/>
    <x v="0"/>
    <n v="10"/>
    <n v="13427"/>
    <x v="3"/>
    <s v="5 years"/>
    <n v="8"/>
    <n v="13"/>
    <n v="5"/>
    <x v="0"/>
  </r>
  <r>
    <n v="87554"/>
    <n v="24000"/>
    <n v="23950"/>
    <n v="0.24890000000000001"/>
    <s v="36 months"/>
    <x v="0"/>
    <n v="0.29459999999999997"/>
    <s v="NH"/>
    <s v="MORTGAGE"/>
    <x v="613"/>
    <x v="17"/>
    <n v="26"/>
    <n v="34602"/>
    <x v="0"/>
    <s v="10+ years"/>
    <n v="24"/>
    <n v="29"/>
    <n v="11"/>
    <x v="0"/>
  </r>
  <r>
    <n v="33095"/>
    <n v="5000"/>
    <n v="5000"/>
    <n v="0.15959999999999999"/>
    <s v="36 months"/>
    <x v="3"/>
    <n v="0.14360000000000001"/>
    <s v="NY"/>
    <s v="RENT"/>
    <x v="614"/>
    <x v="17"/>
    <n v="7"/>
    <n v="7900"/>
    <x v="1"/>
    <s v="10+ years"/>
    <n v="15"/>
    <n v="14"/>
    <n v="11"/>
    <x v="3"/>
  </r>
  <r>
    <n v="26087"/>
    <n v="10000"/>
    <n v="10000"/>
    <n v="0.10589999999999999"/>
    <s v="36 months"/>
    <x v="0"/>
    <n v="9.6799999999999997E-2"/>
    <s v="NY"/>
    <s v="OWN"/>
    <x v="96"/>
    <x v="10"/>
    <n v="5"/>
    <n v="35968"/>
    <x v="1"/>
    <s v="10+ years"/>
    <n v="10"/>
    <n v="9"/>
    <n v="11"/>
    <x v="0"/>
  </r>
  <r>
    <n v="49619"/>
    <n v="16000"/>
    <n v="16000"/>
    <n v="0.1855"/>
    <s v="36 months"/>
    <x v="0"/>
    <n v="0.23880000000000001"/>
    <s v="MD"/>
    <s v="RENT"/>
    <x v="615"/>
    <x v="17"/>
    <n v="12"/>
    <n v="16223"/>
    <x v="2"/>
    <s v="5 years"/>
    <n v="18"/>
    <n v="23"/>
    <n v="5"/>
    <x v="0"/>
  </r>
  <r>
    <n v="2164"/>
    <n v="10000"/>
    <n v="6301.07"/>
    <n v="0.1411"/>
    <s v="36 months"/>
    <x v="0"/>
    <n v="0.16520000000000001"/>
    <s v="CO"/>
    <s v="OTHER"/>
    <x v="321"/>
    <x v="22"/>
    <n v="16"/>
    <n v="18707"/>
    <x v="1"/>
    <s v="3 years"/>
    <n v="14"/>
    <n v="16"/>
    <n v="3"/>
    <x v="0"/>
  </r>
  <r>
    <n v="94183"/>
    <n v="8000"/>
    <n v="8000"/>
    <n v="0.18490000000000001"/>
    <s v="36 months"/>
    <x v="0"/>
    <n v="0.23369999999999999"/>
    <s v="OH"/>
    <s v="OWN"/>
    <x v="9"/>
    <x v="4"/>
    <n v="17"/>
    <n v="18248"/>
    <x v="1"/>
    <s v="10+ years"/>
    <n v="18"/>
    <n v="23"/>
    <n v="11"/>
    <x v="0"/>
  </r>
  <r>
    <n v="39492"/>
    <n v="10000"/>
    <n v="10000"/>
    <n v="0.1171"/>
    <s v="36 months"/>
    <x v="2"/>
    <n v="8.6900000000000005E-2"/>
    <s v="NY"/>
    <s v="RENT"/>
    <x v="95"/>
    <x v="3"/>
    <n v="6"/>
    <n v="6621"/>
    <x v="2"/>
    <s v="3 years"/>
    <n v="11"/>
    <n v="8"/>
    <n v="3"/>
    <x v="2"/>
  </r>
  <r>
    <n v="15510"/>
    <n v="5000"/>
    <n v="5000"/>
    <n v="5.79E-2"/>
    <s v="36 months"/>
    <x v="8"/>
    <n v="0.15690000000000001"/>
    <s v="NY"/>
    <s v="OWN"/>
    <x v="15"/>
    <x v="12"/>
    <n v="11"/>
    <n v="4979"/>
    <x v="2"/>
    <s v="10+ years"/>
    <n v="5"/>
    <n v="15"/>
    <n v="11"/>
    <x v="8"/>
  </r>
  <r>
    <n v="45453"/>
    <n v="20000"/>
    <n v="19975"/>
    <n v="0.2278"/>
    <s v="60 months"/>
    <x v="1"/>
    <n v="0.2442"/>
    <s v="NV"/>
    <s v="MORTGAGE"/>
    <x v="34"/>
    <x v="8"/>
    <n v="15"/>
    <n v="18451"/>
    <x v="2"/>
    <s v="7 years"/>
    <n v="22"/>
    <n v="24"/>
    <n v="7"/>
    <x v="1"/>
  </r>
  <r>
    <n v="103374"/>
    <n v="3700"/>
    <n v="3600"/>
    <n v="7.8799999999999995E-2"/>
    <s v="36 months"/>
    <x v="2"/>
    <n v="0.1017"/>
    <s v="CO"/>
    <s v="MORTGAGE"/>
    <x v="616"/>
    <x v="5"/>
    <n v="6"/>
    <n v="11586"/>
    <x v="6"/>
    <s v="n/a"/>
    <n v="7"/>
    <n v="10"/>
    <s v="n/a"/>
    <x v="2"/>
  </r>
  <r>
    <n v="68176"/>
    <n v="15000"/>
    <n v="15000"/>
    <n v="0.1777"/>
    <s v="36 months"/>
    <x v="0"/>
    <n v="0.22450000000000001"/>
    <s v="HI"/>
    <s v="RENT"/>
    <x v="70"/>
    <x v="4"/>
    <n v="11"/>
    <n v="9868"/>
    <x v="2"/>
    <s v="7 years"/>
    <n v="17"/>
    <n v="22"/>
    <n v="7"/>
    <x v="0"/>
  </r>
  <r>
    <n v="18049"/>
    <n v="9700"/>
    <n v="9700"/>
    <n v="0.1409"/>
    <s v="36 months"/>
    <x v="0"/>
    <n v="9.5200000000000007E-2"/>
    <s v="CA"/>
    <s v="RENT"/>
    <x v="262"/>
    <x v="8"/>
    <n v="9"/>
    <n v="14723"/>
    <x v="2"/>
    <s v="3 years"/>
    <n v="14"/>
    <n v="9"/>
    <n v="3"/>
    <x v="0"/>
  </r>
  <r>
    <n v="70427"/>
    <n v="8450"/>
    <n v="8450"/>
    <n v="0.18490000000000001"/>
    <s v="36 months"/>
    <x v="12"/>
    <n v="0.2198"/>
    <s v="CA"/>
    <s v="OWN"/>
    <x v="91"/>
    <x v="17"/>
    <n v="14"/>
    <n v="7352"/>
    <x v="0"/>
    <s v="3 years"/>
    <n v="18"/>
    <n v="21"/>
    <n v="3"/>
    <x v="12"/>
  </r>
  <r>
    <n v="80246"/>
    <n v="25000"/>
    <n v="25000"/>
    <n v="0.2049"/>
    <s v="60 months"/>
    <x v="0"/>
    <n v="9.1499999999999998E-2"/>
    <s v="NY"/>
    <s v="RENT"/>
    <x v="28"/>
    <x v="2"/>
    <n v="7"/>
    <n v="14953"/>
    <x v="2"/>
    <s v="9 years"/>
    <n v="20"/>
    <n v="9"/>
    <n v="9"/>
    <x v="0"/>
  </r>
  <r>
    <n v="34730"/>
    <n v="25000"/>
    <n v="24950"/>
    <n v="0.13489999999999999"/>
    <s v="60 months"/>
    <x v="0"/>
    <n v="0.19969999999999999"/>
    <s v="CO"/>
    <s v="OWN"/>
    <x v="46"/>
    <x v="28"/>
    <n v="4"/>
    <n v="17849"/>
    <x v="2"/>
    <s v="3 years"/>
    <n v="13"/>
    <n v="19"/>
    <n v="3"/>
    <x v="0"/>
  </r>
  <r>
    <n v="65776"/>
    <n v="15000"/>
    <n v="15000"/>
    <n v="0.1777"/>
    <s v="36 months"/>
    <x v="0"/>
    <n v="0.18240000000000001"/>
    <s v="GA"/>
    <s v="MORTGAGE"/>
    <x v="60"/>
    <x v="4"/>
    <n v="16"/>
    <n v="14513"/>
    <x v="0"/>
    <s v="10+ years"/>
    <n v="17"/>
    <n v="18"/>
    <n v="11"/>
    <x v="0"/>
  </r>
  <r>
    <n v="73194"/>
    <n v="14575"/>
    <n v="14575"/>
    <n v="0.1905"/>
    <s v="36 months"/>
    <x v="0"/>
    <n v="0.24229999999999999"/>
    <s v="OR"/>
    <s v="RENT"/>
    <x v="3"/>
    <x v="17"/>
    <n v="13"/>
    <n v="13753"/>
    <x v="2"/>
    <s v="10+ years"/>
    <n v="19"/>
    <n v="24"/>
    <n v="11"/>
    <x v="0"/>
  </r>
  <r>
    <n v="86479"/>
    <n v="14775"/>
    <n v="14775"/>
    <n v="0.21"/>
    <s v="60 months"/>
    <x v="0"/>
    <n v="0.27589999999999998"/>
    <s v="CT"/>
    <s v="MORTGAGE"/>
    <x v="617"/>
    <x v="13"/>
    <n v="10"/>
    <n v="33869"/>
    <x v="3"/>
    <s v="10+ years"/>
    <n v="0.21"/>
    <n v="27"/>
    <n v="11"/>
    <x v="0"/>
  </r>
  <r>
    <n v="12976"/>
    <n v="2000"/>
    <n v="2000"/>
    <n v="0.1149"/>
    <s v="36 months"/>
    <x v="8"/>
    <n v="2.4400000000000002E-2"/>
    <s v="CA"/>
    <s v="RENT"/>
    <x v="36"/>
    <x v="21"/>
    <n v="4"/>
    <n v="67"/>
    <x v="2"/>
    <s v="2 years"/>
    <n v="11"/>
    <n v="2"/>
    <n v="2"/>
    <x v="8"/>
  </r>
  <r>
    <n v="62891"/>
    <n v="2575"/>
    <n v="2575"/>
    <n v="0.1016"/>
    <s v="36 months"/>
    <x v="0"/>
    <n v="0.27539999999999998"/>
    <s v="NY"/>
    <s v="RENT"/>
    <x v="46"/>
    <x v="3"/>
    <n v="12"/>
    <n v="18499"/>
    <x v="2"/>
    <s v="2 years"/>
    <n v="10"/>
    <n v="27"/>
    <n v="2"/>
    <x v="0"/>
  </r>
  <r>
    <n v="63768"/>
    <n v="4200"/>
    <n v="4200"/>
    <n v="0.14330000000000001"/>
    <s v="60 months"/>
    <x v="4"/>
    <n v="0.1416"/>
    <s v="NJ"/>
    <s v="RENT"/>
    <x v="618"/>
    <x v="21"/>
    <n v="4"/>
    <n v="5718"/>
    <x v="2"/>
    <s v="2 years"/>
    <n v="14"/>
    <n v="14"/>
    <n v="2"/>
    <x v="4"/>
  </r>
  <r>
    <n v="6711"/>
    <n v="8000"/>
    <n v="8000"/>
    <n v="0.20519999999999999"/>
    <s v="36 months"/>
    <x v="12"/>
    <n v="8.1199999999999994E-2"/>
    <s v="CT"/>
    <s v="RENT"/>
    <x v="36"/>
    <x v="13"/>
    <n v="5"/>
    <n v="7327"/>
    <x v="0"/>
    <s v="&lt; 1 year"/>
    <n v="20"/>
    <n v="8"/>
    <n v="0"/>
    <x v="12"/>
  </r>
  <r>
    <n v="24353"/>
    <n v="9500"/>
    <n v="9500"/>
    <n v="0.1479"/>
    <s v="60 months"/>
    <x v="0"/>
    <n v="0.12130000000000001"/>
    <s v="OK"/>
    <s v="RENT"/>
    <x v="47"/>
    <x v="18"/>
    <n v="4"/>
    <n v="14227"/>
    <x v="1"/>
    <s v="3 years"/>
    <n v="14"/>
    <n v="12"/>
    <n v="3"/>
    <x v="0"/>
  </r>
  <r>
    <n v="9115"/>
    <n v="16750"/>
    <n v="16445.93"/>
    <n v="9.8799999999999999E-2"/>
    <s v="36 months"/>
    <x v="1"/>
    <n v="0.10249999999999999"/>
    <s v="IL"/>
    <s v="MORTGAGE"/>
    <x v="619"/>
    <x v="20"/>
    <n v="10"/>
    <n v="18696"/>
    <x v="1"/>
    <s v="5 years"/>
    <n v="9"/>
    <n v="10"/>
    <n v="5"/>
    <x v="1"/>
  </r>
  <r>
    <n v="83807"/>
    <n v="12300"/>
    <n v="12300"/>
    <n v="0.13109999999999999"/>
    <s v="36 months"/>
    <x v="0"/>
    <n v="8.0100000000000005E-2"/>
    <s v="MD"/>
    <s v="OWN"/>
    <x v="42"/>
    <x v="7"/>
    <n v="6"/>
    <n v="6162"/>
    <x v="2"/>
    <s v="9 years"/>
    <n v="13"/>
    <n v="8"/>
    <n v="9"/>
    <x v="0"/>
  </r>
  <r>
    <n v="89837"/>
    <n v="4000"/>
    <n v="4000"/>
    <n v="0.17269999999999999"/>
    <s v="36 months"/>
    <x v="0"/>
    <n v="0.16289999999999999"/>
    <s v="TX"/>
    <s v="MORTGAGE"/>
    <x v="19"/>
    <x v="8"/>
    <n v="7"/>
    <n v="13284"/>
    <x v="1"/>
    <s v="4 years"/>
    <n v="17"/>
    <n v="16"/>
    <n v="4"/>
    <x v="0"/>
  </r>
  <r>
    <n v="11723"/>
    <n v="20000"/>
    <n v="20000"/>
    <n v="0.183"/>
    <s v="60 months"/>
    <x v="0"/>
    <n v="0.15909999999999999"/>
    <s v="NY"/>
    <s v="MORTGAGE"/>
    <x v="620"/>
    <x v="2"/>
    <n v="5"/>
    <n v="16140"/>
    <x v="1"/>
    <s v="10+ years"/>
    <n v="18"/>
    <n v="15"/>
    <n v="11"/>
    <x v="0"/>
  </r>
  <r>
    <n v="22659"/>
    <n v="12000"/>
    <n v="12000"/>
    <n v="0.1268"/>
    <s v="60 months"/>
    <x v="1"/>
    <n v="9.5500000000000002E-2"/>
    <s v="VA"/>
    <s v="MORTGAGE"/>
    <x v="621"/>
    <x v="6"/>
    <n v="9"/>
    <n v="17259"/>
    <x v="2"/>
    <s v="8 years"/>
    <n v="12"/>
    <n v="9"/>
    <n v="8"/>
    <x v="1"/>
  </r>
  <r>
    <n v="69872"/>
    <n v="4375"/>
    <n v="4375"/>
    <n v="0.14330000000000001"/>
    <s v="36 months"/>
    <x v="0"/>
    <n v="0.12"/>
    <s v="MI"/>
    <s v="RENT"/>
    <x v="63"/>
    <x v="13"/>
    <n v="10"/>
    <n v="2440"/>
    <x v="0"/>
    <s v="&lt; 1 year"/>
    <n v="14"/>
    <n v="0.12"/>
    <n v="0"/>
    <x v="0"/>
  </r>
  <r>
    <n v="9163"/>
    <n v="3000"/>
    <n v="3000"/>
    <n v="0.1459"/>
    <s v="36 months"/>
    <x v="2"/>
    <n v="0.19589999999999999"/>
    <s v="NJ"/>
    <s v="RENT"/>
    <x v="622"/>
    <x v="17"/>
    <n v="8"/>
    <n v="6941"/>
    <x v="0"/>
    <s v="5 years"/>
    <n v="14"/>
    <n v="19"/>
    <n v="5"/>
    <x v="2"/>
  </r>
  <r>
    <n v="59011"/>
    <n v="13000"/>
    <n v="13000"/>
    <n v="6.6199999999999995E-2"/>
    <s v="36 months"/>
    <x v="4"/>
    <n v="5.9499999999999997E-2"/>
    <s v="NJ"/>
    <s v="MORTGAGE"/>
    <x v="100"/>
    <x v="20"/>
    <n v="16"/>
    <n v="11451"/>
    <x v="1"/>
    <s v="7 years"/>
    <n v="6"/>
    <n v="5"/>
    <n v="7"/>
    <x v="4"/>
  </r>
  <r>
    <n v="92954"/>
    <n v="16200"/>
    <n v="16200"/>
    <n v="8.8999999999999996E-2"/>
    <s v="36 months"/>
    <x v="0"/>
    <n v="0.2276"/>
    <s v="NY"/>
    <s v="MORTGAGE"/>
    <x v="67"/>
    <x v="9"/>
    <n v="8"/>
    <n v="15503"/>
    <x v="2"/>
    <s v="7 years"/>
    <n v="8"/>
    <n v="22"/>
    <n v="7"/>
    <x v="0"/>
  </r>
  <r>
    <n v="90560"/>
    <n v="11400"/>
    <n v="11375"/>
    <n v="8.8999999999999996E-2"/>
    <s v="36 months"/>
    <x v="0"/>
    <n v="0.14269999999999999"/>
    <s v="CA"/>
    <s v="MORTGAGE"/>
    <x v="623"/>
    <x v="11"/>
    <n v="9"/>
    <n v="11092"/>
    <x v="1"/>
    <s v="10+ years"/>
    <n v="8"/>
    <n v="14"/>
    <n v="11"/>
    <x v="0"/>
  </r>
  <r>
    <n v="79820"/>
    <n v="25875"/>
    <n v="25875"/>
    <n v="0.18490000000000001"/>
    <s v="60 months"/>
    <x v="0"/>
    <n v="0.13830000000000001"/>
    <s v="NM"/>
    <s v="MORTGAGE"/>
    <x v="60"/>
    <x v="1"/>
    <n v="8"/>
    <n v="12316"/>
    <x v="0"/>
    <s v="10+ years"/>
    <n v="18"/>
    <n v="13"/>
    <n v="11"/>
    <x v="0"/>
  </r>
  <r>
    <n v="13767"/>
    <n v="15000"/>
    <n v="15000"/>
    <n v="0.19040000000000001"/>
    <s v="60 months"/>
    <x v="0"/>
    <n v="0.16689999999999999"/>
    <s v="CA"/>
    <s v="RENT"/>
    <x v="31"/>
    <x v="22"/>
    <n v="7"/>
    <n v="8615"/>
    <x v="1"/>
    <s v="2 years"/>
    <n v="19"/>
    <n v="16"/>
    <n v="2"/>
    <x v="0"/>
  </r>
  <r>
    <n v="79164"/>
    <n v="20950"/>
    <n v="20950"/>
    <n v="0.22950000000000001"/>
    <s v="60 months"/>
    <x v="0"/>
    <n v="0.12509999999999999"/>
    <s v="MA"/>
    <s v="RENT"/>
    <x v="30"/>
    <x v="8"/>
    <n v="14"/>
    <n v="12460"/>
    <x v="3"/>
    <s v="n/a"/>
    <n v="22"/>
    <n v="12"/>
    <s v="n/a"/>
    <x v="0"/>
  </r>
  <r>
    <n v="26867"/>
    <n v="14000"/>
    <n v="12800"/>
    <n v="0.1479"/>
    <s v="60 months"/>
    <x v="2"/>
    <n v="8.3699999999999997E-2"/>
    <s v="MI"/>
    <s v="RENT"/>
    <x v="261"/>
    <x v="18"/>
    <n v="5"/>
    <n v="2697"/>
    <x v="0"/>
    <s v="&lt; 1 year"/>
    <n v="14"/>
    <n v="8"/>
    <n v="0"/>
    <x v="2"/>
  </r>
  <r>
    <n v="3508"/>
    <n v="2000"/>
    <n v="2000"/>
    <n v="0.16"/>
    <s v="36 months"/>
    <x v="10"/>
    <n v="2.5499999999999998E-2"/>
    <s v="OR"/>
    <s v="RENT"/>
    <x v="64"/>
    <x v="8"/>
    <n v="8"/>
    <n v="0"/>
    <x v="2"/>
    <s v="&lt; 1 year"/>
    <n v="0.16"/>
    <n v="2"/>
    <n v="0"/>
    <x v="10"/>
  </r>
  <r>
    <n v="52759"/>
    <n v="25000"/>
    <n v="25000"/>
    <n v="7.9000000000000001E-2"/>
    <s v="36 months"/>
    <x v="0"/>
    <n v="1.7299999999999999E-2"/>
    <s v="OR"/>
    <s v="RENT"/>
    <x v="48"/>
    <x v="14"/>
    <n v="4"/>
    <n v="4329"/>
    <x v="2"/>
    <s v="4 years"/>
    <n v="7"/>
    <n v="1"/>
    <n v="4"/>
    <x v="0"/>
  </r>
  <r>
    <n v="72356"/>
    <n v="28200"/>
    <n v="28150"/>
    <n v="0.1016"/>
    <s v="60 months"/>
    <x v="6"/>
    <n v="0.10349999999999999"/>
    <s v="CA"/>
    <s v="MORTGAGE"/>
    <x v="624"/>
    <x v="15"/>
    <n v="13"/>
    <n v="20670"/>
    <x v="2"/>
    <s v="10+ years"/>
    <n v="10"/>
    <n v="10"/>
    <n v="11"/>
    <x v="6"/>
  </r>
  <r>
    <n v="42253"/>
    <n v="20000"/>
    <n v="19925"/>
    <n v="0.18640000000000001"/>
    <s v="60 months"/>
    <x v="12"/>
    <n v="0.15409999999999999"/>
    <s v="MO"/>
    <s v="MORTGAGE"/>
    <x v="21"/>
    <x v="22"/>
    <n v="5"/>
    <n v="3105"/>
    <x v="1"/>
    <s v="10+ years"/>
    <n v="18"/>
    <n v="15"/>
    <n v="11"/>
    <x v="12"/>
  </r>
  <r>
    <n v="98954"/>
    <n v="24000"/>
    <n v="24000"/>
    <n v="0.16289999999999999"/>
    <s v="36 months"/>
    <x v="0"/>
    <n v="0.29049999999999998"/>
    <s v="VT"/>
    <s v="MORTGAGE"/>
    <x v="625"/>
    <x v="2"/>
    <n v="10"/>
    <n v="13393"/>
    <x v="1"/>
    <s v="2 years"/>
    <n v="16"/>
    <n v="29"/>
    <n v="2"/>
    <x v="0"/>
  </r>
  <r>
    <n v="98510"/>
    <n v="21850"/>
    <n v="21850"/>
    <n v="0.17269999999999999"/>
    <s v="60 months"/>
    <x v="0"/>
    <n v="0.21940000000000001"/>
    <s v="MD"/>
    <s v="OWN"/>
    <x v="46"/>
    <x v="18"/>
    <n v="14"/>
    <n v="20971"/>
    <x v="2"/>
    <s v="4 years"/>
    <n v="17"/>
    <n v="21"/>
    <n v="4"/>
    <x v="0"/>
  </r>
  <r>
    <n v="5821"/>
    <n v="20000"/>
    <n v="19850"/>
    <n v="0.13220000000000001"/>
    <s v="36 months"/>
    <x v="0"/>
    <n v="9.0700000000000003E-2"/>
    <s v="GA"/>
    <s v="RENT"/>
    <x v="190"/>
    <x v="6"/>
    <n v="7"/>
    <n v="15389"/>
    <x v="2"/>
    <s v="2 years"/>
    <n v="13"/>
    <n v="9"/>
    <n v="2"/>
    <x v="0"/>
  </r>
  <r>
    <n v="8692"/>
    <n v="16000"/>
    <n v="15875"/>
    <n v="0.13850000000000001"/>
    <s v="36 months"/>
    <x v="0"/>
    <n v="0.125"/>
    <s v="IL"/>
    <s v="RENT"/>
    <x v="113"/>
    <x v="7"/>
    <n v="12"/>
    <n v="6799"/>
    <x v="0"/>
    <s v="7 years"/>
    <n v="13"/>
    <n v="12"/>
    <n v="7"/>
    <x v="0"/>
  </r>
  <r>
    <n v="94839"/>
    <n v="10000"/>
    <n v="10000"/>
    <n v="0.1114"/>
    <s v="36 months"/>
    <x v="1"/>
    <n v="0.1961"/>
    <s v="PA"/>
    <s v="RENT"/>
    <x v="88"/>
    <x v="5"/>
    <n v="9"/>
    <n v="6395"/>
    <x v="1"/>
    <s v="2 years"/>
    <n v="11"/>
    <n v="19"/>
    <n v="2"/>
    <x v="1"/>
  </r>
  <r>
    <n v="68406"/>
    <n v="20000"/>
    <n v="20000"/>
    <n v="0.1409"/>
    <s v="36 months"/>
    <x v="1"/>
    <n v="9.1600000000000001E-2"/>
    <s v="NJ"/>
    <s v="MORTGAGE"/>
    <x v="626"/>
    <x v="18"/>
    <n v="12"/>
    <n v="31277"/>
    <x v="1"/>
    <s v="7 years"/>
    <n v="14"/>
    <n v="9"/>
    <n v="7"/>
    <x v="1"/>
  </r>
  <r>
    <n v="86117"/>
    <n v="1000"/>
    <n v="1000"/>
    <n v="7.9000000000000001E-2"/>
    <s v="36 months"/>
    <x v="6"/>
    <n v="0.17069999999999999"/>
    <s v="FL"/>
    <s v="MORTGAGE"/>
    <x v="63"/>
    <x v="5"/>
    <n v="8"/>
    <n v="3186"/>
    <x v="1"/>
    <s v="3 years"/>
    <n v="7"/>
    <n v="17"/>
    <n v="3"/>
    <x v="6"/>
  </r>
  <r>
    <n v="14044"/>
    <n v="3500"/>
    <n v="3500"/>
    <n v="0.1149"/>
    <s v="36 months"/>
    <x v="6"/>
    <n v="0.14430000000000001"/>
    <s v="MI"/>
    <s v="MORTGAGE"/>
    <x v="13"/>
    <x v="2"/>
    <n v="12"/>
    <n v="34944"/>
    <x v="0"/>
    <s v="10+ years"/>
    <n v="11"/>
    <n v="14"/>
    <n v="11"/>
    <x v="6"/>
  </r>
  <r>
    <n v="43056"/>
    <n v="15000"/>
    <n v="15000"/>
    <n v="7.9000000000000001E-2"/>
    <s v="36 months"/>
    <x v="1"/>
    <n v="0.22239999999999999"/>
    <s v="CA"/>
    <s v="RENT"/>
    <x v="56"/>
    <x v="0"/>
    <n v="15"/>
    <n v="11105"/>
    <x v="2"/>
    <s v="&lt; 1 year"/>
    <n v="7"/>
    <n v="22"/>
    <n v="0"/>
    <x v="1"/>
  </r>
  <r>
    <n v="45519"/>
    <n v="19000"/>
    <n v="19000"/>
    <n v="0.13669999999999999"/>
    <s v="36 months"/>
    <x v="0"/>
    <n v="0.1512"/>
    <s v="PA"/>
    <s v="RENT"/>
    <x v="627"/>
    <x v="7"/>
    <n v="21"/>
    <n v="9503"/>
    <x v="2"/>
    <s v="&lt; 1 year"/>
    <n v="13"/>
    <n v="15"/>
    <n v="0"/>
    <x v="0"/>
  </r>
  <r>
    <n v="45424"/>
    <n v="12000"/>
    <n v="11950"/>
    <n v="6.0299999999999999E-2"/>
    <s v="36 months"/>
    <x v="6"/>
    <n v="9.6100000000000005E-2"/>
    <s v="NV"/>
    <s v="OWN"/>
    <x v="139"/>
    <x v="23"/>
    <n v="7"/>
    <n v="11076"/>
    <x v="2"/>
    <s v="n/a"/>
    <n v="6"/>
    <n v="9"/>
    <s v="n/a"/>
    <x v="6"/>
  </r>
  <r>
    <n v="92038"/>
    <n v="22750"/>
    <n v="22750"/>
    <n v="0.22470000000000001"/>
    <s v="60 months"/>
    <x v="6"/>
    <n v="0.2903"/>
    <s v="CO"/>
    <s v="OWN"/>
    <x v="17"/>
    <x v="4"/>
    <n v="15"/>
    <n v="11567"/>
    <x v="1"/>
    <s v="1 year"/>
    <n v="22"/>
    <n v="29"/>
    <n v="1"/>
    <x v="6"/>
  </r>
  <r>
    <n v="21716"/>
    <n v="9800"/>
    <n v="9747.5"/>
    <n v="7.2900000000000006E-2"/>
    <s v="36 months"/>
    <x v="1"/>
    <n v="8.9599999999999999E-2"/>
    <s v="OR"/>
    <s v="RENT"/>
    <x v="194"/>
    <x v="10"/>
    <n v="8"/>
    <n v="11459"/>
    <x v="2"/>
    <s v="5 years"/>
    <n v="7"/>
    <n v="8"/>
    <n v="5"/>
    <x v="1"/>
  </r>
  <r>
    <n v="19492"/>
    <n v="3500"/>
    <n v="3500"/>
    <n v="7.2900000000000006E-2"/>
    <s v="36 months"/>
    <x v="2"/>
    <n v="0.15540000000000001"/>
    <s v="CA"/>
    <s v="MORTGAGE"/>
    <x v="364"/>
    <x v="1"/>
    <n v="12"/>
    <n v="41602"/>
    <x v="2"/>
    <s v="10+ years"/>
    <n v="7"/>
    <n v="15"/>
    <n v="11"/>
    <x v="2"/>
  </r>
  <r>
    <n v="22132"/>
    <n v="20000"/>
    <n v="17724.900000000001"/>
    <n v="0.1074"/>
    <s v="60 months"/>
    <x v="3"/>
    <n v="3.0700000000000002E-2"/>
    <s v="NC"/>
    <s v="MORTGAGE"/>
    <x v="161"/>
    <x v="23"/>
    <n v="5"/>
    <n v="17797"/>
    <x v="2"/>
    <s v="2 years"/>
    <n v="10"/>
    <n v="3"/>
    <n v="2"/>
    <x v="3"/>
  </r>
  <r>
    <n v="84265"/>
    <n v="20000"/>
    <n v="20000"/>
    <n v="0.22950000000000001"/>
    <s v="60 months"/>
    <x v="0"/>
    <n v="7.0999999999999994E-2"/>
    <s v="NJ"/>
    <s v="RENT"/>
    <x v="113"/>
    <x v="8"/>
    <n v="6"/>
    <n v="16104"/>
    <x v="1"/>
    <s v="7 years"/>
    <n v="22"/>
    <n v="7"/>
    <n v="7"/>
    <x v="0"/>
  </r>
  <r>
    <n v="80231"/>
    <n v="19000"/>
    <n v="19000"/>
    <n v="7.9000000000000001E-2"/>
    <s v="36 months"/>
    <x v="0"/>
    <n v="9.7600000000000006E-2"/>
    <s v="RI"/>
    <s v="MORTGAGE"/>
    <x v="40"/>
    <x v="32"/>
    <n v="18"/>
    <n v="43617"/>
    <x v="0"/>
    <s v="10+ years"/>
    <n v="7"/>
    <n v="9"/>
    <n v="11"/>
    <x v="0"/>
  </r>
  <r>
    <n v="49533"/>
    <n v="17300"/>
    <n v="17250"/>
    <n v="0.22450000000000001"/>
    <s v="60 months"/>
    <x v="11"/>
    <n v="3.5799999999999998E-2"/>
    <s v="PA"/>
    <s v="MORTGAGE"/>
    <x v="54"/>
    <x v="7"/>
    <n v="11"/>
    <n v="2306"/>
    <x v="3"/>
    <s v="4 years"/>
    <n v="22"/>
    <n v="3"/>
    <n v="4"/>
    <x v="11"/>
  </r>
  <r>
    <n v="102514"/>
    <n v="7000"/>
    <n v="711.54"/>
    <n v="0.15129999999999999"/>
    <s v="36 months"/>
    <x v="8"/>
    <n v="0.18909999999999999"/>
    <s v="CO"/>
    <s v="MORTGAGE"/>
    <x v="432"/>
    <x v="37"/>
    <n v="13"/>
    <n v="12634"/>
    <x v="2"/>
    <s v="2 years"/>
    <n v="15"/>
    <n v="18"/>
    <n v="2"/>
    <x v="8"/>
  </r>
  <r>
    <n v="78618"/>
    <n v="7200"/>
    <n v="7200"/>
    <n v="0.1875"/>
    <s v="36 months"/>
    <x v="0"/>
    <n v="0.16209999999999999"/>
    <s v="MI"/>
    <s v="RENT"/>
    <x v="96"/>
    <x v="17"/>
    <n v="8"/>
    <n v="28916"/>
    <x v="2"/>
    <s v="10+ years"/>
    <n v="18"/>
    <n v="16"/>
    <n v="11"/>
    <x v="0"/>
  </r>
  <r>
    <n v="86953"/>
    <n v="10000"/>
    <n v="10000"/>
    <n v="0.1409"/>
    <s v="36 months"/>
    <x v="8"/>
    <n v="9.7100000000000006E-2"/>
    <s v="CO"/>
    <s v="RENT"/>
    <x v="1"/>
    <x v="13"/>
    <n v="6"/>
    <n v="3859"/>
    <x v="2"/>
    <s v="&lt; 1 year"/>
    <n v="14"/>
    <n v="9"/>
    <n v="0"/>
    <x v="8"/>
  </r>
  <r>
    <n v="80129"/>
    <n v="4000"/>
    <n v="3925"/>
    <n v="0.1409"/>
    <s v="36 months"/>
    <x v="1"/>
    <n v="0.1227"/>
    <s v="FL"/>
    <s v="MORTGAGE"/>
    <x v="263"/>
    <x v="13"/>
    <n v="9"/>
    <n v="36943"/>
    <x v="1"/>
    <s v="10+ years"/>
    <n v="14"/>
    <n v="12"/>
    <n v="11"/>
    <x v="1"/>
  </r>
  <r>
    <n v="85216"/>
    <n v="17500"/>
    <n v="17500"/>
    <n v="8.8999999999999996E-2"/>
    <s v="36 months"/>
    <x v="0"/>
    <n v="0.1094"/>
    <s v="UT"/>
    <s v="MORTGAGE"/>
    <x v="110"/>
    <x v="10"/>
    <n v="9"/>
    <n v="34545"/>
    <x v="2"/>
    <s v="6 years"/>
    <n v="8"/>
    <n v="10"/>
    <n v="6"/>
    <x v="0"/>
  </r>
  <r>
    <n v="38247"/>
    <n v="20000"/>
    <n v="20000"/>
    <n v="0.1171"/>
    <s v="36 months"/>
    <x v="1"/>
    <n v="9.5799999999999996E-2"/>
    <s v="SD"/>
    <s v="MORTGAGE"/>
    <x v="15"/>
    <x v="9"/>
    <n v="12"/>
    <n v="18267"/>
    <x v="1"/>
    <s v="4 years"/>
    <n v="11"/>
    <n v="9"/>
    <n v="4"/>
    <x v="1"/>
  </r>
  <r>
    <n v="91245"/>
    <n v="16200"/>
    <n v="16200"/>
    <n v="0.158"/>
    <s v="60 months"/>
    <x v="0"/>
    <n v="7.9200000000000007E-2"/>
    <s v="PA"/>
    <s v="MORTGAGE"/>
    <x v="199"/>
    <x v="22"/>
    <n v="12"/>
    <n v="12313"/>
    <x v="0"/>
    <s v="10+ years"/>
    <n v="15"/>
    <n v="7"/>
    <n v="11"/>
    <x v="0"/>
  </r>
  <r>
    <n v="53041"/>
    <n v="10000"/>
    <n v="10000"/>
    <n v="6.0299999999999999E-2"/>
    <s v="36 months"/>
    <x v="12"/>
    <n v="0.1303"/>
    <s v="FL"/>
    <s v="RENT"/>
    <x v="9"/>
    <x v="12"/>
    <n v="8"/>
    <n v="3952"/>
    <x v="2"/>
    <s v="2 years"/>
    <n v="6"/>
    <n v="13"/>
    <n v="2"/>
    <x v="12"/>
  </r>
  <r>
    <n v="63051"/>
    <n v="27000"/>
    <n v="27000"/>
    <n v="6.6199999999999995E-2"/>
    <s v="36 months"/>
    <x v="0"/>
    <n v="0.1221"/>
    <s v="OH"/>
    <s v="MORTGAGE"/>
    <x v="45"/>
    <x v="25"/>
    <n v="12"/>
    <n v="4211"/>
    <x v="2"/>
    <s v="5 years"/>
    <n v="6"/>
    <n v="12"/>
    <n v="5"/>
    <x v="0"/>
  </r>
  <r>
    <n v="14446"/>
    <n v="4500"/>
    <n v="4475"/>
    <n v="7.51E-2"/>
    <s v="36 months"/>
    <x v="12"/>
    <n v="0.20269999999999999"/>
    <s v="VA"/>
    <s v="MORTGAGE"/>
    <x v="628"/>
    <x v="5"/>
    <n v="15"/>
    <n v="68618"/>
    <x v="0"/>
    <s v="10+ years"/>
    <n v="7"/>
    <n v="20"/>
    <n v="11"/>
    <x v="12"/>
  </r>
  <r>
    <n v="68628"/>
    <n v="15875"/>
    <n v="15875"/>
    <n v="0.14330000000000001"/>
    <s v="36 months"/>
    <x v="12"/>
    <n v="0.1744"/>
    <s v="MD"/>
    <s v="MORTGAGE"/>
    <x v="137"/>
    <x v="13"/>
    <n v="11"/>
    <n v="15891"/>
    <x v="2"/>
    <s v="2 years"/>
    <n v="14"/>
    <n v="17"/>
    <n v="2"/>
    <x v="12"/>
  </r>
  <r>
    <n v="98758"/>
    <n v="15000"/>
    <n v="15000"/>
    <n v="0.1016"/>
    <s v="36 months"/>
    <x v="1"/>
    <n v="0.2828"/>
    <s v="OH"/>
    <s v="MORTGAGE"/>
    <x v="20"/>
    <x v="2"/>
    <n v="15"/>
    <n v="14880"/>
    <x v="2"/>
    <s v="10+ years"/>
    <n v="10"/>
    <n v="28"/>
    <n v="11"/>
    <x v="1"/>
  </r>
  <r>
    <n v="13070"/>
    <n v="25000"/>
    <n v="24950"/>
    <n v="0.1075"/>
    <s v="36 months"/>
    <x v="0"/>
    <n v="0.20480000000000001"/>
    <s v="OR"/>
    <s v="MORTGAGE"/>
    <x v="69"/>
    <x v="14"/>
    <n v="10"/>
    <n v="25429"/>
    <x v="2"/>
    <s v="6 years"/>
    <n v="10"/>
    <n v="20"/>
    <n v="6"/>
    <x v="0"/>
  </r>
  <r>
    <n v="45836"/>
    <n v="7000"/>
    <n v="7000"/>
    <n v="0.17269999999999999"/>
    <s v="36 months"/>
    <x v="2"/>
    <n v="0.18379999999999999"/>
    <s v="NY"/>
    <s v="OWN"/>
    <x v="629"/>
    <x v="8"/>
    <n v="9"/>
    <n v="7089"/>
    <x v="2"/>
    <s v="3 years"/>
    <n v="17"/>
    <n v="18"/>
    <n v="3"/>
    <x v="2"/>
  </r>
  <r>
    <n v="52330"/>
    <n v="15000"/>
    <n v="15000"/>
    <n v="0.19989999999999999"/>
    <s v="36 months"/>
    <x v="11"/>
    <n v="0.18049999999999999"/>
    <s v="CA"/>
    <s v="RENT"/>
    <x v="52"/>
    <x v="17"/>
    <n v="6"/>
    <n v="45976"/>
    <x v="1"/>
    <s v="2 years"/>
    <n v="19"/>
    <n v="18"/>
    <n v="2"/>
    <x v="11"/>
  </r>
  <r>
    <n v="48243"/>
    <n v="17000"/>
    <n v="17000"/>
    <n v="0.15809999999999999"/>
    <s v="36 months"/>
    <x v="0"/>
    <n v="0.1701"/>
    <s v="CO"/>
    <s v="RENT"/>
    <x v="3"/>
    <x v="7"/>
    <n v="6"/>
    <n v="15484"/>
    <x v="1"/>
    <s v="6 years"/>
    <n v="15"/>
    <n v="17"/>
    <n v="6"/>
    <x v="0"/>
  </r>
  <r>
    <n v="63256"/>
    <n v="19075"/>
    <n v="19075"/>
    <n v="0.1875"/>
    <s v="36 months"/>
    <x v="0"/>
    <n v="0.15229999999999999"/>
    <s v="NY"/>
    <s v="RENT"/>
    <x v="40"/>
    <x v="4"/>
    <n v="17"/>
    <n v="13749"/>
    <x v="3"/>
    <s v="10+ years"/>
    <n v="18"/>
    <n v="15"/>
    <n v="11"/>
    <x v="0"/>
  </r>
  <r>
    <n v="42124"/>
    <n v="10000"/>
    <n v="10000"/>
    <n v="0.1171"/>
    <s v="36 months"/>
    <x v="0"/>
    <n v="8.4000000000000005E-2"/>
    <s v="CA"/>
    <s v="RENT"/>
    <x v="24"/>
    <x v="18"/>
    <n v="8"/>
    <n v="8404"/>
    <x v="1"/>
    <s v="3 years"/>
    <n v="11"/>
    <n v="8"/>
    <n v="3"/>
    <x v="0"/>
  </r>
  <r>
    <n v="78043"/>
    <n v="8475"/>
    <n v="8475"/>
    <n v="7.6200000000000004E-2"/>
    <s v="36 months"/>
    <x v="0"/>
    <n v="0.1588"/>
    <s v="CA"/>
    <s v="RENT"/>
    <x v="630"/>
    <x v="5"/>
    <n v="9"/>
    <n v="6882"/>
    <x v="2"/>
    <s v="n/a"/>
    <n v="7"/>
    <n v="15"/>
    <s v="n/a"/>
    <x v="0"/>
  </r>
  <r>
    <n v="925"/>
    <n v="6400"/>
    <n v="6350"/>
    <n v="0.1008"/>
    <s v="36 months"/>
    <x v="0"/>
    <n v="8.1100000000000005E-2"/>
    <s v="NJ"/>
    <s v="MORTGAGE"/>
    <x v="40"/>
    <x v="18"/>
    <n v="5"/>
    <n v="5815"/>
    <x v="0"/>
    <s v="10+ years"/>
    <n v="10"/>
    <n v="8"/>
    <n v="11"/>
    <x v="0"/>
  </r>
  <r>
    <n v="74047"/>
    <n v="30000"/>
    <n v="30000"/>
    <n v="0.23280000000000001"/>
    <s v="60 months"/>
    <x v="2"/>
    <n v="0.121"/>
    <s v="IL"/>
    <s v="MORTGAGE"/>
    <x v="69"/>
    <x v="13"/>
    <n v="16"/>
    <n v="17969"/>
    <x v="1"/>
    <s v="10+ years"/>
    <n v="23"/>
    <n v="12"/>
    <n v="11"/>
    <x v="2"/>
  </r>
  <r>
    <n v="49957"/>
    <n v="24000"/>
    <n v="23975"/>
    <n v="0.14649999999999999"/>
    <s v="36 months"/>
    <x v="0"/>
    <n v="0.15290000000000001"/>
    <s v="WA"/>
    <s v="MORTGAGE"/>
    <x v="20"/>
    <x v="7"/>
    <n v="13"/>
    <n v="17521"/>
    <x v="2"/>
    <s v="5 years"/>
    <n v="14"/>
    <n v="15"/>
    <n v="5"/>
    <x v="0"/>
  </r>
  <r>
    <n v="23735"/>
    <n v="30000"/>
    <n v="29950"/>
    <n v="0.16769999999999999"/>
    <s v="60 months"/>
    <x v="0"/>
    <n v="0.1923"/>
    <s v="NY"/>
    <s v="MORTGAGE"/>
    <x v="45"/>
    <x v="6"/>
    <n v="15"/>
    <n v="45880"/>
    <x v="1"/>
    <s v="8 years"/>
    <n v="16"/>
    <n v="19"/>
    <n v="8"/>
    <x v="0"/>
  </r>
  <r>
    <n v="65882"/>
    <n v="16000"/>
    <n v="16000"/>
    <n v="0.1409"/>
    <s v="60 months"/>
    <x v="6"/>
    <n v="0.21540000000000001"/>
    <s v="MD"/>
    <s v="OWN"/>
    <x v="631"/>
    <x v="11"/>
    <n v="18"/>
    <n v="18898"/>
    <x v="1"/>
    <s v="10+ years"/>
    <n v="14"/>
    <n v="21"/>
    <n v="11"/>
    <x v="6"/>
  </r>
  <r>
    <n v="55610"/>
    <n v="10000"/>
    <n v="10000"/>
    <n v="0.1399"/>
    <s v="36 months"/>
    <x v="0"/>
    <n v="4.8899999999999999E-2"/>
    <s v="PA"/>
    <s v="MORTGAGE"/>
    <x v="92"/>
    <x v="22"/>
    <n v="4"/>
    <n v="4544"/>
    <x v="2"/>
    <s v="10+ years"/>
    <n v="13"/>
    <n v="4"/>
    <n v="11"/>
    <x v="0"/>
  </r>
  <r>
    <n v="38576"/>
    <n v="6000"/>
    <n v="6000"/>
    <n v="0.1242"/>
    <s v="36 months"/>
    <x v="8"/>
    <n v="0.1666"/>
    <s v="NJ"/>
    <s v="RENT"/>
    <x v="70"/>
    <x v="13"/>
    <n v="8"/>
    <n v="7753"/>
    <x v="2"/>
    <s v="5 years"/>
    <n v="12"/>
    <n v="16"/>
    <n v="5"/>
    <x v="8"/>
  </r>
  <r>
    <n v="3116"/>
    <n v="9000"/>
    <n v="5242.75"/>
    <n v="0.13789999999999999"/>
    <s v="36 months"/>
    <x v="0"/>
    <n v="6.7599999999999993E-2"/>
    <s v="NY"/>
    <s v="RENT"/>
    <x v="632"/>
    <x v="4"/>
    <n v="7"/>
    <n v="7589"/>
    <x v="2"/>
    <s v="10+ years"/>
    <n v="13"/>
    <n v="6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19">
    <pivotField dataField="1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">
        <item x="4"/>
        <item x="1"/>
        <item x="0"/>
        <item x="9"/>
        <item x="6"/>
        <item x="7"/>
        <item x="8"/>
        <item x="10"/>
        <item x="3"/>
        <item x="2"/>
        <item x="13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15">
    <i>
      <x v="2"/>
    </i>
    <i>
      <x v="1"/>
    </i>
    <i>
      <x v="9"/>
    </i>
    <i>
      <x v="4"/>
    </i>
    <i>
      <x v="6"/>
    </i>
    <i>
      <x v="11"/>
    </i>
    <i>
      <x/>
    </i>
    <i>
      <x v="13"/>
    </i>
    <i>
      <x v="7"/>
    </i>
    <i>
      <x v="8"/>
    </i>
    <i>
      <x v="12"/>
    </i>
    <i>
      <x v="5"/>
    </i>
    <i>
      <x v="3"/>
    </i>
    <i>
      <x v="10"/>
    </i>
    <i t="grand">
      <x/>
    </i>
  </rowItems>
  <colItems count="1">
    <i/>
  </colItems>
  <dataFields count="1">
    <dataField name="Count of Loan.Id" fld="0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:B656" firstHeaderRow="1" firstDataRow="1" firstDataCol="1"/>
  <pivotFields count="19">
    <pivotField dataField="1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axis="axisRow" showAll="0">
      <items count="634">
        <item x="474"/>
        <item x="329"/>
        <item x="566"/>
        <item x="301"/>
        <item x="174"/>
        <item x="184"/>
        <item x="233"/>
        <item x="598"/>
        <item x="49"/>
        <item x="283"/>
        <item x="312"/>
        <item x="535"/>
        <item x="514"/>
        <item x="518"/>
        <item x="554"/>
        <item x="112"/>
        <item x="547"/>
        <item x="192"/>
        <item x="398"/>
        <item x="231"/>
        <item x="466"/>
        <item x="115"/>
        <item x="268"/>
        <item x="305"/>
        <item x="272"/>
        <item x="247"/>
        <item x="254"/>
        <item x="580"/>
        <item x="228"/>
        <item x="265"/>
        <item x="230"/>
        <item x="570"/>
        <item x="325"/>
        <item x="519"/>
        <item x="114"/>
        <item x="118"/>
        <item x="140"/>
        <item x="428"/>
        <item x="189"/>
        <item x="148"/>
        <item x="320"/>
        <item x="533"/>
        <item x="583"/>
        <item x="212"/>
        <item x="64"/>
        <item x="162"/>
        <item x="91"/>
        <item x="368"/>
        <item x="234"/>
        <item x="565"/>
        <item x="92"/>
        <item x="446"/>
        <item x="482"/>
        <item x="510"/>
        <item x="594"/>
        <item x="236"/>
        <item x="415"/>
        <item x="109"/>
        <item x="211"/>
        <item x="587"/>
        <item x="160"/>
        <item x="297"/>
        <item x="179"/>
        <item x="194"/>
        <item x="378"/>
        <item x="124"/>
        <item x="278"/>
        <item x="57"/>
        <item x="367"/>
        <item x="493"/>
        <item x="420"/>
        <item x="629"/>
        <item x="600"/>
        <item x="355"/>
        <item x="36"/>
        <item x="441"/>
        <item x="195"/>
        <item x="575"/>
        <item x="517"/>
        <item x="525"/>
        <item x="185"/>
        <item x="116"/>
        <item x="323"/>
        <item x="213"/>
        <item x="569"/>
        <item x="563"/>
        <item x="217"/>
        <item x="331"/>
        <item x="384"/>
        <item x="50"/>
        <item x="221"/>
        <item x="588"/>
        <item x="491"/>
        <item x="557"/>
        <item x="56"/>
        <item x="585"/>
        <item x="274"/>
        <item x="51"/>
        <item x="18"/>
        <item x="144"/>
        <item x="492"/>
        <item x="94"/>
        <item x="95"/>
        <item x="290"/>
        <item x="273"/>
        <item x="501"/>
        <item x="559"/>
        <item x="226"/>
        <item x="558"/>
        <item x="414"/>
        <item x="307"/>
        <item x="459"/>
        <item x="85"/>
        <item x="526"/>
        <item x="319"/>
        <item x="549"/>
        <item x="210"/>
        <item x="188"/>
        <item x="125"/>
        <item x="497"/>
        <item x="79"/>
        <item x="6"/>
        <item x="135"/>
        <item x="183"/>
        <item x="156"/>
        <item x="326"/>
        <item x="573"/>
        <item x="25"/>
        <item x="602"/>
        <item x="47"/>
        <item x="306"/>
        <item x="175"/>
        <item x="543"/>
        <item x="152"/>
        <item x="61"/>
        <item x="303"/>
        <item x="42"/>
        <item x="436"/>
        <item x="513"/>
        <item x="139"/>
        <item x="370"/>
        <item x="275"/>
        <item x="158"/>
        <item x="506"/>
        <item x="232"/>
        <item x="358"/>
        <item x="8"/>
        <item x="84"/>
        <item x="214"/>
        <item x="146"/>
        <item x="409"/>
        <item x="167"/>
        <item x="550"/>
        <item x="4"/>
        <item x="181"/>
        <item x="477"/>
        <item x="343"/>
        <item x="552"/>
        <item x="53"/>
        <item x="239"/>
        <item x="164"/>
        <item x="458"/>
        <item x="410"/>
        <item x="521"/>
        <item x="431"/>
        <item x="142"/>
        <item x="63"/>
        <item x="619"/>
        <item x="528"/>
        <item x="362"/>
        <item x="385"/>
        <item x="266"/>
        <item x="412"/>
        <item x="392"/>
        <item x="280"/>
        <item x="137"/>
        <item x="203"/>
        <item x="35"/>
        <item x="346"/>
        <item x="516"/>
        <item x="592"/>
        <item x="350"/>
        <item x="465"/>
        <item x="70"/>
        <item x="548"/>
        <item x="437"/>
        <item x="453"/>
        <item x="198"/>
        <item x="627"/>
        <item x="10"/>
        <item x="177"/>
        <item x="150"/>
        <item x="173"/>
        <item x="330"/>
        <item x="287"/>
        <item x="442"/>
        <item x="379"/>
        <item x="571"/>
        <item x="372"/>
        <item x="390"/>
        <item x="55"/>
        <item x="503"/>
        <item x="32"/>
        <item x="168"/>
        <item x="530"/>
        <item x="39"/>
        <item x="147"/>
        <item x="281"/>
        <item x="345"/>
        <item x="19"/>
        <item x="509"/>
        <item x="304"/>
        <item x="327"/>
        <item x="216"/>
        <item x="369"/>
        <item x="204"/>
        <item x="432"/>
        <item x="3"/>
        <item x="618"/>
        <item x="632"/>
        <item x="89"/>
        <item x="551"/>
        <item x="376"/>
        <item x="88"/>
        <item x="529"/>
        <item x="241"/>
        <item x="444"/>
        <item x="117"/>
        <item x="279"/>
        <item x="27"/>
        <item x="589"/>
        <item x="630"/>
        <item x="68"/>
        <item x="494"/>
        <item x="133"/>
        <item x="622"/>
        <item x="354"/>
        <item x="22"/>
        <item x="267"/>
        <item x="277"/>
        <item x="593"/>
        <item x="469"/>
        <item x="498"/>
        <item x="455"/>
        <item x="388"/>
        <item x="46"/>
        <item x="26"/>
        <item x="270"/>
        <item x="468"/>
        <item x="102"/>
        <item x="83"/>
        <item x="122"/>
        <item x="467"/>
        <item x="433"/>
        <item x="75"/>
        <item x="599"/>
        <item x="508"/>
        <item x="11"/>
        <item x="352"/>
        <item x="347"/>
        <item x="488"/>
        <item x="17"/>
        <item x="132"/>
        <item x="153"/>
        <item x="178"/>
        <item x="438"/>
        <item x="537"/>
        <item x="401"/>
        <item x="289"/>
        <item x="37"/>
        <item x="582"/>
        <item x="511"/>
        <item x="434"/>
        <item x="282"/>
        <item x="617"/>
        <item x="134"/>
        <item x="252"/>
        <item x="24"/>
        <item x="106"/>
        <item x="395"/>
        <item x="609"/>
        <item x="321"/>
        <item x="1"/>
        <item x="43"/>
        <item x="107"/>
        <item x="520"/>
        <item x="555"/>
        <item x="67"/>
        <item x="81"/>
        <item x="208"/>
        <item x="440"/>
        <item x="489"/>
        <item x="333"/>
        <item x="105"/>
        <item x="288"/>
        <item x="391"/>
        <item x="219"/>
        <item x="62"/>
        <item x="561"/>
        <item x="260"/>
        <item x="560"/>
        <item x="237"/>
        <item x="199"/>
        <item x="215"/>
        <item x="300"/>
        <item x="396"/>
        <item x="5"/>
        <item x="293"/>
        <item x="78"/>
        <item x="381"/>
        <item x="341"/>
        <item x="454"/>
        <item x="616"/>
        <item x="9"/>
        <item x="522"/>
        <item x="138"/>
        <item x="404"/>
        <item x="90"/>
        <item x="227"/>
        <item x="507"/>
        <item x="363"/>
        <item x="604"/>
        <item x="126"/>
        <item x="315"/>
        <item x="201"/>
        <item x="601"/>
        <item x="515"/>
        <item x="337"/>
        <item x="475"/>
        <item x="77"/>
        <item x="422"/>
        <item x="463"/>
        <item x="389"/>
        <item x="40"/>
        <item x="534"/>
        <item x="382"/>
        <item x="172"/>
        <item x="419"/>
        <item x="567"/>
        <item x="31"/>
        <item x="93"/>
        <item x="127"/>
        <item x="348"/>
        <item x="335"/>
        <item x="318"/>
        <item x="245"/>
        <item x="359"/>
        <item x="564"/>
        <item x="607"/>
        <item x="483"/>
        <item x="15"/>
        <item x="316"/>
        <item x="256"/>
        <item x="253"/>
        <item x="190"/>
        <item x="577"/>
        <item x="54"/>
        <item x="397"/>
        <item x="590"/>
        <item x="478"/>
        <item x="408"/>
        <item x="41"/>
        <item x="625"/>
        <item x="435"/>
        <item x="33"/>
        <item x="556"/>
        <item x="421"/>
        <item x="447"/>
        <item x="524"/>
        <item x="416"/>
        <item x="623"/>
        <item x="375"/>
        <item x="615"/>
        <item x="34"/>
        <item x="351"/>
        <item x="292"/>
        <item x="101"/>
        <item x="99"/>
        <item x="171"/>
        <item x="361"/>
        <item x="120"/>
        <item x="425"/>
        <item x="394"/>
        <item x="505"/>
        <item x="620"/>
        <item x="28"/>
        <item x="612"/>
        <item x="353"/>
        <item x="58"/>
        <item x="624"/>
        <item x="344"/>
        <item x="202"/>
        <item x="366"/>
        <item x="259"/>
        <item x="60"/>
        <item x="169"/>
        <item x="294"/>
        <item x="546"/>
        <item x="111"/>
        <item x="596"/>
        <item x="157"/>
        <item x="98"/>
        <item x="161"/>
        <item x="261"/>
        <item x="611"/>
        <item x="21"/>
        <item x="579"/>
        <item x="544"/>
        <item x="485"/>
        <item x="334"/>
        <item x="374"/>
        <item x="445"/>
        <item x="386"/>
        <item x="191"/>
        <item x="364"/>
        <item x="205"/>
        <item x="251"/>
        <item x="59"/>
        <item x="155"/>
        <item x="180"/>
        <item x="586"/>
        <item x="429"/>
        <item x="224"/>
        <item x="462"/>
        <item x="0"/>
        <item x="610"/>
        <item x="108"/>
        <item x="187"/>
        <item x="285"/>
        <item x="136"/>
        <item x="472"/>
        <item x="20"/>
        <item x="448"/>
        <item x="452"/>
        <item x="324"/>
        <item x="597"/>
        <item x="222"/>
        <item x="464"/>
        <item x="113"/>
        <item x="165"/>
        <item x="340"/>
        <item x="23"/>
        <item x="578"/>
        <item x="407"/>
        <item x="606"/>
        <item x="314"/>
        <item x="302"/>
        <item x="584"/>
        <item x="496"/>
        <item x="242"/>
        <item x="243"/>
        <item x="628"/>
        <item x="284"/>
        <item x="69"/>
        <item x="373"/>
        <item x="532"/>
        <item x="141"/>
        <item x="603"/>
        <item x="220"/>
        <item x="476"/>
        <item x="193"/>
        <item x="486"/>
        <item x="405"/>
        <item x="371"/>
        <item x="206"/>
        <item x="387"/>
        <item x="328"/>
        <item x="487"/>
        <item x="402"/>
        <item x="295"/>
        <item x="400"/>
        <item x="262"/>
        <item x="542"/>
        <item x="484"/>
        <item x="176"/>
        <item x="460"/>
        <item x="399"/>
        <item x="439"/>
        <item x="159"/>
        <item x="48"/>
        <item x="207"/>
        <item x="424"/>
        <item x="103"/>
        <item x="87"/>
        <item x="209"/>
        <item x="128"/>
        <item x="223"/>
        <item x="562"/>
        <item x="149"/>
        <item x="258"/>
        <item x="255"/>
        <item x="286"/>
        <item x="82"/>
        <item x="403"/>
        <item x="44"/>
        <item x="151"/>
        <item x="264"/>
        <item x="461"/>
        <item x="52"/>
        <item x="339"/>
        <item x="129"/>
        <item x="377"/>
        <item x="249"/>
        <item x="614"/>
        <item x="72"/>
        <item x="123"/>
        <item x="365"/>
        <item x="130"/>
        <item x="96"/>
        <item x="86"/>
        <item x="97"/>
        <item x="317"/>
        <item x="298"/>
        <item x="581"/>
        <item x="154"/>
        <item x="263"/>
        <item x="356"/>
        <item x="229"/>
        <item x="591"/>
        <item x="451"/>
        <item x="182"/>
        <item x="357"/>
        <item x="119"/>
        <item x="631"/>
        <item x="238"/>
        <item x="322"/>
        <item x="504"/>
        <item x="16"/>
        <item x="457"/>
        <item x="244"/>
        <item x="490"/>
        <item x="572"/>
        <item x="248"/>
        <item x="13"/>
        <item x="250"/>
        <item x="235"/>
        <item x="45"/>
        <item x="495"/>
        <item x="80"/>
        <item x="553"/>
        <item x="449"/>
        <item x="269"/>
        <item x="74"/>
        <item x="186"/>
        <item x="621"/>
        <item x="291"/>
        <item x="426"/>
        <item x="65"/>
        <item x="527"/>
        <item x="502"/>
        <item x="121"/>
        <item x="456"/>
        <item x="310"/>
        <item x="218"/>
        <item x="338"/>
        <item x="574"/>
        <item x="383"/>
        <item x="595"/>
        <item x="30"/>
        <item x="240"/>
        <item x="406"/>
        <item x="430"/>
        <item x="29"/>
        <item x="225"/>
        <item x="536"/>
        <item x="479"/>
        <item x="613"/>
        <item x="473"/>
        <item x="271"/>
        <item x="423"/>
        <item x="380"/>
        <item x="411"/>
        <item x="196"/>
        <item x="14"/>
        <item x="541"/>
        <item x="2"/>
        <item x="471"/>
        <item x="100"/>
        <item x="418"/>
        <item x="450"/>
        <item x="38"/>
        <item x="145"/>
        <item x="481"/>
        <item x="568"/>
        <item x="66"/>
        <item x="500"/>
        <item x="163"/>
        <item x="76"/>
        <item x="605"/>
        <item x="308"/>
        <item x="349"/>
        <item x="309"/>
        <item x="523"/>
        <item x="257"/>
        <item x="576"/>
        <item x="296"/>
        <item x="443"/>
        <item x="538"/>
        <item x="313"/>
        <item x="299"/>
        <item x="7"/>
        <item x="413"/>
        <item x="393"/>
        <item x="360"/>
        <item x="12"/>
        <item x="540"/>
        <item x="71"/>
        <item x="342"/>
        <item x="104"/>
        <item x="166"/>
        <item x="143"/>
        <item x="545"/>
        <item x="197"/>
        <item x="246"/>
        <item x="480"/>
        <item x="608"/>
        <item x="73"/>
        <item x="470"/>
        <item x="311"/>
        <item x="512"/>
        <item x="332"/>
        <item x="626"/>
        <item x="336"/>
        <item x="539"/>
        <item x="200"/>
        <item x="417"/>
        <item x="276"/>
        <item x="110"/>
        <item x="427"/>
        <item x="531"/>
        <item x="131"/>
        <item x="499"/>
        <item x="1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15">
        <item x="4"/>
        <item x="1"/>
        <item x="0"/>
        <item x="9"/>
        <item x="6"/>
        <item x="7"/>
        <item x="8"/>
        <item x="10"/>
        <item x="3"/>
        <item x="2"/>
        <item x="13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 t="grand">
      <x/>
    </i>
  </rowItems>
  <colItems count="1">
    <i/>
  </colItems>
  <dataFields count="1">
    <dataField name="Count of Loan.Id" fld="0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Overall Average" updatedVersion="4" minRefreshableVersion="3" useAutoFormatting="1" itemPrintTitles="1" createdVersion="4" indent="0" outline="1" outlineData="1" multipleFieldFilters="0" chartFormat="3" rowHeaderCaption="FICO Range">
  <location ref="P3:Q42" firstHeaderRow="1" firstDataRow="1" firstDataCol="1"/>
  <pivotFields count="19">
    <pivotField showAll="0"/>
    <pivotField showAll="0"/>
    <pivotField showAll="0"/>
    <pivotField dataField="1" numFmtId="10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9">
        <item x="16"/>
        <item x="36"/>
        <item x="27"/>
        <item x="25"/>
        <item x="29"/>
        <item x="30"/>
        <item x="33"/>
        <item x="24"/>
        <item x="19"/>
        <item x="15"/>
        <item x="26"/>
        <item x="32"/>
        <item x="14"/>
        <item x="12"/>
        <item x="23"/>
        <item x="20"/>
        <item x="28"/>
        <item x="11"/>
        <item x="0"/>
        <item x="10"/>
        <item x="9"/>
        <item x="5"/>
        <item x="1"/>
        <item x="18"/>
        <item x="6"/>
        <item x="21"/>
        <item x="3"/>
        <item x="2"/>
        <item x="7"/>
        <item x="22"/>
        <item x="13"/>
        <item x="4"/>
        <item x="8"/>
        <item x="17"/>
        <item x="31"/>
        <item x="37"/>
        <item x="35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2">
        <item x="2"/>
        <item x="1"/>
        <item x="0"/>
        <item x="3"/>
        <item x="6"/>
        <item x="4"/>
        <item x="7"/>
        <item x="8"/>
        <item x="10"/>
        <item x="5"/>
        <item x="9"/>
        <item t="default"/>
      </items>
    </pivotField>
    <pivotField showAll="0"/>
    <pivotField showAll="0"/>
    <pivotField showAll="0"/>
    <pivotField showAll="0"/>
    <pivotField showAll="0">
      <items count="15">
        <item x="4"/>
        <item x="1"/>
        <item x="0"/>
        <item x="9"/>
        <item x="6"/>
        <item x="7"/>
        <item x="8"/>
        <item x="10"/>
        <item x="3"/>
        <item x="2"/>
        <item x="13"/>
        <item x="12"/>
        <item x="5"/>
        <item x="11"/>
        <item t="default"/>
      </items>
    </pivotField>
  </pivotFields>
  <rowFields count="1">
    <field x="10"/>
  </rowFields>
  <rowItems count="39">
    <i>
      <x v="11"/>
    </i>
    <i>
      <x v="2"/>
    </i>
    <i>
      <x v="4"/>
    </i>
    <i>
      <x v="7"/>
    </i>
    <i>
      <x v="9"/>
    </i>
    <i>
      <x/>
    </i>
    <i>
      <x v="5"/>
    </i>
    <i>
      <x v="12"/>
    </i>
    <i>
      <x v="1"/>
    </i>
    <i>
      <x v="3"/>
    </i>
    <i>
      <x v="6"/>
    </i>
    <i>
      <x v="15"/>
    </i>
    <i>
      <x v="8"/>
    </i>
    <i>
      <x v="13"/>
    </i>
    <i>
      <x v="10"/>
    </i>
    <i>
      <x v="14"/>
    </i>
    <i>
      <x v="17"/>
    </i>
    <i>
      <x v="18"/>
    </i>
    <i>
      <x v="16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7"/>
    </i>
    <i>
      <x v="36"/>
    </i>
    <i>
      <x v="34"/>
    </i>
    <i>
      <x v="29"/>
    </i>
    <i>
      <x v="35"/>
    </i>
    <i>
      <x v="37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Average of Interest.Rate" fld="3" subtotal="average" baseField="1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15" firstHeaderRow="1" firstDataRow="1" firstDataCol="1"/>
  <pivotFields count="19">
    <pivotField dataField="1"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0"/>
        <item x="3"/>
        <item x="6"/>
        <item x="4"/>
        <item x="7"/>
        <item x="8"/>
        <item x="10"/>
        <item x="5"/>
        <item x="9"/>
        <item t="default"/>
      </items>
    </pivotField>
    <pivotField showAll="0"/>
    <pivotField showAll="0"/>
    <pivotField showAll="0"/>
    <pivotField showAll="0"/>
    <pivotField showAll="0" sortType="descending">
      <items count="15">
        <item x="4"/>
        <item x="1"/>
        <item x="0"/>
        <item x="9"/>
        <item x="6"/>
        <item x="7"/>
        <item x="8"/>
        <item x="10"/>
        <item x="3"/>
        <item x="2"/>
        <item x="13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Loan.Id" fld="0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1"/>
  <sheetViews>
    <sheetView topLeftCell="Q1" workbookViewId="0">
      <pane ySplit="1" topLeftCell="A2475" activePane="bottomLeft" state="frozen"/>
      <selection activeCell="C1" sqref="C1"/>
      <selection pane="bottomLeft" activeCell="E2" sqref="E2:E2501"/>
    </sheetView>
  </sheetViews>
  <sheetFormatPr defaultRowHeight="15" x14ac:dyDescent="0.25"/>
  <cols>
    <col min="1" max="1" width="6.7109375" bestFit="1" customWidth="1"/>
    <col min="2" max="2" width="9.7109375" bestFit="1" customWidth="1"/>
    <col min="3" max="3" width="20.85546875" bestFit="1" customWidth="1"/>
    <col min="4" max="4" width="29.7109375" bestFit="1" customWidth="1"/>
    <col min="5" max="5" width="14.85546875" bestFit="1" customWidth="1"/>
    <col min="6" max="6" width="14" bestFit="1" customWidth="1"/>
    <col min="7" max="7" width="19.5703125" bestFit="1" customWidth="1"/>
    <col min="8" max="8" width="22.85546875" bestFit="1" customWidth="1"/>
    <col min="9" max="9" width="7.85546875" bestFit="1" customWidth="1"/>
    <col min="10" max="10" width="19" bestFit="1" customWidth="1"/>
    <col min="11" max="11" width="18" bestFit="1" customWidth="1"/>
    <col min="12" max="12" width="13.42578125" bestFit="1" customWidth="1"/>
    <col min="13" max="13" width="20.28515625" bestFit="1" customWidth="1"/>
    <col min="14" max="14" width="26.5703125" bestFit="1" customWidth="1"/>
    <col min="15" max="15" width="30.42578125" bestFit="1" customWidth="1"/>
    <col min="16" max="16" width="21.42578125" bestFit="1" customWidth="1"/>
    <col min="17" max="17" width="13.85546875" bestFit="1" customWidth="1"/>
    <col min="18" max="18" width="16.5703125" style="5" bestFit="1" customWidth="1"/>
    <col min="19" max="19" width="19.140625" bestFit="1" customWidth="1"/>
    <col min="20" max="20" width="9.7109375" bestFit="1" customWidth="1"/>
    <col min="21" max="21" width="14.85546875" bestFit="1" customWidth="1"/>
    <col min="22" max="22" width="13.140625" bestFit="1" customWidth="1"/>
    <col min="23" max="23" width="14.5703125" bestFit="1" customWidth="1"/>
    <col min="24" max="25" width="13.42578125" bestFit="1" customWidth="1"/>
    <col min="27" max="27" width="12" bestFit="1" customWidth="1"/>
    <col min="28" max="28" width="9.7109375" bestFit="1" customWidth="1"/>
  </cols>
  <sheetData>
    <row r="1" spans="1:28" s="11" customFormat="1" x14ac:dyDescent="0.25">
      <c r="A1" s="11" t="s">
        <v>164</v>
      </c>
      <c r="B1" s="11" t="s">
        <v>132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133</v>
      </c>
      <c r="R1" s="12" t="s">
        <v>134</v>
      </c>
      <c r="S1" s="11" t="s">
        <v>143</v>
      </c>
      <c r="T1" s="11" t="s">
        <v>135</v>
      </c>
      <c r="U1" s="11" t="s">
        <v>145</v>
      </c>
      <c r="V1" s="11" t="s">
        <v>161</v>
      </c>
      <c r="W1" s="11" t="s">
        <v>162</v>
      </c>
      <c r="X1" s="11" t="s">
        <v>163</v>
      </c>
      <c r="Y1" s="11" t="s">
        <v>171</v>
      </c>
      <c r="Z1" s="11" t="s">
        <v>172</v>
      </c>
      <c r="AA1" s="11" t="s">
        <v>196</v>
      </c>
      <c r="AB1" s="11" t="s">
        <v>197</v>
      </c>
    </row>
    <row r="2" spans="1:28" x14ac:dyDescent="0.25">
      <c r="A2">
        <v>1</v>
      </c>
      <c r="B2">
        <v>81174</v>
      </c>
      <c r="C2">
        <v>20000</v>
      </c>
      <c r="D2">
        <v>20000</v>
      </c>
      <c r="E2" s="1">
        <v>8.8999999999999996E-2</v>
      </c>
      <c r="F2" t="s">
        <v>14</v>
      </c>
      <c r="G2" t="s">
        <v>15</v>
      </c>
      <c r="H2" s="1">
        <v>0.14899999999999999</v>
      </c>
      <c r="I2" t="s">
        <v>16</v>
      </c>
      <c r="J2" t="s">
        <v>17</v>
      </c>
      <c r="K2">
        <v>6541.67</v>
      </c>
      <c r="L2" t="s">
        <v>18</v>
      </c>
      <c r="M2">
        <v>14</v>
      </c>
      <c r="N2">
        <v>14272</v>
      </c>
      <c r="O2">
        <v>2</v>
      </c>
      <c r="P2" t="s">
        <v>19</v>
      </c>
      <c r="Q2">
        <v>8</v>
      </c>
      <c r="R2">
        <v>14</v>
      </c>
      <c r="S2">
        <v>1</v>
      </c>
      <c r="T2">
        <v>0</v>
      </c>
      <c r="U2" t="s">
        <v>148</v>
      </c>
      <c r="V2">
        <v>9</v>
      </c>
      <c r="W2">
        <v>1</v>
      </c>
      <c r="X2">
        <v>36</v>
      </c>
      <c r="Y2">
        <v>735</v>
      </c>
      <c r="Z2">
        <v>739</v>
      </c>
      <c r="AA2">
        <v>6541.67</v>
      </c>
      <c r="AB2">
        <v>0</v>
      </c>
    </row>
    <row r="3" spans="1:28" x14ac:dyDescent="0.25">
      <c r="A3">
        <v>2</v>
      </c>
      <c r="B3">
        <v>99592</v>
      </c>
      <c r="C3">
        <v>19200</v>
      </c>
      <c r="D3">
        <v>19200</v>
      </c>
      <c r="E3" s="1">
        <v>0.1212</v>
      </c>
      <c r="F3" t="s">
        <v>14</v>
      </c>
      <c r="G3" t="s">
        <v>15</v>
      </c>
      <c r="H3" s="1">
        <v>0.28360000000000002</v>
      </c>
      <c r="I3" t="s">
        <v>20</v>
      </c>
      <c r="J3" t="s">
        <v>17</v>
      </c>
      <c r="K3">
        <v>4583.33</v>
      </c>
      <c r="L3" t="s">
        <v>21</v>
      </c>
      <c r="M3">
        <v>12</v>
      </c>
      <c r="N3">
        <v>11140</v>
      </c>
      <c r="O3">
        <v>1</v>
      </c>
      <c r="P3" t="s">
        <v>22</v>
      </c>
      <c r="Q3">
        <v>12</v>
      </c>
      <c r="R3">
        <v>28</v>
      </c>
      <c r="S3">
        <v>1</v>
      </c>
      <c r="T3">
        <v>2</v>
      </c>
      <c r="U3" t="s">
        <v>147</v>
      </c>
      <c r="V3">
        <v>11</v>
      </c>
      <c r="W3">
        <v>1</v>
      </c>
      <c r="X3">
        <v>36</v>
      </c>
      <c r="Y3">
        <v>715</v>
      </c>
      <c r="Z3">
        <v>719</v>
      </c>
      <c r="AA3">
        <v>4583.33</v>
      </c>
      <c r="AB3">
        <v>2</v>
      </c>
    </row>
    <row r="4" spans="1:28" x14ac:dyDescent="0.25">
      <c r="A4">
        <v>3</v>
      </c>
      <c r="B4">
        <v>80059</v>
      </c>
      <c r="C4">
        <v>35000</v>
      </c>
      <c r="D4">
        <v>35000</v>
      </c>
      <c r="E4" s="1">
        <v>0.2198</v>
      </c>
      <c r="F4" t="s">
        <v>23</v>
      </c>
      <c r="G4" t="s">
        <v>15</v>
      </c>
      <c r="H4" s="1">
        <v>0.23810000000000001</v>
      </c>
      <c r="I4" t="s">
        <v>24</v>
      </c>
      <c r="J4" t="s">
        <v>17</v>
      </c>
      <c r="K4">
        <v>11500</v>
      </c>
      <c r="L4" t="s">
        <v>25</v>
      </c>
      <c r="M4">
        <v>14</v>
      </c>
      <c r="N4">
        <v>21977</v>
      </c>
      <c r="O4">
        <v>1</v>
      </c>
      <c r="P4" t="s">
        <v>22</v>
      </c>
      <c r="Q4">
        <v>21</v>
      </c>
      <c r="R4">
        <v>23</v>
      </c>
      <c r="S4">
        <v>1</v>
      </c>
      <c r="T4">
        <v>2</v>
      </c>
      <c r="U4" t="s">
        <v>147</v>
      </c>
      <c r="V4">
        <v>14</v>
      </c>
      <c r="W4">
        <v>1</v>
      </c>
      <c r="X4">
        <v>60</v>
      </c>
      <c r="Y4">
        <v>690</v>
      </c>
      <c r="Z4">
        <v>694</v>
      </c>
      <c r="AA4">
        <v>11500</v>
      </c>
      <c r="AB4">
        <v>2</v>
      </c>
    </row>
    <row r="5" spans="1:28" x14ac:dyDescent="0.25">
      <c r="A5">
        <v>4</v>
      </c>
      <c r="B5">
        <v>15825</v>
      </c>
      <c r="C5">
        <v>10000</v>
      </c>
      <c r="D5">
        <v>9975</v>
      </c>
      <c r="E5" s="1">
        <v>9.9900000000000003E-2</v>
      </c>
      <c r="F5" t="s">
        <v>14</v>
      </c>
      <c r="G5" t="s">
        <v>15</v>
      </c>
      <c r="H5" s="1">
        <v>0.14299999999999999</v>
      </c>
      <c r="I5" t="s">
        <v>26</v>
      </c>
      <c r="J5" t="s">
        <v>17</v>
      </c>
      <c r="K5">
        <v>3833.33</v>
      </c>
      <c r="L5" t="s">
        <v>27</v>
      </c>
      <c r="M5">
        <v>10</v>
      </c>
      <c r="N5">
        <v>9346</v>
      </c>
      <c r="O5">
        <v>0</v>
      </c>
      <c r="P5" t="s">
        <v>28</v>
      </c>
      <c r="Q5">
        <v>9</v>
      </c>
      <c r="R5">
        <v>14</v>
      </c>
      <c r="S5">
        <v>1</v>
      </c>
      <c r="T5">
        <v>5</v>
      </c>
      <c r="U5" t="s">
        <v>146</v>
      </c>
      <c r="V5">
        <v>14</v>
      </c>
      <c r="W5">
        <v>1</v>
      </c>
      <c r="X5">
        <v>36</v>
      </c>
      <c r="Y5">
        <v>695</v>
      </c>
      <c r="Z5">
        <v>699</v>
      </c>
      <c r="AA5">
        <v>3833.33</v>
      </c>
      <c r="AB5">
        <v>5</v>
      </c>
    </row>
    <row r="6" spans="1:28" x14ac:dyDescent="0.25">
      <c r="A6">
        <v>5</v>
      </c>
      <c r="B6">
        <v>33182</v>
      </c>
      <c r="C6">
        <v>12000</v>
      </c>
      <c r="D6">
        <v>12000</v>
      </c>
      <c r="E6" s="1">
        <v>0.1171</v>
      </c>
      <c r="F6" t="s">
        <v>14</v>
      </c>
      <c r="G6" t="s">
        <v>29</v>
      </c>
      <c r="H6" s="1">
        <v>0.18779999999999999</v>
      </c>
      <c r="I6" t="s">
        <v>30</v>
      </c>
      <c r="J6" t="s">
        <v>31</v>
      </c>
      <c r="K6">
        <v>3195</v>
      </c>
      <c r="L6" t="s">
        <v>27</v>
      </c>
      <c r="M6">
        <v>11</v>
      </c>
      <c r="N6">
        <v>14469</v>
      </c>
      <c r="O6">
        <v>0</v>
      </c>
      <c r="P6" t="s">
        <v>32</v>
      </c>
      <c r="Q6">
        <v>11</v>
      </c>
      <c r="R6">
        <v>18</v>
      </c>
      <c r="S6">
        <v>2</v>
      </c>
      <c r="T6">
        <v>9</v>
      </c>
      <c r="U6" t="s">
        <v>146</v>
      </c>
      <c r="V6">
        <v>14</v>
      </c>
      <c r="W6">
        <v>0</v>
      </c>
      <c r="X6">
        <v>36</v>
      </c>
      <c r="Y6">
        <v>695</v>
      </c>
      <c r="Z6">
        <v>699</v>
      </c>
      <c r="AA6">
        <v>3195</v>
      </c>
      <c r="AB6">
        <v>9</v>
      </c>
    </row>
    <row r="7" spans="1:28" x14ac:dyDescent="0.25">
      <c r="A7">
        <v>6</v>
      </c>
      <c r="B7">
        <v>62403</v>
      </c>
      <c r="C7">
        <v>6000</v>
      </c>
      <c r="D7">
        <v>6000</v>
      </c>
      <c r="E7" s="1">
        <v>0.15310000000000001</v>
      </c>
      <c r="F7" t="s">
        <v>14</v>
      </c>
      <c r="G7" t="s">
        <v>33</v>
      </c>
      <c r="H7" s="1">
        <v>0.20050000000000001</v>
      </c>
      <c r="I7" t="s">
        <v>34</v>
      </c>
      <c r="J7" t="s">
        <v>35</v>
      </c>
      <c r="K7">
        <v>4891.67</v>
      </c>
      <c r="L7" t="s">
        <v>36</v>
      </c>
      <c r="M7">
        <v>17</v>
      </c>
      <c r="N7">
        <v>10391</v>
      </c>
      <c r="O7">
        <v>2</v>
      </c>
      <c r="P7" t="s">
        <v>37</v>
      </c>
      <c r="Q7">
        <v>15</v>
      </c>
      <c r="R7">
        <v>20</v>
      </c>
      <c r="S7">
        <v>3</v>
      </c>
      <c r="T7">
        <v>3</v>
      </c>
      <c r="U7" t="s">
        <v>148</v>
      </c>
      <c r="V7">
        <v>16</v>
      </c>
      <c r="W7">
        <v>1</v>
      </c>
      <c r="X7">
        <v>36</v>
      </c>
      <c r="Y7">
        <v>670</v>
      </c>
      <c r="Z7">
        <v>674</v>
      </c>
      <c r="AA7">
        <v>4891.67</v>
      </c>
      <c r="AB7">
        <v>3</v>
      </c>
    </row>
    <row r="8" spans="1:28" x14ac:dyDescent="0.25">
      <c r="A8">
        <v>7</v>
      </c>
      <c r="B8">
        <v>48808</v>
      </c>
      <c r="C8">
        <v>10000</v>
      </c>
      <c r="D8">
        <v>10000</v>
      </c>
      <c r="E8" s="1">
        <v>7.9000000000000001E-2</v>
      </c>
      <c r="F8" t="s">
        <v>14</v>
      </c>
      <c r="G8" t="s">
        <v>15</v>
      </c>
      <c r="H8" s="1">
        <v>0.26090000000000002</v>
      </c>
      <c r="I8" t="s">
        <v>38</v>
      </c>
      <c r="J8" t="s">
        <v>31</v>
      </c>
      <c r="K8">
        <v>2916.67</v>
      </c>
      <c r="L8" t="s">
        <v>39</v>
      </c>
      <c r="M8">
        <v>10</v>
      </c>
      <c r="N8">
        <v>15957</v>
      </c>
      <c r="O8">
        <v>0</v>
      </c>
      <c r="P8" t="s">
        <v>40</v>
      </c>
      <c r="Q8">
        <v>7</v>
      </c>
      <c r="R8">
        <v>26</v>
      </c>
      <c r="S8">
        <v>1</v>
      </c>
      <c r="T8">
        <v>11</v>
      </c>
      <c r="U8" t="s">
        <v>146</v>
      </c>
      <c r="V8">
        <v>11</v>
      </c>
      <c r="W8">
        <v>0</v>
      </c>
      <c r="X8">
        <v>36</v>
      </c>
      <c r="Y8">
        <v>720</v>
      </c>
      <c r="Z8">
        <v>724</v>
      </c>
      <c r="AA8">
        <v>2916.67</v>
      </c>
      <c r="AB8">
        <v>11</v>
      </c>
    </row>
    <row r="9" spans="1:28" x14ac:dyDescent="0.25">
      <c r="A9">
        <v>8</v>
      </c>
      <c r="B9">
        <v>22090</v>
      </c>
      <c r="C9">
        <v>33500</v>
      </c>
      <c r="D9">
        <v>33450</v>
      </c>
      <c r="E9" s="1">
        <v>0.1714</v>
      </c>
      <c r="F9" t="s">
        <v>23</v>
      </c>
      <c r="G9" t="s">
        <v>29</v>
      </c>
      <c r="H9" s="1">
        <v>0.14699999999999999</v>
      </c>
      <c r="I9" t="s">
        <v>41</v>
      </c>
      <c r="J9" t="s">
        <v>17</v>
      </c>
      <c r="K9">
        <v>13863.42</v>
      </c>
      <c r="L9" t="s">
        <v>42</v>
      </c>
      <c r="M9">
        <v>12</v>
      </c>
      <c r="N9">
        <v>27874</v>
      </c>
      <c r="O9">
        <v>0</v>
      </c>
      <c r="P9" t="s">
        <v>40</v>
      </c>
      <c r="Q9">
        <v>17</v>
      </c>
      <c r="R9">
        <v>14</v>
      </c>
      <c r="S9">
        <v>2</v>
      </c>
      <c r="T9">
        <v>11</v>
      </c>
      <c r="U9" t="s">
        <v>146</v>
      </c>
      <c r="V9">
        <v>12</v>
      </c>
      <c r="W9">
        <v>1</v>
      </c>
      <c r="X9">
        <v>60</v>
      </c>
      <c r="Y9">
        <v>705</v>
      </c>
      <c r="Z9">
        <v>709</v>
      </c>
      <c r="AA9">
        <v>13863.42</v>
      </c>
      <c r="AB9">
        <v>11</v>
      </c>
    </row>
    <row r="10" spans="1:28" x14ac:dyDescent="0.25">
      <c r="A10">
        <v>9</v>
      </c>
      <c r="B10">
        <v>76404</v>
      </c>
      <c r="C10">
        <v>14675</v>
      </c>
      <c r="D10">
        <v>14675</v>
      </c>
      <c r="E10" s="1">
        <v>0.14330000000000001</v>
      </c>
      <c r="F10" t="s">
        <v>14</v>
      </c>
      <c r="G10" t="s">
        <v>29</v>
      </c>
      <c r="H10" s="1">
        <v>0.26919999999999999</v>
      </c>
      <c r="I10" t="s">
        <v>24</v>
      </c>
      <c r="J10" t="s">
        <v>31</v>
      </c>
      <c r="K10">
        <v>3150</v>
      </c>
      <c r="L10" t="s">
        <v>43</v>
      </c>
      <c r="M10">
        <v>9</v>
      </c>
      <c r="N10">
        <v>7246</v>
      </c>
      <c r="O10">
        <v>1</v>
      </c>
      <c r="P10" t="s">
        <v>44</v>
      </c>
      <c r="Q10">
        <v>14</v>
      </c>
      <c r="R10">
        <v>26</v>
      </c>
      <c r="S10">
        <v>2</v>
      </c>
      <c r="T10">
        <v>8</v>
      </c>
      <c r="U10" t="s">
        <v>147</v>
      </c>
      <c r="V10">
        <v>14</v>
      </c>
      <c r="W10">
        <v>0</v>
      </c>
      <c r="X10">
        <v>36</v>
      </c>
      <c r="Y10">
        <v>685</v>
      </c>
      <c r="Z10">
        <v>689</v>
      </c>
      <c r="AA10">
        <v>3150</v>
      </c>
      <c r="AB10">
        <v>8</v>
      </c>
    </row>
    <row r="11" spans="1:28" x14ac:dyDescent="0.25">
      <c r="A11">
        <v>10</v>
      </c>
      <c r="B11">
        <v>15867</v>
      </c>
      <c r="C11">
        <v>7000</v>
      </c>
      <c r="D11">
        <v>7000</v>
      </c>
      <c r="E11" s="1">
        <v>6.9099999999999995E-2</v>
      </c>
      <c r="F11" t="s">
        <v>14</v>
      </c>
      <c r="G11" t="s">
        <v>29</v>
      </c>
      <c r="H11" s="1">
        <v>7.0999999999999994E-2</v>
      </c>
      <c r="I11" t="s">
        <v>24</v>
      </c>
      <c r="J11" t="s">
        <v>31</v>
      </c>
      <c r="K11">
        <v>5000</v>
      </c>
      <c r="L11" t="s">
        <v>21</v>
      </c>
      <c r="M11">
        <v>8</v>
      </c>
      <c r="N11">
        <v>7612</v>
      </c>
      <c r="O11">
        <v>0</v>
      </c>
      <c r="P11" t="s">
        <v>37</v>
      </c>
      <c r="Q11">
        <v>6</v>
      </c>
      <c r="R11">
        <v>7</v>
      </c>
      <c r="S11">
        <v>2</v>
      </c>
      <c r="T11">
        <v>3</v>
      </c>
      <c r="U11" t="s">
        <v>146</v>
      </c>
      <c r="V11">
        <v>11</v>
      </c>
      <c r="W11">
        <v>0</v>
      </c>
      <c r="X11">
        <v>36</v>
      </c>
      <c r="Y11">
        <v>715</v>
      </c>
      <c r="Z11">
        <v>719</v>
      </c>
      <c r="AA11">
        <v>5000</v>
      </c>
      <c r="AB11">
        <v>3</v>
      </c>
    </row>
    <row r="12" spans="1:28" x14ac:dyDescent="0.25">
      <c r="A12">
        <v>11</v>
      </c>
      <c r="B12">
        <v>94971</v>
      </c>
      <c r="C12">
        <v>2000</v>
      </c>
      <c r="D12">
        <v>2000</v>
      </c>
      <c r="E12" s="1">
        <v>0.19719999999999999</v>
      </c>
      <c r="F12" t="s">
        <v>14</v>
      </c>
      <c r="G12" t="s">
        <v>45</v>
      </c>
      <c r="H12" s="1">
        <v>0.10290000000000001</v>
      </c>
      <c r="I12" t="s">
        <v>46</v>
      </c>
      <c r="J12" t="s">
        <v>31</v>
      </c>
      <c r="K12">
        <v>3575</v>
      </c>
      <c r="L12" t="s">
        <v>36</v>
      </c>
      <c r="M12">
        <v>10</v>
      </c>
      <c r="N12">
        <v>12036</v>
      </c>
      <c r="O12">
        <v>0</v>
      </c>
      <c r="P12" t="s">
        <v>47</v>
      </c>
      <c r="Q12">
        <v>19</v>
      </c>
      <c r="R12">
        <v>10</v>
      </c>
      <c r="S12">
        <v>0</v>
      </c>
      <c r="T12">
        <v>6</v>
      </c>
      <c r="U12" t="s">
        <v>146</v>
      </c>
      <c r="V12">
        <v>16</v>
      </c>
      <c r="W12">
        <v>0</v>
      </c>
      <c r="X12">
        <v>36</v>
      </c>
      <c r="Y12">
        <v>670</v>
      </c>
      <c r="Z12">
        <v>674</v>
      </c>
      <c r="AA12">
        <v>3575</v>
      </c>
      <c r="AB12">
        <v>6</v>
      </c>
    </row>
    <row r="13" spans="1:28" x14ac:dyDescent="0.25">
      <c r="A13">
        <v>12</v>
      </c>
      <c r="B13">
        <v>36911</v>
      </c>
      <c r="C13">
        <v>10625</v>
      </c>
      <c r="D13">
        <v>10625</v>
      </c>
      <c r="E13" s="1">
        <v>0.14269999999999999</v>
      </c>
      <c r="F13" t="s">
        <v>14</v>
      </c>
      <c r="G13" t="s">
        <v>15</v>
      </c>
      <c r="H13" s="1">
        <v>0.12540000000000001</v>
      </c>
      <c r="I13" t="s">
        <v>24</v>
      </c>
      <c r="J13" t="s">
        <v>17</v>
      </c>
      <c r="K13">
        <v>4250</v>
      </c>
      <c r="L13" t="s">
        <v>48</v>
      </c>
      <c r="M13">
        <v>14</v>
      </c>
      <c r="N13">
        <v>10767</v>
      </c>
      <c r="O13">
        <v>0</v>
      </c>
      <c r="P13" t="s">
        <v>19</v>
      </c>
      <c r="Q13">
        <v>14</v>
      </c>
      <c r="R13">
        <v>12</v>
      </c>
      <c r="S13">
        <v>1</v>
      </c>
      <c r="T13">
        <v>0</v>
      </c>
      <c r="U13" t="s">
        <v>146</v>
      </c>
      <c r="V13">
        <v>17</v>
      </c>
      <c r="W13">
        <v>1</v>
      </c>
      <c r="X13">
        <v>36</v>
      </c>
      <c r="Y13">
        <v>665</v>
      </c>
      <c r="Z13">
        <v>669</v>
      </c>
      <c r="AA13">
        <v>4250</v>
      </c>
      <c r="AB13">
        <v>0</v>
      </c>
    </row>
    <row r="14" spans="1:28" x14ac:dyDescent="0.25">
      <c r="A14">
        <v>13</v>
      </c>
      <c r="B14">
        <v>41200</v>
      </c>
      <c r="C14">
        <v>28000</v>
      </c>
      <c r="D14">
        <v>27975</v>
      </c>
      <c r="E14" s="1">
        <v>0.2167</v>
      </c>
      <c r="F14" t="s">
        <v>23</v>
      </c>
      <c r="G14" t="s">
        <v>15</v>
      </c>
      <c r="H14" s="1">
        <v>0.13070000000000001</v>
      </c>
      <c r="I14" t="s">
        <v>34</v>
      </c>
      <c r="J14" t="s">
        <v>17</v>
      </c>
      <c r="K14">
        <v>14166.67</v>
      </c>
      <c r="L14" t="s">
        <v>36</v>
      </c>
      <c r="M14">
        <v>12</v>
      </c>
      <c r="N14">
        <v>10311</v>
      </c>
      <c r="O14">
        <v>0</v>
      </c>
      <c r="P14" t="s">
        <v>49</v>
      </c>
      <c r="Q14">
        <v>21</v>
      </c>
      <c r="R14">
        <v>13</v>
      </c>
      <c r="S14">
        <v>1</v>
      </c>
      <c r="T14">
        <v>1</v>
      </c>
      <c r="U14" t="s">
        <v>146</v>
      </c>
      <c r="V14">
        <v>16</v>
      </c>
      <c r="W14">
        <v>1</v>
      </c>
      <c r="X14">
        <v>60</v>
      </c>
      <c r="Y14">
        <v>670</v>
      </c>
      <c r="Z14">
        <v>674</v>
      </c>
      <c r="AA14">
        <v>14166.67</v>
      </c>
      <c r="AB14">
        <v>1</v>
      </c>
    </row>
    <row r="15" spans="1:28" x14ac:dyDescent="0.25">
      <c r="A15">
        <v>14</v>
      </c>
      <c r="B15">
        <v>83869</v>
      </c>
      <c r="C15">
        <v>35000</v>
      </c>
      <c r="D15">
        <v>34950</v>
      </c>
      <c r="E15" s="1">
        <v>8.8999999999999996E-2</v>
      </c>
      <c r="F15" t="s">
        <v>14</v>
      </c>
      <c r="G15" t="s">
        <v>15</v>
      </c>
      <c r="H15" s="1">
        <v>0.2046</v>
      </c>
      <c r="I15" t="s">
        <v>34</v>
      </c>
      <c r="J15" t="s">
        <v>31</v>
      </c>
      <c r="K15">
        <v>9166.67</v>
      </c>
      <c r="L15" t="s">
        <v>18</v>
      </c>
      <c r="M15">
        <v>19</v>
      </c>
      <c r="N15">
        <v>21536</v>
      </c>
      <c r="O15">
        <v>0</v>
      </c>
      <c r="P15" t="s">
        <v>49</v>
      </c>
      <c r="Q15">
        <v>8</v>
      </c>
      <c r="R15">
        <v>20</v>
      </c>
      <c r="S15">
        <v>1</v>
      </c>
      <c r="T15">
        <v>1</v>
      </c>
      <c r="U15" t="s">
        <v>146</v>
      </c>
      <c r="V15">
        <v>9</v>
      </c>
      <c r="W15">
        <v>0</v>
      </c>
      <c r="X15">
        <v>36</v>
      </c>
      <c r="Y15">
        <v>735</v>
      </c>
      <c r="Z15">
        <v>739</v>
      </c>
      <c r="AA15">
        <v>9166.67</v>
      </c>
      <c r="AB15">
        <v>1</v>
      </c>
    </row>
    <row r="16" spans="1:28" x14ac:dyDescent="0.25">
      <c r="A16">
        <v>15</v>
      </c>
      <c r="B16">
        <v>53853</v>
      </c>
      <c r="C16">
        <v>9600</v>
      </c>
      <c r="D16">
        <v>9600</v>
      </c>
      <c r="E16" s="1">
        <v>7.6200000000000004E-2</v>
      </c>
      <c r="F16" t="s">
        <v>14</v>
      </c>
      <c r="G16" t="s">
        <v>15</v>
      </c>
      <c r="H16" s="1">
        <v>3.4500000000000003E-2</v>
      </c>
      <c r="I16" t="s">
        <v>50</v>
      </c>
      <c r="J16" t="s">
        <v>31</v>
      </c>
      <c r="K16">
        <v>11250</v>
      </c>
      <c r="L16" t="s">
        <v>51</v>
      </c>
      <c r="M16">
        <v>13</v>
      </c>
      <c r="N16">
        <v>4606</v>
      </c>
      <c r="O16">
        <v>0</v>
      </c>
      <c r="P16" t="s">
        <v>19</v>
      </c>
      <c r="Q16">
        <v>7</v>
      </c>
      <c r="R16">
        <v>3</v>
      </c>
      <c r="S16">
        <v>1</v>
      </c>
      <c r="T16">
        <v>0</v>
      </c>
      <c r="U16" t="s">
        <v>146</v>
      </c>
      <c r="V16">
        <v>10</v>
      </c>
      <c r="W16">
        <v>0</v>
      </c>
      <c r="X16">
        <v>36</v>
      </c>
      <c r="Y16">
        <v>725</v>
      </c>
      <c r="Z16">
        <v>729</v>
      </c>
      <c r="AA16">
        <v>11250</v>
      </c>
      <c r="AB16">
        <v>0</v>
      </c>
    </row>
    <row r="17" spans="1:28" x14ac:dyDescent="0.25">
      <c r="A17">
        <v>16</v>
      </c>
      <c r="B17">
        <v>21399</v>
      </c>
      <c r="C17">
        <v>25000</v>
      </c>
      <c r="D17">
        <v>24975</v>
      </c>
      <c r="E17" s="1">
        <v>0.1565</v>
      </c>
      <c r="F17" t="s">
        <v>23</v>
      </c>
      <c r="G17" t="s">
        <v>15</v>
      </c>
      <c r="H17" s="1">
        <v>0.21990000000000001</v>
      </c>
      <c r="I17" t="s">
        <v>24</v>
      </c>
      <c r="J17" t="s">
        <v>31</v>
      </c>
      <c r="K17">
        <v>5416.67</v>
      </c>
      <c r="L17" t="s">
        <v>52</v>
      </c>
      <c r="M17">
        <v>6</v>
      </c>
      <c r="N17">
        <v>13929</v>
      </c>
      <c r="O17">
        <v>0</v>
      </c>
      <c r="P17" t="s">
        <v>32</v>
      </c>
      <c r="Q17">
        <v>15</v>
      </c>
      <c r="R17">
        <v>21</v>
      </c>
      <c r="S17">
        <v>1</v>
      </c>
      <c r="T17">
        <v>9</v>
      </c>
      <c r="U17" t="s">
        <v>146</v>
      </c>
      <c r="V17">
        <v>9</v>
      </c>
      <c r="W17">
        <v>0</v>
      </c>
      <c r="X17">
        <v>60</v>
      </c>
      <c r="Y17">
        <v>730</v>
      </c>
      <c r="Z17">
        <v>734</v>
      </c>
      <c r="AA17">
        <v>5416.67</v>
      </c>
      <c r="AB17">
        <v>9</v>
      </c>
    </row>
    <row r="18" spans="1:28" x14ac:dyDescent="0.25">
      <c r="A18">
        <v>17</v>
      </c>
      <c r="B18">
        <v>62127</v>
      </c>
      <c r="C18">
        <v>10000</v>
      </c>
      <c r="D18">
        <v>10000</v>
      </c>
      <c r="E18" s="1">
        <v>0.1212</v>
      </c>
      <c r="F18" t="s">
        <v>14</v>
      </c>
      <c r="G18" t="s">
        <v>15</v>
      </c>
      <c r="H18" s="1">
        <v>0.1772</v>
      </c>
      <c r="I18" t="s">
        <v>24</v>
      </c>
      <c r="J18" t="s">
        <v>31</v>
      </c>
      <c r="K18">
        <v>9000</v>
      </c>
      <c r="L18" t="s">
        <v>27</v>
      </c>
      <c r="M18">
        <v>18</v>
      </c>
      <c r="N18">
        <v>20317</v>
      </c>
      <c r="O18">
        <v>0</v>
      </c>
      <c r="P18" t="s">
        <v>53</v>
      </c>
      <c r="Q18">
        <v>12</v>
      </c>
      <c r="R18">
        <v>17</v>
      </c>
      <c r="S18">
        <v>1</v>
      </c>
      <c r="T18">
        <v>7</v>
      </c>
      <c r="U18" t="s">
        <v>146</v>
      </c>
      <c r="V18">
        <v>14</v>
      </c>
      <c r="W18">
        <v>0</v>
      </c>
      <c r="X18">
        <v>36</v>
      </c>
      <c r="Y18">
        <v>695</v>
      </c>
      <c r="Z18">
        <v>699</v>
      </c>
      <c r="AA18">
        <v>9000</v>
      </c>
      <c r="AB18">
        <v>7</v>
      </c>
    </row>
    <row r="19" spans="1:28" x14ac:dyDescent="0.25">
      <c r="A19">
        <v>18</v>
      </c>
      <c r="B19">
        <v>23446</v>
      </c>
      <c r="C19">
        <v>14000</v>
      </c>
      <c r="D19">
        <v>13900.25</v>
      </c>
      <c r="E19" s="1">
        <v>0.1037</v>
      </c>
      <c r="F19" t="s">
        <v>23</v>
      </c>
      <c r="G19" t="s">
        <v>15</v>
      </c>
      <c r="H19" s="1">
        <v>0.1195</v>
      </c>
      <c r="I19" t="s">
        <v>54</v>
      </c>
      <c r="J19" t="s">
        <v>31</v>
      </c>
      <c r="K19">
        <v>4333.33</v>
      </c>
      <c r="L19" t="s">
        <v>55</v>
      </c>
      <c r="M19">
        <v>6</v>
      </c>
      <c r="N19">
        <v>7419</v>
      </c>
      <c r="O19">
        <v>0</v>
      </c>
      <c r="P19" t="s">
        <v>32</v>
      </c>
      <c r="Q19">
        <v>10</v>
      </c>
      <c r="R19">
        <v>11</v>
      </c>
      <c r="S19">
        <v>1</v>
      </c>
      <c r="T19">
        <v>9</v>
      </c>
      <c r="U19" t="s">
        <v>146</v>
      </c>
      <c r="V19">
        <v>9</v>
      </c>
      <c r="W19">
        <v>0</v>
      </c>
      <c r="X19">
        <v>60</v>
      </c>
      <c r="Y19">
        <v>740</v>
      </c>
      <c r="Z19">
        <v>744</v>
      </c>
      <c r="AA19">
        <v>4333.33</v>
      </c>
      <c r="AB19">
        <v>9</v>
      </c>
    </row>
    <row r="20" spans="1:28" x14ac:dyDescent="0.25">
      <c r="A20">
        <v>19</v>
      </c>
      <c r="B20">
        <v>44987</v>
      </c>
      <c r="C20">
        <v>10000</v>
      </c>
      <c r="D20">
        <v>10000</v>
      </c>
      <c r="E20" s="1">
        <v>9.7600000000000006E-2</v>
      </c>
      <c r="F20" t="s">
        <v>14</v>
      </c>
      <c r="G20" t="s">
        <v>29</v>
      </c>
      <c r="H20" s="1">
        <v>7.1300000000000002E-2</v>
      </c>
      <c r="I20" t="s">
        <v>46</v>
      </c>
      <c r="J20" t="s">
        <v>31</v>
      </c>
      <c r="K20">
        <v>2733.33</v>
      </c>
      <c r="L20" t="s">
        <v>52</v>
      </c>
      <c r="M20">
        <v>7</v>
      </c>
      <c r="N20">
        <v>6112</v>
      </c>
      <c r="O20">
        <v>2</v>
      </c>
      <c r="P20" t="s">
        <v>37</v>
      </c>
      <c r="Q20">
        <v>9</v>
      </c>
      <c r="R20">
        <v>7</v>
      </c>
      <c r="S20">
        <v>2</v>
      </c>
      <c r="T20">
        <v>3</v>
      </c>
      <c r="U20" t="s">
        <v>148</v>
      </c>
      <c r="V20">
        <v>9</v>
      </c>
      <c r="W20">
        <v>0</v>
      </c>
      <c r="X20">
        <v>36</v>
      </c>
      <c r="Y20">
        <v>730</v>
      </c>
      <c r="Z20">
        <v>734</v>
      </c>
      <c r="AA20">
        <v>2733.33</v>
      </c>
      <c r="AB20">
        <v>3</v>
      </c>
    </row>
    <row r="21" spans="1:28" x14ac:dyDescent="0.25">
      <c r="A21">
        <v>20</v>
      </c>
      <c r="B21">
        <v>17977</v>
      </c>
      <c r="C21">
        <v>5200</v>
      </c>
      <c r="D21">
        <v>5175</v>
      </c>
      <c r="E21" s="1">
        <v>9.9900000000000003E-2</v>
      </c>
      <c r="F21" t="s">
        <v>23</v>
      </c>
      <c r="G21" t="s">
        <v>15</v>
      </c>
      <c r="H21" s="1">
        <v>0.10290000000000001</v>
      </c>
      <c r="I21" t="s">
        <v>56</v>
      </c>
      <c r="J21" t="s">
        <v>17</v>
      </c>
      <c r="K21">
        <v>3750</v>
      </c>
      <c r="L21" t="s">
        <v>57</v>
      </c>
      <c r="M21">
        <v>10</v>
      </c>
      <c r="N21">
        <v>16094</v>
      </c>
      <c r="O21">
        <v>0</v>
      </c>
      <c r="P21" t="s">
        <v>19</v>
      </c>
      <c r="Q21">
        <v>9</v>
      </c>
      <c r="R21">
        <v>10</v>
      </c>
      <c r="S21">
        <v>1</v>
      </c>
      <c r="T21">
        <v>0</v>
      </c>
      <c r="U21" t="s">
        <v>146</v>
      </c>
      <c r="V21">
        <v>8</v>
      </c>
      <c r="W21">
        <v>1</v>
      </c>
      <c r="X21">
        <v>60</v>
      </c>
      <c r="Y21">
        <v>760</v>
      </c>
      <c r="Z21">
        <v>764</v>
      </c>
      <c r="AA21">
        <v>3750</v>
      </c>
      <c r="AB21">
        <v>0</v>
      </c>
    </row>
    <row r="22" spans="1:28" x14ac:dyDescent="0.25">
      <c r="A22">
        <v>21</v>
      </c>
      <c r="B22">
        <v>86099</v>
      </c>
      <c r="C22">
        <v>22000</v>
      </c>
      <c r="D22">
        <v>21975</v>
      </c>
      <c r="E22" s="1">
        <v>0.2198</v>
      </c>
      <c r="F22" t="s">
        <v>14</v>
      </c>
      <c r="G22" t="s">
        <v>15</v>
      </c>
      <c r="H22" s="1">
        <v>0.1119</v>
      </c>
      <c r="I22" t="s">
        <v>20</v>
      </c>
      <c r="J22" t="s">
        <v>17</v>
      </c>
      <c r="K22">
        <v>6666.67</v>
      </c>
      <c r="L22" t="s">
        <v>48</v>
      </c>
      <c r="M22">
        <v>9</v>
      </c>
      <c r="N22">
        <v>23124</v>
      </c>
      <c r="O22">
        <v>0</v>
      </c>
      <c r="P22" t="s">
        <v>40</v>
      </c>
      <c r="Q22">
        <v>21</v>
      </c>
      <c r="R22">
        <v>11</v>
      </c>
      <c r="S22">
        <v>1</v>
      </c>
      <c r="T22">
        <v>11</v>
      </c>
      <c r="U22" t="s">
        <v>146</v>
      </c>
      <c r="V22">
        <v>17</v>
      </c>
      <c r="W22">
        <v>1</v>
      </c>
      <c r="X22">
        <v>36</v>
      </c>
      <c r="Y22">
        <v>665</v>
      </c>
      <c r="Z22">
        <v>669</v>
      </c>
      <c r="AA22">
        <v>6666.67</v>
      </c>
      <c r="AB22">
        <v>11</v>
      </c>
    </row>
    <row r="23" spans="1:28" x14ac:dyDescent="0.25">
      <c r="A23">
        <v>22</v>
      </c>
      <c r="B23">
        <v>99483</v>
      </c>
      <c r="C23">
        <v>30000</v>
      </c>
      <c r="D23">
        <v>30000</v>
      </c>
      <c r="E23" s="1">
        <v>0.1905</v>
      </c>
      <c r="F23" t="s">
        <v>23</v>
      </c>
      <c r="G23" t="s">
        <v>29</v>
      </c>
      <c r="H23" s="1">
        <v>0.21249999999999999</v>
      </c>
      <c r="I23" t="s">
        <v>46</v>
      </c>
      <c r="J23" t="s">
        <v>17</v>
      </c>
      <c r="K23">
        <v>6250</v>
      </c>
      <c r="L23" t="s">
        <v>27</v>
      </c>
      <c r="M23">
        <v>12</v>
      </c>
      <c r="N23">
        <v>34927</v>
      </c>
      <c r="O23">
        <v>0</v>
      </c>
      <c r="P23" t="s">
        <v>47</v>
      </c>
      <c r="Q23">
        <v>19</v>
      </c>
      <c r="R23">
        <v>21</v>
      </c>
      <c r="S23">
        <v>2</v>
      </c>
      <c r="T23">
        <v>6</v>
      </c>
      <c r="U23" t="s">
        <v>146</v>
      </c>
      <c r="V23">
        <v>14</v>
      </c>
      <c r="W23">
        <v>1</v>
      </c>
      <c r="X23">
        <v>60</v>
      </c>
      <c r="Y23">
        <v>695</v>
      </c>
      <c r="Z23">
        <v>699</v>
      </c>
      <c r="AA23">
        <v>6250</v>
      </c>
      <c r="AB23">
        <v>6</v>
      </c>
    </row>
    <row r="24" spans="1:28" x14ac:dyDescent="0.25">
      <c r="A24">
        <v>23</v>
      </c>
      <c r="B24">
        <v>28798</v>
      </c>
      <c r="C24">
        <v>6500</v>
      </c>
      <c r="D24">
        <v>6500</v>
      </c>
      <c r="E24" s="1">
        <v>0.1799</v>
      </c>
      <c r="F24" t="s">
        <v>23</v>
      </c>
      <c r="G24" t="s">
        <v>58</v>
      </c>
      <c r="H24" s="1">
        <v>0.1963</v>
      </c>
      <c r="I24" t="s">
        <v>46</v>
      </c>
      <c r="J24" t="s">
        <v>31</v>
      </c>
      <c r="K24">
        <v>4100</v>
      </c>
      <c r="L24" t="s">
        <v>48</v>
      </c>
      <c r="M24">
        <v>11</v>
      </c>
      <c r="N24">
        <v>11697</v>
      </c>
      <c r="O24">
        <v>1</v>
      </c>
      <c r="P24" t="s">
        <v>22</v>
      </c>
      <c r="Q24">
        <v>17</v>
      </c>
      <c r="R24">
        <v>19</v>
      </c>
      <c r="S24">
        <v>0</v>
      </c>
      <c r="T24">
        <v>2</v>
      </c>
      <c r="U24" t="s">
        <v>147</v>
      </c>
      <c r="V24">
        <v>17</v>
      </c>
      <c r="W24">
        <v>0</v>
      </c>
      <c r="X24">
        <v>60</v>
      </c>
      <c r="Y24">
        <v>665</v>
      </c>
      <c r="Z24">
        <v>669</v>
      </c>
      <c r="AA24">
        <v>4100</v>
      </c>
      <c r="AB24">
        <v>2</v>
      </c>
    </row>
    <row r="25" spans="1:28" x14ac:dyDescent="0.25">
      <c r="A25">
        <v>24</v>
      </c>
      <c r="B25">
        <v>24168</v>
      </c>
      <c r="C25">
        <v>17400</v>
      </c>
      <c r="D25">
        <v>17400</v>
      </c>
      <c r="E25" s="1">
        <v>0.11990000000000001</v>
      </c>
      <c r="F25" t="s">
        <v>14</v>
      </c>
      <c r="G25" t="s">
        <v>29</v>
      </c>
      <c r="H25" s="1">
        <v>0.12470000000000001</v>
      </c>
      <c r="I25" t="s">
        <v>59</v>
      </c>
      <c r="J25" t="s">
        <v>31</v>
      </c>
      <c r="K25">
        <v>6833.33</v>
      </c>
      <c r="L25" t="s">
        <v>27</v>
      </c>
      <c r="M25">
        <v>7</v>
      </c>
      <c r="N25">
        <v>26587</v>
      </c>
      <c r="O25">
        <v>0</v>
      </c>
      <c r="P25" t="s">
        <v>53</v>
      </c>
      <c r="Q25">
        <v>11</v>
      </c>
      <c r="R25">
        <v>12</v>
      </c>
      <c r="S25">
        <v>2</v>
      </c>
      <c r="T25">
        <v>7</v>
      </c>
      <c r="U25" t="s">
        <v>146</v>
      </c>
      <c r="V25">
        <v>14</v>
      </c>
      <c r="W25">
        <v>0</v>
      </c>
      <c r="X25">
        <v>36</v>
      </c>
      <c r="Y25">
        <v>695</v>
      </c>
      <c r="Z25">
        <v>699</v>
      </c>
      <c r="AA25">
        <v>6833.33</v>
      </c>
      <c r="AB25">
        <v>7</v>
      </c>
    </row>
    <row r="26" spans="1:28" x14ac:dyDescent="0.25">
      <c r="A26">
        <v>25</v>
      </c>
      <c r="B26">
        <v>10356</v>
      </c>
      <c r="C26">
        <v>4000</v>
      </c>
      <c r="D26">
        <v>4000</v>
      </c>
      <c r="E26" s="1">
        <v>0.16819999999999999</v>
      </c>
      <c r="F26" t="s">
        <v>23</v>
      </c>
      <c r="G26" t="s">
        <v>60</v>
      </c>
      <c r="H26" s="1">
        <v>0.1371</v>
      </c>
      <c r="I26" t="s">
        <v>61</v>
      </c>
      <c r="J26" t="s">
        <v>17</v>
      </c>
      <c r="K26">
        <v>4500</v>
      </c>
      <c r="L26" t="s">
        <v>36</v>
      </c>
      <c r="M26">
        <v>5</v>
      </c>
      <c r="N26">
        <v>20804</v>
      </c>
      <c r="O26">
        <v>0</v>
      </c>
      <c r="P26" t="s">
        <v>37</v>
      </c>
      <c r="Q26">
        <v>16</v>
      </c>
      <c r="R26">
        <v>13</v>
      </c>
      <c r="S26">
        <v>0</v>
      </c>
      <c r="T26">
        <v>3</v>
      </c>
      <c r="U26" t="s">
        <v>146</v>
      </c>
      <c r="V26">
        <v>16</v>
      </c>
      <c r="W26">
        <v>1</v>
      </c>
      <c r="X26">
        <v>60</v>
      </c>
      <c r="Y26">
        <v>670</v>
      </c>
      <c r="Z26">
        <v>674</v>
      </c>
      <c r="AA26">
        <v>4500</v>
      </c>
      <c r="AB26">
        <v>3</v>
      </c>
    </row>
    <row r="27" spans="1:28" x14ac:dyDescent="0.25">
      <c r="A27">
        <v>26</v>
      </c>
      <c r="B27">
        <v>46027</v>
      </c>
      <c r="C27">
        <v>7200</v>
      </c>
      <c r="D27">
        <v>7200</v>
      </c>
      <c r="E27" s="1">
        <v>7.9000000000000001E-2</v>
      </c>
      <c r="F27" t="s">
        <v>14</v>
      </c>
      <c r="G27" t="s">
        <v>15</v>
      </c>
      <c r="H27" s="1">
        <v>0.2482</v>
      </c>
      <c r="I27" t="s">
        <v>20</v>
      </c>
      <c r="J27" t="s">
        <v>31</v>
      </c>
      <c r="K27">
        <v>5416.67</v>
      </c>
      <c r="L27" t="s">
        <v>42</v>
      </c>
      <c r="M27">
        <v>8</v>
      </c>
      <c r="N27">
        <v>12017</v>
      </c>
      <c r="O27">
        <v>0</v>
      </c>
      <c r="P27" t="s">
        <v>53</v>
      </c>
      <c r="Q27">
        <v>7</v>
      </c>
      <c r="R27">
        <v>24</v>
      </c>
      <c r="S27">
        <v>1</v>
      </c>
      <c r="T27">
        <v>7</v>
      </c>
      <c r="U27" t="s">
        <v>146</v>
      </c>
      <c r="V27">
        <v>12</v>
      </c>
      <c r="W27">
        <v>0</v>
      </c>
      <c r="X27">
        <v>36</v>
      </c>
      <c r="Y27">
        <v>705</v>
      </c>
      <c r="Z27">
        <v>709</v>
      </c>
      <c r="AA27">
        <v>5416.67</v>
      </c>
      <c r="AB27">
        <v>7</v>
      </c>
    </row>
    <row r="28" spans="1:28" x14ac:dyDescent="0.25">
      <c r="A28">
        <v>27</v>
      </c>
      <c r="B28">
        <v>2238</v>
      </c>
      <c r="C28">
        <v>8000</v>
      </c>
      <c r="D28">
        <v>8000</v>
      </c>
      <c r="E28" s="1">
        <v>0.14419999999999999</v>
      </c>
      <c r="F28" t="s">
        <v>14</v>
      </c>
      <c r="G28" t="s">
        <v>15</v>
      </c>
      <c r="H28" s="1">
        <v>0.24629999999999999</v>
      </c>
      <c r="I28" t="s">
        <v>38</v>
      </c>
      <c r="J28" t="s">
        <v>31</v>
      </c>
      <c r="K28">
        <v>2964.17</v>
      </c>
      <c r="L28" t="s">
        <v>62</v>
      </c>
      <c r="M28">
        <v>9</v>
      </c>
      <c r="N28">
        <v>8928</v>
      </c>
      <c r="O28">
        <v>2</v>
      </c>
      <c r="P28" t="s">
        <v>47</v>
      </c>
      <c r="Q28">
        <v>14</v>
      </c>
      <c r="R28">
        <v>24</v>
      </c>
      <c r="S28">
        <v>1</v>
      </c>
      <c r="T28">
        <v>6</v>
      </c>
      <c r="U28" t="s">
        <v>148</v>
      </c>
      <c r="V28">
        <v>15</v>
      </c>
      <c r="W28">
        <v>0</v>
      </c>
      <c r="X28">
        <v>36</v>
      </c>
      <c r="Y28">
        <v>675</v>
      </c>
      <c r="Z28">
        <v>679</v>
      </c>
      <c r="AA28">
        <v>2964.17</v>
      </c>
      <c r="AB28">
        <v>6</v>
      </c>
    </row>
    <row r="29" spans="1:28" x14ac:dyDescent="0.25">
      <c r="A29">
        <v>28</v>
      </c>
      <c r="B29">
        <v>65278</v>
      </c>
      <c r="C29">
        <v>8000</v>
      </c>
      <c r="D29">
        <v>8000</v>
      </c>
      <c r="E29" s="1">
        <v>0.15310000000000001</v>
      </c>
      <c r="F29" t="s">
        <v>14</v>
      </c>
      <c r="G29" t="s">
        <v>15</v>
      </c>
      <c r="H29" s="1">
        <v>0.15459999999999999</v>
      </c>
      <c r="I29" t="s">
        <v>24</v>
      </c>
      <c r="J29" t="s">
        <v>17</v>
      </c>
      <c r="K29">
        <v>2916.67</v>
      </c>
      <c r="L29" t="s">
        <v>62</v>
      </c>
      <c r="M29">
        <v>13</v>
      </c>
      <c r="N29">
        <v>7152</v>
      </c>
      <c r="O29">
        <v>1</v>
      </c>
      <c r="P29" t="s">
        <v>28</v>
      </c>
      <c r="Q29">
        <v>15</v>
      </c>
      <c r="R29">
        <v>15</v>
      </c>
      <c r="S29">
        <v>1</v>
      </c>
      <c r="T29">
        <v>5</v>
      </c>
      <c r="U29" t="s">
        <v>147</v>
      </c>
      <c r="V29">
        <v>15</v>
      </c>
      <c r="W29">
        <v>1</v>
      </c>
      <c r="X29">
        <v>36</v>
      </c>
      <c r="Y29">
        <v>675</v>
      </c>
      <c r="Z29">
        <v>679</v>
      </c>
      <c r="AA29">
        <v>2916.67</v>
      </c>
      <c r="AB29">
        <v>5</v>
      </c>
    </row>
    <row r="30" spans="1:28" x14ac:dyDescent="0.25">
      <c r="A30">
        <v>29</v>
      </c>
      <c r="B30">
        <v>4227</v>
      </c>
      <c r="C30">
        <v>3000</v>
      </c>
      <c r="D30">
        <v>3000</v>
      </c>
      <c r="E30" s="1">
        <v>8.5900000000000004E-2</v>
      </c>
      <c r="F30" t="s">
        <v>14</v>
      </c>
      <c r="G30" t="s">
        <v>33</v>
      </c>
      <c r="H30" s="1">
        <v>3.7199999999999997E-2</v>
      </c>
      <c r="I30" t="s">
        <v>38</v>
      </c>
      <c r="J30" t="s">
        <v>17</v>
      </c>
      <c r="K30">
        <v>4167</v>
      </c>
      <c r="L30" t="s">
        <v>63</v>
      </c>
      <c r="M30">
        <v>4</v>
      </c>
      <c r="N30">
        <v>7074</v>
      </c>
      <c r="O30">
        <v>0</v>
      </c>
      <c r="P30" t="s">
        <v>28</v>
      </c>
      <c r="Q30">
        <v>8</v>
      </c>
      <c r="R30">
        <v>3</v>
      </c>
      <c r="S30">
        <v>3</v>
      </c>
      <c r="T30">
        <v>5</v>
      </c>
      <c r="U30" t="s">
        <v>146</v>
      </c>
      <c r="V30">
        <v>7</v>
      </c>
      <c r="W30">
        <v>1</v>
      </c>
      <c r="X30">
        <v>36</v>
      </c>
      <c r="Y30">
        <v>765</v>
      </c>
      <c r="Z30">
        <v>769</v>
      </c>
      <c r="AA30">
        <v>4167</v>
      </c>
      <c r="AB30">
        <v>5</v>
      </c>
    </row>
    <row r="31" spans="1:28" x14ac:dyDescent="0.25">
      <c r="A31">
        <v>30</v>
      </c>
      <c r="B31">
        <v>50182</v>
      </c>
      <c r="C31">
        <v>14500</v>
      </c>
      <c r="D31">
        <v>14500</v>
      </c>
      <c r="E31" s="1">
        <v>7.9000000000000001E-2</v>
      </c>
      <c r="F31" t="s">
        <v>14</v>
      </c>
      <c r="G31" t="s">
        <v>15</v>
      </c>
      <c r="H31" s="1">
        <v>4.8500000000000001E-2</v>
      </c>
      <c r="I31" t="s">
        <v>61</v>
      </c>
      <c r="J31" t="s">
        <v>17</v>
      </c>
      <c r="K31">
        <v>3958.33</v>
      </c>
      <c r="L31" t="s">
        <v>57</v>
      </c>
      <c r="M31">
        <v>4</v>
      </c>
      <c r="N31">
        <v>9598</v>
      </c>
      <c r="O31">
        <v>0</v>
      </c>
      <c r="P31" t="s">
        <v>64</v>
      </c>
      <c r="Q31">
        <v>7</v>
      </c>
      <c r="R31">
        <v>4</v>
      </c>
      <c r="S31">
        <v>1</v>
      </c>
      <c r="T31">
        <v>4</v>
      </c>
      <c r="U31" t="s">
        <v>146</v>
      </c>
      <c r="V31">
        <v>8</v>
      </c>
      <c r="W31">
        <v>1</v>
      </c>
      <c r="X31">
        <v>36</v>
      </c>
      <c r="Y31">
        <v>760</v>
      </c>
      <c r="Z31">
        <v>764</v>
      </c>
      <c r="AA31">
        <v>3958.33</v>
      </c>
      <c r="AB31">
        <v>4</v>
      </c>
    </row>
    <row r="32" spans="1:28" x14ac:dyDescent="0.25">
      <c r="A32">
        <v>31</v>
      </c>
      <c r="B32">
        <v>87023</v>
      </c>
      <c r="C32">
        <v>23850</v>
      </c>
      <c r="D32">
        <v>23850</v>
      </c>
      <c r="E32" s="1">
        <v>0.21</v>
      </c>
      <c r="F32" t="s">
        <v>23</v>
      </c>
      <c r="G32" t="s">
        <v>15</v>
      </c>
      <c r="H32" s="1">
        <v>0.28810000000000002</v>
      </c>
      <c r="I32" t="s">
        <v>41</v>
      </c>
      <c r="J32" t="s">
        <v>17</v>
      </c>
      <c r="K32">
        <v>5833.33</v>
      </c>
      <c r="L32" t="s">
        <v>43</v>
      </c>
      <c r="M32">
        <v>19</v>
      </c>
      <c r="N32">
        <v>25968</v>
      </c>
      <c r="O32">
        <v>3</v>
      </c>
      <c r="P32" t="s">
        <v>32</v>
      </c>
      <c r="Q32">
        <v>21</v>
      </c>
      <c r="R32">
        <v>28</v>
      </c>
      <c r="S32">
        <v>1</v>
      </c>
      <c r="T32">
        <v>9</v>
      </c>
      <c r="U32" t="s">
        <v>149</v>
      </c>
      <c r="V32">
        <v>14</v>
      </c>
      <c r="W32">
        <v>1</v>
      </c>
      <c r="X32">
        <v>60</v>
      </c>
      <c r="Y32">
        <v>685</v>
      </c>
      <c r="Z32">
        <v>689</v>
      </c>
      <c r="AA32">
        <v>5833.33</v>
      </c>
      <c r="AB32">
        <v>9</v>
      </c>
    </row>
    <row r="33" spans="1:28" x14ac:dyDescent="0.25">
      <c r="A33">
        <v>32</v>
      </c>
      <c r="B33">
        <v>46120</v>
      </c>
      <c r="C33">
        <v>14000</v>
      </c>
      <c r="D33">
        <v>14000</v>
      </c>
      <c r="E33" s="1">
        <v>0.1212</v>
      </c>
      <c r="F33" t="s">
        <v>14</v>
      </c>
      <c r="G33" t="s">
        <v>15</v>
      </c>
      <c r="H33" s="1">
        <v>0.14929999999999999</v>
      </c>
      <c r="I33" t="s">
        <v>24</v>
      </c>
      <c r="J33" t="s">
        <v>17</v>
      </c>
      <c r="K33">
        <v>10583.33</v>
      </c>
      <c r="L33" t="s">
        <v>43</v>
      </c>
      <c r="M33">
        <v>9</v>
      </c>
      <c r="N33">
        <v>35457</v>
      </c>
      <c r="O33">
        <v>0</v>
      </c>
      <c r="P33" t="s">
        <v>22</v>
      </c>
      <c r="Q33">
        <v>12</v>
      </c>
      <c r="R33">
        <v>14</v>
      </c>
      <c r="S33">
        <v>1</v>
      </c>
      <c r="T33">
        <v>2</v>
      </c>
      <c r="U33" t="s">
        <v>146</v>
      </c>
      <c r="V33">
        <v>14</v>
      </c>
      <c r="W33">
        <v>1</v>
      </c>
      <c r="X33">
        <v>36</v>
      </c>
      <c r="Y33">
        <v>685</v>
      </c>
      <c r="Z33">
        <v>689</v>
      </c>
      <c r="AA33">
        <v>10583.33</v>
      </c>
      <c r="AB33">
        <v>2</v>
      </c>
    </row>
    <row r="34" spans="1:28" x14ac:dyDescent="0.25">
      <c r="A34">
        <v>33</v>
      </c>
      <c r="B34">
        <v>30756</v>
      </c>
      <c r="C34">
        <v>35000</v>
      </c>
      <c r="D34">
        <v>34975</v>
      </c>
      <c r="E34" s="1">
        <v>0.16489999999999999</v>
      </c>
      <c r="F34" t="s">
        <v>23</v>
      </c>
      <c r="G34" t="s">
        <v>15</v>
      </c>
      <c r="H34" s="1">
        <v>7.4499999999999997E-2</v>
      </c>
      <c r="I34" t="s">
        <v>61</v>
      </c>
      <c r="J34" t="s">
        <v>17</v>
      </c>
      <c r="K34">
        <v>10416.67</v>
      </c>
      <c r="L34" t="s">
        <v>39</v>
      </c>
      <c r="M34">
        <v>7</v>
      </c>
      <c r="N34">
        <v>31414</v>
      </c>
      <c r="O34">
        <v>0</v>
      </c>
      <c r="P34" t="s">
        <v>44</v>
      </c>
      <c r="Q34">
        <v>16</v>
      </c>
      <c r="R34">
        <v>7</v>
      </c>
      <c r="S34">
        <v>1</v>
      </c>
      <c r="T34">
        <v>8</v>
      </c>
      <c r="U34" t="s">
        <v>146</v>
      </c>
      <c r="V34">
        <v>11</v>
      </c>
      <c r="W34">
        <v>1</v>
      </c>
      <c r="X34">
        <v>60</v>
      </c>
      <c r="Y34">
        <v>720</v>
      </c>
      <c r="Z34">
        <v>724</v>
      </c>
      <c r="AA34">
        <v>10416.67</v>
      </c>
      <c r="AB34">
        <v>8</v>
      </c>
    </row>
    <row r="35" spans="1:28" x14ac:dyDescent="0.25">
      <c r="A35">
        <v>34</v>
      </c>
      <c r="B35">
        <v>94582</v>
      </c>
      <c r="C35">
        <v>16000</v>
      </c>
      <c r="D35">
        <v>16000</v>
      </c>
      <c r="E35" s="1">
        <v>0.158</v>
      </c>
      <c r="F35" t="s">
        <v>23</v>
      </c>
      <c r="G35" t="s">
        <v>58</v>
      </c>
      <c r="H35" s="1">
        <v>0.11940000000000001</v>
      </c>
      <c r="I35" t="s">
        <v>65</v>
      </c>
      <c r="J35" t="s">
        <v>31</v>
      </c>
      <c r="K35">
        <v>5250</v>
      </c>
      <c r="L35" t="s">
        <v>43</v>
      </c>
      <c r="M35">
        <v>14</v>
      </c>
      <c r="N35">
        <v>154</v>
      </c>
      <c r="O35">
        <v>1</v>
      </c>
      <c r="P35" t="s">
        <v>37</v>
      </c>
      <c r="Q35">
        <v>15</v>
      </c>
      <c r="R35">
        <v>11</v>
      </c>
      <c r="S35">
        <v>0</v>
      </c>
      <c r="T35">
        <v>3</v>
      </c>
      <c r="U35" t="s">
        <v>147</v>
      </c>
      <c r="V35">
        <v>14</v>
      </c>
      <c r="W35">
        <v>0</v>
      </c>
      <c r="X35">
        <v>60</v>
      </c>
      <c r="Y35">
        <v>685</v>
      </c>
      <c r="Z35">
        <v>689</v>
      </c>
      <c r="AA35">
        <v>5250</v>
      </c>
      <c r="AB35">
        <v>3</v>
      </c>
    </row>
    <row r="36" spans="1:28" x14ac:dyDescent="0.25">
      <c r="A36">
        <v>35</v>
      </c>
      <c r="B36">
        <v>457</v>
      </c>
      <c r="C36">
        <v>17350</v>
      </c>
      <c r="D36">
        <v>7019.25</v>
      </c>
      <c r="E36" s="1">
        <v>0.13550000000000001</v>
      </c>
      <c r="F36" t="s">
        <v>14</v>
      </c>
      <c r="G36" t="s">
        <v>15</v>
      </c>
      <c r="H36" s="1">
        <v>0.1852</v>
      </c>
      <c r="I36" t="s">
        <v>66</v>
      </c>
      <c r="J36" t="s">
        <v>35</v>
      </c>
      <c r="K36">
        <v>3666.67</v>
      </c>
      <c r="L36" t="s">
        <v>62</v>
      </c>
      <c r="M36">
        <v>8</v>
      </c>
      <c r="N36">
        <v>18966</v>
      </c>
      <c r="O36">
        <v>2</v>
      </c>
      <c r="P36" t="s">
        <v>47</v>
      </c>
      <c r="Q36">
        <v>13</v>
      </c>
      <c r="R36">
        <v>18</v>
      </c>
      <c r="S36">
        <v>1</v>
      </c>
      <c r="T36">
        <v>6</v>
      </c>
      <c r="U36" t="s">
        <v>148</v>
      </c>
      <c r="V36">
        <v>15</v>
      </c>
      <c r="W36">
        <v>1</v>
      </c>
      <c r="X36">
        <v>36</v>
      </c>
      <c r="Y36">
        <v>675</v>
      </c>
      <c r="Z36">
        <v>679</v>
      </c>
      <c r="AA36">
        <v>3666.67</v>
      </c>
      <c r="AB36">
        <v>6</v>
      </c>
    </row>
    <row r="37" spans="1:28" x14ac:dyDescent="0.25">
      <c r="A37">
        <v>36</v>
      </c>
      <c r="B37">
        <v>96536</v>
      </c>
      <c r="C37">
        <v>8000</v>
      </c>
      <c r="D37">
        <v>7975</v>
      </c>
      <c r="E37" s="1">
        <v>7.9000000000000001E-2</v>
      </c>
      <c r="F37" t="s">
        <v>14</v>
      </c>
      <c r="G37" t="s">
        <v>58</v>
      </c>
      <c r="H37" s="1">
        <v>0.29620000000000002</v>
      </c>
      <c r="I37" t="s">
        <v>56</v>
      </c>
      <c r="J37" t="s">
        <v>17</v>
      </c>
      <c r="K37">
        <v>5583.33</v>
      </c>
      <c r="L37" t="s">
        <v>67</v>
      </c>
      <c r="M37">
        <v>9</v>
      </c>
      <c r="N37">
        <v>6065</v>
      </c>
      <c r="O37">
        <v>1</v>
      </c>
      <c r="P37" t="s">
        <v>40</v>
      </c>
      <c r="Q37">
        <v>7</v>
      </c>
      <c r="R37">
        <v>29</v>
      </c>
      <c r="S37">
        <v>0</v>
      </c>
      <c r="T37">
        <v>11</v>
      </c>
      <c r="U37" t="s">
        <v>147</v>
      </c>
      <c r="V37">
        <v>7</v>
      </c>
      <c r="W37">
        <v>1</v>
      </c>
      <c r="X37">
        <v>36</v>
      </c>
      <c r="Y37">
        <v>780</v>
      </c>
      <c r="Z37">
        <v>784</v>
      </c>
      <c r="AA37">
        <v>5583.33</v>
      </c>
      <c r="AB37">
        <v>11</v>
      </c>
    </row>
    <row r="38" spans="1:28" x14ac:dyDescent="0.25">
      <c r="A38">
        <v>37</v>
      </c>
      <c r="B38">
        <v>39591</v>
      </c>
      <c r="C38">
        <v>7200</v>
      </c>
      <c r="D38">
        <v>7200</v>
      </c>
      <c r="E38" s="1">
        <v>7.9000000000000001E-2</v>
      </c>
      <c r="F38" t="s">
        <v>14</v>
      </c>
      <c r="G38" t="s">
        <v>15</v>
      </c>
      <c r="H38" s="1">
        <v>7.9799999999999996E-2</v>
      </c>
      <c r="I38" t="s">
        <v>61</v>
      </c>
      <c r="J38" t="s">
        <v>31</v>
      </c>
      <c r="K38">
        <v>5666.67</v>
      </c>
      <c r="L38" t="s">
        <v>39</v>
      </c>
      <c r="M38">
        <v>5</v>
      </c>
      <c r="N38">
        <v>8783</v>
      </c>
      <c r="O38">
        <v>0</v>
      </c>
      <c r="P38" t="s">
        <v>37</v>
      </c>
      <c r="Q38">
        <v>7</v>
      </c>
      <c r="R38">
        <v>7</v>
      </c>
      <c r="S38">
        <v>1</v>
      </c>
      <c r="T38">
        <v>3</v>
      </c>
      <c r="U38" t="s">
        <v>146</v>
      </c>
      <c r="V38">
        <v>11</v>
      </c>
      <c r="W38">
        <v>0</v>
      </c>
      <c r="X38">
        <v>36</v>
      </c>
      <c r="Y38">
        <v>720</v>
      </c>
      <c r="Z38">
        <v>724</v>
      </c>
      <c r="AA38">
        <v>5666.67</v>
      </c>
      <c r="AB38">
        <v>3</v>
      </c>
    </row>
    <row r="39" spans="1:28" x14ac:dyDescent="0.25">
      <c r="A39">
        <v>38</v>
      </c>
      <c r="B39">
        <v>78862</v>
      </c>
      <c r="C39">
        <v>20125</v>
      </c>
      <c r="D39">
        <v>20125</v>
      </c>
      <c r="E39" s="1">
        <v>7.6200000000000004E-2</v>
      </c>
      <c r="F39" t="s">
        <v>14</v>
      </c>
      <c r="G39" t="s">
        <v>68</v>
      </c>
      <c r="H39" s="1">
        <v>4.2900000000000001E-2</v>
      </c>
      <c r="I39" t="s">
        <v>69</v>
      </c>
      <c r="J39" t="s">
        <v>17</v>
      </c>
      <c r="K39">
        <v>3750</v>
      </c>
      <c r="L39" t="s">
        <v>70</v>
      </c>
      <c r="M39">
        <v>13</v>
      </c>
      <c r="N39">
        <v>73952</v>
      </c>
      <c r="O39">
        <v>0</v>
      </c>
      <c r="P39" t="s">
        <v>49</v>
      </c>
      <c r="Q39">
        <v>7</v>
      </c>
      <c r="R39">
        <v>4</v>
      </c>
      <c r="S39">
        <v>4</v>
      </c>
      <c r="T39">
        <v>1</v>
      </c>
      <c r="U39" t="s">
        <v>146</v>
      </c>
      <c r="V39">
        <v>7</v>
      </c>
      <c r="W39">
        <v>1</v>
      </c>
      <c r="X39">
        <v>36</v>
      </c>
      <c r="Y39">
        <v>830</v>
      </c>
      <c r="Z39">
        <v>834</v>
      </c>
      <c r="AA39">
        <v>3750</v>
      </c>
      <c r="AB39">
        <v>1</v>
      </c>
    </row>
    <row r="40" spans="1:28" x14ac:dyDescent="0.25">
      <c r="A40">
        <v>39</v>
      </c>
      <c r="B40">
        <v>54619</v>
      </c>
      <c r="C40">
        <v>12000</v>
      </c>
      <c r="D40">
        <v>11875</v>
      </c>
      <c r="E40" s="1">
        <v>8.8999999999999996E-2</v>
      </c>
      <c r="F40" t="s">
        <v>14</v>
      </c>
      <c r="G40" t="s">
        <v>15</v>
      </c>
      <c r="H40" s="1">
        <v>0.1206</v>
      </c>
      <c r="I40" t="s">
        <v>71</v>
      </c>
      <c r="J40" t="s">
        <v>31</v>
      </c>
      <c r="K40">
        <v>5000</v>
      </c>
      <c r="L40" t="s">
        <v>21</v>
      </c>
      <c r="M40">
        <v>11</v>
      </c>
      <c r="N40">
        <v>14717</v>
      </c>
      <c r="O40">
        <v>0</v>
      </c>
      <c r="P40" t="s">
        <v>64</v>
      </c>
      <c r="Q40">
        <v>8</v>
      </c>
      <c r="R40">
        <v>12</v>
      </c>
      <c r="S40">
        <v>1</v>
      </c>
      <c r="T40">
        <v>4</v>
      </c>
      <c r="U40" t="s">
        <v>146</v>
      </c>
      <c r="V40">
        <v>11</v>
      </c>
      <c r="W40">
        <v>0</v>
      </c>
      <c r="X40">
        <v>36</v>
      </c>
      <c r="Y40">
        <v>715</v>
      </c>
      <c r="Z40">
        <v>719</v>
      </c>
      <c r="AA40">
        <v>5000</v>
      </c>
      <c r="AB40">
        <v>4</v>
      </c>
    </row>
    <row r="41" spans="1:28" x14ac:dyDescent="0.25">
      <c r="A41">
        <v>40</v>
      </c>
      <c r="B41">
        <v>101798</v>
      </c>
      <c r="C41">
        <v>2400</v>
      </c>
      <c r="D41">
        <v>1850</v>
      </c>
      <c r="E41" s="1">
        <v>0.1249</v>
      </c>
      <c r="F41" t="s">
        <v>14</v>
      </c>
      <c r="G41" t="s">
        <v>68</v>
      </c>
      <c r="H41" s="1">
        <v>0.2056</v>
      </c>
      <c r="I41" t="s">
        <v>72</v>
      </c>
      <c r="J41" t="s">
        <v>17</v>
      </c>
      <c r="K41">
        <v>3448.33</v>
      </c>
      <c r="L41" t="s">
        <v>73</v>
      </c>
      <c r="M41">
        <v>10</v>
      </c>
      <c r="N41">
        <v>18749</v>
      </c>
      <c r="O41">
        <v>5</v>
      </c>
      <c r="P41" t="s">
        <v>19</v>
      </c>
      <c r="Q41">
        <v>12</v>
      </c>
      <c r="R41">
        <v>20</v>
      </c>
      <c r="S41">
        <v>4</v>
      </c>
      <c r="T41">
        <v>0</v>
      </c>
      <c r="U41" t="s">
        <v>149</v>
      </c>
      <c r="V41">
        <v>18</v>
      </c>
      <c r="W41">
        <v>1</v>
      </c>
      <c r="X41">
        <v>36</v>
      </c>
      <c r="Y41">
        <v>660</v>
      </c>
      <c r="Z41">
        <v>664</v>
      </c>
      <c r="AA41">
        <v>3448.33</v>
      </c>
      <c r="AB41">
        <v>0</v>
      </c>
    </row>
    <row r="42" spans="1:28" x14ac:dyDescent="0.25">
      <c r="A42">
        <v>41</v>
      </c>
      <c r="B42">
        <v>98029</v>
      </c>
      <c r="C42">
        <v>3200</v>
      </c>
      <c r="D42">
        <v>3200</v>
      </c>
      <c r="E42" s="1">
        <v>0.17269999999999999</v>
      </c>
      <c r="F42" t="s">
        <v>14</v>
      </c>
      <c r="G42" t="s">
        <v>68</v>
      </c>
      <c r="H42" s="1">
        <v>8.3599999999999994E-2</v>
      </c>
      <c r="I42" t="s">
        <v>74</v>
      </c>
      <c r="J42" t="s">
        <v>17</v>
      </c>
      <c r="K42">
        <v>2500</v>
      </c>
      <c r="L42" t="s">
        <v>36</v>
      </c>
      <c r="M42">
        <v>7</v>
      </c>
      <c r="N42">
        <v>6619</v>
      </c>
      <c r="O42">
        <v>1</v>
      </c>
      <c r="P42" t="s">
        <v>37</v>
      </c>
      <c r="Q42">
        <v>17</v>
      </c>
      <c r="R42">
        <v>8</v>
      </c>
      <c r="S42">
        <v>4</v>
      </c>
      <c r="T42">
        <v>3</v>
      </c>
      <c r="U42" t="s">
        <v>147</v>
      </c>
      <c r="V42">
        <v>16</v>
      </c>
      <c r="W42">
        <v>1</v>
      </c>
      <c r="X42">
        <v>36</v>
      </c>
      <c r="Y42">
        <v>670</v>
      </c>
      <c r="Z42">
        <v>674</v>
      </c>
      <c r="AA42">
        <v>2500</v>
      </c>
      <c r="AB42">
        <v>3</v>
      </c>
    </row>
    <row r="43" spans="1:28" x14ac:dyDescent="0.25">
      <c r="A43">
        <v>42</v>
      </c>
      <c r="B43">
        <v>95579</v>
      </c>
      <c r="C43">
        <v>12725</v>
      </c>
      <c r="D43">
        <v>12725</v>
      </c>
      <c r="E43" s="1">
        <v>0.1114</v>
      </c>
      <c r="F43" t="s">
        <v>14</v>
      </c>
      <c r="G43" t="s">
        <v>15</v>
      </c>
      <c r="H43" s="1">
        <v>0.2215</v>
      </c>
      <c r="I43" t="s">
        <v>20</v>
      </c>
      <c r="J43" t="s">
        <v>31</v>
      </c>
      <c r="K43">
        <v>4416.67</v>
      </c>
      <c r="L43" t="s">
        <v>39</v>
      </c>
      <c r="M43">
        <v>23</v>
      </c>
      <c r="N43">
        <v>4079</v>
      </c>
      <c r="O43">
        <v>0</v>
      </c>
      <c r="P43" t="s">
        <v>37</v>
      </c>
      <c r="Q43">
        <v>11</v>
      </c>
      <c r="R43">
        <v>22</v>
      </c>
      <c r="S43">
        <v>1</v>
      </c>
      <c r="T43">
        <v>3</v>
      </c>
      <c r="U43" t="s">
        <v>146</v>
      </c>
      <c r="V43">
        <v>11</v>
      </c>
      <c r="W43">
        <v>0</v>
      </c>
      <c r="X43">
        <v>36</v>
      </c>
      <c r="Y43">
        <v>720</v>
      </c>
      <c r="Z43">
        <v>724</v>
      </c>
      <c r="AA43">
        <v>4416.67</v>
      </c>
      <c r="AB43">
        <v>3</v>
      </c>
    </row>
    <row r="44" spans="1:28" x14ac:dyDescent="0.25">
      <c r="A44">
        <v>43</v>
      </c>
      <c r="B44">
        <v>4868</v>
      </c>
      <c r="C44">
        <v>5500</v>
      </c>
      <c r="D44">
        <v>5500</v>
      </c>
      <c r="E44" s="1">
        <v>0.1913</v>
      </c>
      <c r="F44" t="s">
        <v>14</v>
      </c>
      <c r="G44" t="s">
        <v>29</v>
      </c>
      <c r="H44" s="1">
        <v>3.5799999999999998E-2</v>
      </c>
      <c r="I44" t="s">
        <v>50</v>
      </c>
      <c r="J44" t="s">
        <v>31</v>
      </c>
      <c r="K44">
        <v>12000</v>
      </c>
      <c r="L44" t="s">
        <v>73</v>
      </c>
      <c r="M44">
        <v>2</v>
      </c>
      <c r="N44">
        <v>0</v>
      </c>
      <c r="O44">
        <v>1</v>
      </c>
      <c r="P44" t="s">
        <v>44</v>
      </c>
      <c r="Q44">
        <v>19</v>
      </c>
      <c r="R44">
        <v>3</v>
      </c>
      <c r="S44">
        <v>2</v>
      </c>
      <c r="T44">
        <v>8</v>
      </c>
      <c r="U44" t="s">
        <v>147</v>
      </c>
      <c r="V44">
        <v>18</v>
      </c>
      <c r="W44">
        <v>0</v>
      </c>
      <c r="X44">
        <v>36</v>
      </c>
      <c r="Y44">
        <v>660</v>
      </c>
      <c r="Z44">
        <v>664</v>
      </c>
      <c r="AA44">
        <v>12000</v>
      </c>
      <c r="AB44">
        <v>8</v>
      </c>
    </row>
    <row r="45" spans="1:28" x14ac:dyDescent="0.25">
      <c r="A45">
        <v>44</v>
      </c>
      <c r="B45">
        <v>26822</v>
      </c>
      <c r="C45">
        <v>15650</v>
      </c>
      <c r="D45">
        <v>15650</v>
      </c>
      <c r="E45" s="1">
        <v>0.21740000000000001</v>
      </c>
      <c r="F45" t="s">
        <v>14</v>
      </c>
      <c r="G45" t="s">
        <v>75</v>
      </c>
      <c r="H45" s="1">
        <v>0.1386</v>
      </c>
      <c r="I45" t="s">
        <v>72</v>
      </c>
      <c r="J45" t="s">
        <v>31</v>
      </c>
      <c r="K45">
        <v>3700</v>
      </c>
      <c r="L45" t="s">
        <v>73</v>
      </c>
      <c r="M45">
        <v>5</v>
      </c>
      <c r="N45">
        <v>10605</v>
      </c>
      <c r="O45">
        <v>1</v>
      </c>
      <c r="P45" t="s">
        <v>64</v>
      </c>
      <c r="Q45">
        <v>21</v>
      </c>
      <c r="R45">
        <v>13</v>
      </c>
      <c r="S45">
        <v>0</v>
      </c>
      <c r="T45">
        <v>4</v>
      </c>
      <c r="U45" t="s">
        <v>147</v>
      </c>
      <c r="V45">
        <v>18</v>
      </c>
      <c r="W45">
        <v>0</v>
      </c>
      <c r="X45">
        <v>36</v>
      </c>
      <c r="Y45">
        <v>660</v>
      </c>
      <c r="Z45">
        <v>664</v>
      </c>
      <c r="AA45">
        <v>3700</v>
      </c>
      <c r="AB45">
        <v>4</v>
      </c>
    </row>
    <row r="46" spans="1:28" x14ac:dyDescent="0.25">
      <c r="A46">
        <v>45</v>
      </c>
      <c r="B46">
        <v>98445</v>
      </c>
      <c r="C46">
        <v>9000</v>
      </c>
      <c r="D46">
        <v>9000</v>
      </c>
      <c r="E46" s="1">
        <v>0.17269999999999999</v>
      </c>
      <c r="F46" t="s">
        <v>14</v>
      </c>
      <c r="G46" t="s">
        <v>29</v>
      </c>
      <c r="H46" s="1">
        <v>0.25219999999999998</v>
      </c>
      <c r="I46" t="s">
        <v>24</v>
      </c>
      <c r="J46" t="s">
        <v>31</v>
      </c>
      <c r="K46">
        <v>5166.67</v>
      </c>
      <c r="L46" t="s">
        <v>62</v>
      </c>
      <c r="M46">
        <v>14</v>
      </c>
      <c r="N46">
        <v>5852</v>
      </c>
      <c r="O46">
        <v>1</v>
      </c>
      <c r="P46" t="s">
        <v>40</v>
      </c>
      <c r="Q46">
        <v>17</v>
      </c>
      <c r="R46">
        <v>25</v>
      </c>
      <c r="S46">
        <v>2</v>
      </c>
      <c r="T46">
        <v>11</v>
      </c>
      <c r="U46" t="s">
        <v>147</v>
      </c>
      <c r="V46">
        <v>15</v>
      </c>
      <c r="W46">
        <v>0</v>
      </c>
      <c r="X46">
        <v>36</v>
      </c>
      <c r="Y46">
        <v>675</v>
      </c>
      <c r="Z46">
        <v>679</v>
      </c>
      <c r="AA46">
        <v>5166.67</v>
      </c>
      <c r="AB46">
        <v>11</v>
      </c>
    </row>
    <row r="47" spans="1:28" x14ac:dyDescent="0.25">
      <c r="A47">
        <v>46</v>
      </c>
      <c r="B47">
        <v>14958</v>
      </c>
      <c r="C47">
        <v>5000</v>
      </c>
      <c r="D47">
        <v>5000</v>
      </c>
      <c r="E47" s="1">
        <v>0.1186</v>
      </c>
      <c r="F47" t="s">
        <v>14</v>
      </c>
      <c r="G47" t="s">
        <v>76</v>
      </c>
      <c r="H47" s="2">
        <v>0.04</v>
      </c>
      <c r="I47" t="s">
        <v>20</v>
      </c>
      <c r="J47" t="s">
        <v>31</v>
      </c>
      <c r="K47">
        <v>5577</v>
      </c>
      <c r="L47" t="s">
        <v>21</v>
      </c>
      <c r="M47">
        <v>3</v>
      </c>
      <c r="N47">
        <v>1069</v>
      </c>
      <c r="O47">
        <v>0</v>
      </c>
      <c r="P47" t="s">
        <v>49</v>
      </c>
      <c r="Q47">
        <v>11</v>
      </c>
      <c r="R47" s="5">
        <v>4</v>
      </c>
      <c r="S47">
        <v>5</v>
      </c>
      <c r="T47">
        <v>1</v>
      </c>
      <c r="U47" t="s">
        <v>146</v>
      </c>
      <c r="V47">
        <v>11</v>
      </c>
      <c r="W47">
        <v>0</v>
      </c>
      <c r="X47">
        <v>36</v>
      </c>
      <c r="Y47">
        <v>715</v>
      </c>
      <c r="Z47">
        <v>719</v>
      </c>
      <c r="AA47">
        <v>5577</v>
      </c>
      <c r="AB47">
        <v>1</v>
      </c>
    </row>
    <row r="48" spans="1:28" x14ac:dyDescent="0.25">
      <c r="A48">
        <v>47</v>
      </c>
      <c r="B48">
        <v>14754</v>
      </c>
      <c r="C48">
        <v>3000</v>
      </c>
      <c r="D48">
        <v>3000</v>
      </c>
      <c r="E48" s="1">
        <v>0.1038</v>
      </c>
      <c r="F48" t="s">
        <v>14</v>
      </c>
      <c r="G48" t="s">
        <v>15</v>
      </c>
      <c r="H48" s="1">
        <v>0.15210000000000001</v>
      </c>
      <c r="I48" t="s">
        <v>77</v>
      </c>
      <c r="J48" t="s">
        <v>31</v>
      </c>
      <c r="K48">
        <v>3083.33</v>
      </c>
      <c r="L48" t="s">
        <v>78</v>
      </c>
      <c r="M48">
        <v>11</v>
      </c>
      <c r="N48">
        <v>3098</v>
      </c>
      <c r="O48">
        <v>0</v>
      </c>
      <c r="P48" t="s">
        <v>22</v>
      </c>
      <c r="Q48">
        <v>10</v>
      </c>
      <c r="R48">
        <v>15</v>
      </c>
      <c r="S48">
        <v>1</v>
      </c>
      <c r="T48">
        <v>2</v>
      </c>
      <c r="U48" t="s">
        <v>146</v>
      </c>
      <c r="V48">
        <v>12</v>
      </c>
      <c r="W48">
        <v>0</v>
      </c>
      <c r="X48">
        <v>36</v>
      </c>
      <c r="Y48">
        <v>710</v>
      </c>
      <c r="Z48">
        <v>714</v>
      </c>
      <c r="AA48">
        <v>3083.33</v>
      </c>
      <c r="AB48">
        <v>2</v>
      </c>
    </row>
    <row r="49" spans="1:28" x14ac:dyDescent="0.25">
      <c r="A49">
        <v>48</v>
      </c>
      <c r="B49">
        <v>34501</v>
      </c>
      <c r="C49">
        <v>20000</v>
      </c>
      <c r="D49">
        <v>19975</v>
      </c>
      <c r="E49" s="1">
        <v>0.23910000000000001</v>
      </c>
      <c r="F49" t="s">
        <v>23</v>
      </c>
      <c r="G49" t="s">
        <v>15</v>
      </c>
      <c r="H49" s="1">
        <v>9.4700000000000006E-2</v>
      </c>
      <c r="I49" t="s">
        <v>24</v>
      </c>
      <c r="J49" t="s">
        <v>17</v>
      </c>
      <c r="K49">
        <v>11250</v>
      </c>
      <c r="L49" t="s">
        <v>36</v>
      </c>
      <c r="M49">
        <v>5</v>
      </c>
      <c r="N49">
        <v>11168</v>
      </c>
      <c r="O49">
        <v>0</v>
      </c>
      <c r="P49" t="s">
        <v>19</v>
      </c>
      <c r="Q49">
        <v>23</v>
      </c>
      <c r="R49">
        <v>9</v>
      </c>
      <c r="S49">
        <v>1</v>
      </c>
      <c r="T49">
        <v>0</v>
      </c>
      <c r="U49" t="s">
        <v>146</v>
      </c>
      <c r="V49">
        <v>16</v>
      </c>
      <c r="W49">
        <v>1</v>
      </c>
      <c r="X49">
        <v>60</v>
      </c>
      <c r="Y49">
        <v>670</v>
      </c>
      <c r="Z49">
        <v>674</v>
      </c>
      <c r="AA49">
        <v>11250</v>
      </c>
      <c r="AB49">
        <v>0</v>
      </c>
    </row>
    <row r="50" spans="1:28" x14ac:dyDescent="0.25">
      <c r="A50">
        <v>49</v>
      </c>
      <c r="B50">
        <v>26888</v>
      </c>
      <c r="C50">
        <v>5450</v>
      </c>
      <c r="D50">
        <v>5450</v>
      </c>
      <c r="E50" s="1">
        <v>7.4899999999999994E-2</v>
      </c>
      <c r="F50" t="s">
        <v>23</v>
      </c>
      <c r="G50" t="s">
        <v>33</v>
      </c>
      <c r="H50" s="1">
        <v>2.4799999999999999E-2</v>
      </c>
      <c r="I50" t="s">
        <v>79</v>
      </c>
      <c r="J50" t="s">
        <v>17</v>
      </c>
      <c r="K50">
        <v>4600</v>
      </c>
      <c r="L50" t="s">
        <v>80</v>
      </c>
      <c r="M50">
        <v>14</v>
      </c>
      <c r="N50">
        <v>4326</v>
      </c>
      <c r="O50">
        <v>0</v>
      </c>
      <c r="P50" t="s">
        <v>40</v>
      </c>
      <c r="Q50">
        <v>7</v>
      </c>
      <c r="R50">
        <v>2</v>
      </c>
      <c r="S50">
        <v>3</v>
      </c>
      <c r="T50">
        <v>11</v>
      </c>
      <c r="U50" t="s">
        <v>146</v>
      </c>
      <c r="V50">
        <v>8</v>
      </c>
      <c r="W50">
        <v>1</v>
      </c>
      <c r="X50">
        <v>60</v>
      </c>
      <c r="Y50">
        <v>785</v>
      </c>
      <c r="Z50">
        <v>789</v>
      </c>
      <c r="AA50">
        <v>4600</v>
      </c>
      <c r="AB50">
        <v>11</v>
      </c>
    </row>
    <row r="51" spans="1:28" x14ac:dyDescent="0.25">
      <c r="A51">
        <v>50</v>
      </c>
      <c r="B51">
        <v>81759</v>
      </c>
      <c r="C51">
        <v>14000</v>
      </c>
      <c r="D51">
        <v>14000</v>
      </c>
      <c r="E51" s="1">
        <v>0.1212</v>
      </c>
      <c r="F51" t="s">
        <v>14</v>
      </c>
      <c r="G51" t="s">
        <v>15</v>
      </c>
      <c r="H51" s="1">
        <v>0.1138</v>
      </c>
      <c r="I51" t="s">
        <v>71</v>
      </c>
      <c r="J51" t="s">
        <v>17</v>
      </c>
      <c r="K51">
        <v>4500</v>
      </c>
      <c r="L51" t="s">
        <v>42</v>
      </c>
      <c r="M51">
        <v>22</v>
      </c>
      <c r="N51">
        <v>18583</v>
      </c>
      <c r="O51">
        <v>0</v>
      </c>
      <c r="P51" t="s">
        <v>28</v>
      </c>
      <c r="Q51">
        <v>12</v>
      </c>
      <c r="R51">
        <v>11</v>
      </c>
      <c r="S51">
        <v>1</v>
      </c>
      <c r="T51">
        <v>5</v>
      </c>
      <c r="U51" t="s">
        <v>146</v>
      </c>
      <c r="V51">
        <v>12</v>
      </c>
      <c r="W51">
        <v>1</v>
      </c>
      <c r="X51">
        <v>36</v>
      </c>
      <c r="Y51">
        <v>705</v>
      </c>
      <c r="Z51">
        <v>709</v>
      </c>
      <c r="AA51">
        <v>4500</v>
      </c>
      <c r="AB51">
        <v>5</v>
      </c>
    </row>
    <row r="52" spans="1:28" x14ac:dyDescent="0.25">
      <c r="A52">
        <v>51</v>
      </c>
      <c r="B52">
        <v>10825</v>
      </c>
      <c r="C52">
        <v>8800</v>
      </c>
      <c r="D52">
        <v>8799.0400000000009</v>
      </c>
      <c r="E52" s="1">
        <v>0.1038</v>
      </c>
      <c r="F52" t="s">
        <v>23</v>
      </c>
      <c r="G52" t="s">
        <v>29</v>
      </c>
      <c r="H52" s="1">
        <v>0.21590000000000001</v>
      </c>
      <c r="I52" t="s">
        <v>81</v>
      </c>
      <c r="J52" t="s">
        <v>31</v>
      </c>
      <c r="K52">
        <v>3750</v>
      </c>
      <c r="L52" t="s">
        <v>82</v>
      </c>
      <c r="M52">
        <v>11</v>
      </c>
      <c r="N52">
        <v>18694</v>
      </c>
      <c r="O52">
        <v>1</v>
      </c>
      <c r="P52" t="s">
        <v>22</v>
      </c>
      <c r="Q52">
        <v>10</v>
      </c>
      <c r="R52">
        <v>21</v>
      </c>
      <c r="S52">
        <v>2</v>
      </c>
      <c r="T52">
        <v>2</v>
      </c>
      <c r="U52" t="s">
        <v>147</v>
      </c>
      <c r="V52">
        <v>8</v>
      </c>
      <c r="W52">
        <v>0</v>
      </c>
      <c r="X52">
        <v>60</v>
      </c>
      <c r="Y52">
        <v>750</v>
      </c>
      <c r="Z52">
        <v>754</v>
      </c>
      <c r="AA52">
        <v>3750</v>
      </c>
      <c r="AB52">
        <v>2</v>
      </c>
    </row>
    <row r="53" spans="1:28" x14ac:dyDescent="0.25">
      <c r="A53">
        <v>52</v>
      </c>
      <c r="B53">
        <v>16667</v>
      </c>
      <c r="C53">
        <v>3000</v>
      </c>
      <c r="D53">
        <v>3000</v>
      </c>
      <c r="E53" s="1">
        <v>0.1744</v>
      </c>
      <c r="F53" t="s">
        <v>14</v>
      </c>
      <c r="G53" t="s">
        <v>33</v>
      </c>
      <c r="H53" s="1">
        <v>0.15790000000000001</v>
      </c>
      <c r="I53" t="s">
        <v>72</v>
      </c>
      <c r="J53" t="s">
        <v>31</v>
      </c>
      <c r="K53">
        <v>7952</v>
      </c>
      <c r="L53" t="s">
        <v>73</v>
      </c>
      <c r="M53">
        <v>4</v>
      </c>
      <c r="N53">
        <v>12578</v>
      </c>
      <c r="O53">
        <v>0</v>
      </c>
      <c r="P53" t="s">
        <v>44</v>
      </c>
      <c r="Q53">
        <v>17</v>
      </c>
      <c r="R53">
        <v>15</v>
      </c>
      <c r="S53">
        <v>3</v>
      </c>
      <c r="T53">
        <v>8</v>
      </c>
      <c r="U53" t="s">
        <v>146</v>
      </c>
      <c r="V53">
        <v>18</v>
      </c>
      <c r="W53">
        <v>0</v>
      </c>
      <c r="X53">
        <v>36</v>
      </c>
      <c r="Y53">
        <v>660</v>
      </c>
      <c r="Z53">
        <v>664</v>
      </c>
      <c r="AA53">
        <v>7952</v>
      </c>
      <c r="AB53">
        <v>8</v>
      </c>
    </row>
    <row r="54" spans="1:28" x14ac:dyDescent="0.25">
      <c r="A54">
        <v>53</v>
      </c>
      <c r="B54">
        <v>92046</v>
      </c>
      <c r="C54">
        <v>32000</v>
      </c>
      <c r="D54">
        <v>32000</v>
      </c>
      <c r="E54" s="1">
        <v>0.17269999999999999</v>
      </c>
      <c r="F54" t="s">
        <v>23</v>
      </c>
      <c r="G54" t="s">
        <v>15</v>
      </c>
      <c r="H54" s="1">
        <v>0.15609999999999999</v>
      </c>
      <c r="I54" t="s">
        <v>81</v>
      </c>
      <c r="J54" t="s">
        <v>31</v>
      </c>
      <c r="K54">
        <v>9250</v>
      </c>
      <c r="L54" t="s">
        <v>83</v>
      </c>
      <c r="M54">
        <v>15</v>
      </c>
      <c r="N54">
        <v>32566</v>
      </c>
      <c r="O54">
        <v>1</v>
      </c>
      <c r="P54" t="s">
        <v>22</v>
      </c>
      <c r="Q54">
        <v>17</v>
      </c>
      <c r="R54">
        <v>15</v>
      </c>
      <c r="S54">
        <v>1</v>
      </c>
      <c r="T54">
        <v>2</v>
      </c>
      <c r="U54" t="s">
        <v>147</v>
      </c>
      <c r="V54">
        <v>13</v>
      </c>
      <c r="W54">
        <v>0</v>
      </c>
      <c r="X54">
        <v>60</v>
      </c>
      <c r="Y54">
        <v>700</v>
      </c>
      <c r="Z54">
        <v>704</v>
      </c>
      <c r="AA54">
        <v>9250</v>
      </c>
      <c r="AB54">
        <v>2</v>
      </c>
    </row>
    <row r="55" spans="1:28" x14ac:dyDescent="0.25">
      <c r="A55">
        <v>54</v>
      </c>
      <c r="B55">
        <v>88279</v>
      </c>
      <c r="C55">
        <v>22250</v>
      </c>
      <c r="D55">
        <v>22250</v>
      </c>
      <c r="E55" s="1">
        <v>0.21490000000000001</v>
      </c>
      <c r="F55" t="s">
        <v>23</v>
      </c>
      <c r="G55" t="s">
        <v>15</v>
      </c>
      <c r="H55" s="1">
        <v>0.28870000000000001</v>
      </c>
      <c r="I55" t="s">
        <v>74</v>
      </c>
      <c r="J55" t="s">
        <v>31</v>
      </c>
      <c r="K55">
        <v>4166.67</v>
      </c>
      <c r="L55" t="s">
        <v>48</v>
      </c>
      <c r="M55">
        <v>15</v>
      </c>
      <c r="N55">
        <v>14107</v>
      </c>
      <c r="O55">
        <v>0</v>
      </c>
      <c r="P55" t="s">
        <v>32</v>
      </c>
      <c r="Q55">
        <v>21</v>
      </c>
      <c r="R55">
        <v>28</v>
      </c>
      <c r="S55">
        <v>1</v>
      </c>
      <c r="T55">
        <v>9</v>
      </c>
      <c r="U55" t="s">
        <v>146</v>
      </c>
      <c r="V55">
        <v>17</v>
      </c>
      <c r="W55">
        <v>0</v>
      </c>
      <c r="X55">
        <v>60</v>
      </c>
      <c r="Y55">
        <v>665</v>
      </c>
      <c r="Z55">
        <v>669</v>
      </c>
      <c r="AA55">
        <v>4166.67</v>
      </c>
      <c r="AB55">
        <v>9</v>
      </c>
    </row>
    <row r="56" spans="1:28" x14ac:dyDescent="0.25">
      <c r="A56">
        <v>55</v>
      </c>
      <c r="B56">
        <v>17218</v>
      </c>
      <c r="C56">
        <v>7325</v>
      </c>
      <c r="D56">
        <v>7300</v>
      </c>
      <c r="E56" s="1">
        <v>0.17799999999999999</v>
      </c>
      <c r="F56" t="s">
        <v>23</v>
      </c>
      <c r="G56" t="s">
        <v>15</v>
      </c>
      <c r="H56" s="1">
        <v>0.20369999999999999</v>
      </c>
      <c r="I56" t="s">
        <v>71</v>
      </c>
      <c r="J56" t="s">
        <v>35</v>
      </c>
      <c r="K56">
        <v>3000</v>
      </c>
      <c r="L56" t="s">
        <v>84</v>
      </c>
      <c r="M56">
        <v>6</v>
      </c>
      <c r="N56">
        <v>13583</v>
      </c>
      <c r="O56">
        <v>0</v>
      </c>
      <c r="P56" t="s">
        <v>28</v>
      </c>
      <c r="Q56">
        <v>17</v>
      </c>
      <c r="R56">
        <v>20</v>
      </c>
      <c r="S56">
        <v>1</v>
      </c>
      <c r="T56">
        <v>5</v>
      </c>
      <c r="U56" t="s">
        <v>146</v>
      </c>
      <c r="V56">
        <v>15</v>
      </c>
      <c r="W56">
        <v>1</v>
      </c>
      <c r="X56">
        <v>60</v>
      </c>
      <c r="Y56">
        <v>680</v>
      </c>
      <c r="Z56">
        <v>684</v>
      </c>
      <c r="AA56">
        <v>3000</v>
      </c>
      <c r="AB56">
        <v>5</v>
      </c>
    </row>
    <row r="57" spans="1:28" x14ac:dyDescent="0.25">
      <c r="A57">
        <v>56</v>
      </c>
      <c r="B57">
        <v>82406</v>
      </c>
      <c r="C57">
        <v>16450</v>
      </c>
      <c r="D57">
        <v>16450</v>
      </c>
      <c r="E57" s="1">
        <v>0.1114</v>
      </c>
      <c r="F57" t="s">
        <v>14</v>
      </c>
      <c r="G57" t="s">
        <v>15</v>
      </c>
      <c r="H57" s="1">
        <v>7.5700000000000003E-2</v>
      </c>
      <c r="I57" t="s">
        <v>85</v>
      </c>
      <c r="J57" t="s">
        <v>31</v>
      </c>
      <c r="K57">
        <v>7500</v>
      </c>
      <c r="L57" t="s">
        <v>51</v>
      </c>
      <c r="M57">
        <v>5</v>
      </c>
      <c r="N57">
        <v>2928</v>
      </c>
      <c r="O57">
        <v>0</v>
      </c>
      <c r="P57" t="s">
        <v>49</v>
      </c>
      <c r="Q57">
        <v>11</v>
      </c>
      <c r="R57">
        <v>7</v>
      </c>
      <c r="S57">
        <v>1</v>
      </c>
      <c r="T57">
        <v>1</v>
      </c>
      <c r="U57" t="s">
        <v>146</v>
      </c>
      <c r="V57">
        <v>10</v>
      </c>
      <c r="W57">
        <v>0</v>
      </c>
      <c r="X57">
        <v>36</v>
      </c>
      <c r="Y57">
        <v>725</v>
      </c>
      <c r="Z57">
        <v>729</v>
      </c>
      <c r="AA57">
        <v>7500</v>
      </c>
      <c r="AB57">
        <v>1</v>
      </c>
    </row>
    <row r="58" spans="1:28" x14ac:dyDescent="0.25">
      <c r="A58">
        <v>57</v>
      </c>
      <c r="B58">
        <v>17143</v>
      </c>
      <c r="C58">
        <v>2500</v>
      </c>
      <c r="D58">
        <v>2500</v>
      </c>
      <c r="E58" s="1">
        <v>0.1298</v>
      </c>
      <c r="F58" t="s">
        <v>14</v>
      </c>
      <c r="G58" t="s">
        <v>15</v>
      </c>
      <c r="H58" s="1">
        <v>0.16450000000000001</v>
      </c>
      <c r="I58" t="s">
        <v>86</v>
      </c>
      <c r="J58" t="s">
        <v>31</v>
      </c>
      <c r="K58">
        <v>1100</v>
      </c>
      <c r="L58" t="s">
        <v>36</v>
      </c>
      <c r="M58">
        <v>6</v>
      </c>
      <c r="N58">
        <v>5019</v>
      </c>
      <c r="O58">
        <v>1</v>
      </c>
      <c r="P58" t="s">
        <v>64</v>
      </c>
      <c r="Q58">
        <v>12</v>
      </c>
      <c r="R58">
        <v>16</v>
      </c>
      <c r="S58">
        <v>1</v>
      </c>
      <c r="T58">
        <v>4</v>
      </c>
      <c r="U58" t="s">
        <v>147</v>
      </c>
      <c r="V58">
        <v>16</v>
      </c>
      <c r="W58">
        <v>0</v>
      </c>
      <c r="X58">
        <v>36</v>
      </c>
      <c r="Y58">
        <v>670</v>
      </c>
      <c r="Z58">
        <v>674</v>
      </c>
      <c r="AA58">
        <v>1100</v>
      </c>
      <c r="AB58">
        <v>4</v>
      </c>
    </row>
    <row r="59" spans="1:28" x14ac:dyDescent="0.25">
      <c r="A59">
        <v>58</v>
      </c>
      <c r="B59">
        <v>27486</v>
      </c>
      <c r="C59">
        <v>6000</v>
      </c>
      <c r="D59">
        <v>6000</v>
      </c>
      <c r="E59" s="1">
        <v>9.9900000000000003E-2</v>
      </c>
      <c r="F59" t="s">
        <v>14</v>
      </c>
      <c r="G59" t="s">
        <v>33</v>
      </c>
      <c r="H59" s="1">
        <v>7.4999999999999997E-2</v>
      </c>
      <c r="I59" t="s">
        <v>46</v>
      </c>
      <c r="J59" t="s">
        <v>17</v>
      </c>
      <c r="K59">
        <v>2625</v>
      </c>
      <c r="L59" t="s">
        <v>21</v>
      </c>
      <c r="M59">
        <v>4</v>
      </c>
      <c r="N59">
        <v>5167</v>
      </c>
      <c r="O59">
        <v>0</v>
      </c>
      <c r="P59" t="s">
        <v>40</v>
      </c>
      <c r="Q59">
        <v>9</v>
      </c>
      <c r="R59">
        <v>7</v>
      </c>
      <c r="S59">
        <v>3</v>
      </c>
      <c r="T59">
        <v>11</v>
      </c>
      <c r="U59" t="s">
        <v>146</v>
      </c>
      <c r="V59">
        <v>11</v>
      </c>
      <c r="W59">
        <v>1</v>
      </c>
      <c r="X59">
        <v>36</v>
      </c>
      <c r="Y59">
        <v>715</v>
      </c>
      <c r="Z59">
        <v>719</v>
      </c>
      <c r="AA59">
        <v>2625</v>
      </c>
      <c r="AB59">
        <v>11</v>
      </c>
    </row>
    <row r="60" spans="1:28" x14ac:dyDescent="0.25">
      <c r="A60">
        <v>59</v>
      </c>
      <c r="B60">
        <v>96613</v>
      </c>
      <c r="C60">
        <v>27575</v>
      </c>
      <c r="D60">
        <v>27575</v>
      </c>
      <c r="E60" s="1">
        <v>0.14330000000000001</v>
      </c>
      <c r="F60" t="s">
        <v>14</v>
      </c>
      <c r="G60" t="s">
        <v>15</v>
      </c>
      <c r="H60" s="1">
        <v>0.1963</v>
      </c>
      <c r="I60" t="s">
        <v>24</v>
      </c>
      <c r="J60" t="s">
        <v>17</v>
      </c>
      <c r="K60">
        <v>5166.67</v>
      </c>
      <c r="L60" t="s">
        <v>25</v>
      </c>
      <c r="M60">
        <v>6</v>
      </c>
      <c r="N60">
        <v>8720</v>
      </c>
      <c r="O60">
        <v>0</v>
      </c>
      <c r="P60" t="s">
        <v>40</v>
      </c>
      <c r="Q60">
        <v>14</v>
      </c>
      <c r="R60">
        <v>19</v>
      </c>
      <c r="S60">
        <v>1</v>
      </c>
      <c r="T60">
        <v>11</v>
      </c>
      <c r="U60" t="s">
        <v>146</v>
      </c>
      <c r="V60">
        <v>14</v>
      </c>
      <c r="W60">
        <v>1</v>
      </c>
      <c r="X60">
        <v>36</v>
      </c>
      <c r="Y60">
        <v>690</v>
      </c>
      <c r="Z60">
        <v>694</v>
      </c>
      <c r="AA60">
        <v>5166.67</v>
      </c>
      <c r="AB60">
        <v>11</v>
      </c>
    </row>
    <row r="61" spans="1:28" x14ac:dyDescent="0.25">
      <c r="A61">
        <v>60</v>
      </c>
      <c r="B61">
        <v>6263</v>
      </c>
      <c r="C61">
        <v>1000</v>
      </c>
      <c r="D61">
        <v>1000</v>
      </c>
      <c r="E61" s="1">
        <v>8.5900000000000004E-2</v>
      </c>
      <c r="F61" t="s">
        <v>14</v>
      </c>
      <c r="G61" t="s">
        <v>87</v>
      </c>
      <c r="H61" s="1">
        <v>0.1069</v>
      </c>
      <c r="I61" t="s">
        <v>71</v>
      </c>
      <c r="J61" t="s">
        <v>35</v>
      </c>
      <c r="K61">
        <v>4583.33</v>
      </c>
      <c r="L61" t="s">
        <v>88</v>
      </c>
      <c r="M61">
        <v>22</v>
      </c>
      <c r="N61">
        <v>17069</v>
      </c>
      <c r="O61">
        <v>1</v>
      </c>
      <c r="P61" t="s">
        <v>19</v>
      </c>
      <c r="Q61">
        <v>8</v>
      </c>
      <c r="R61">
        <v>10</v>
      </c>
      <c r="S61">
        <v>0</v>
      </c>
      <c r="T61">
        <v>0</v>
      </c>
      <c r="U61" t="s">
        <v>147</v>
      </c>
      <c r="V61">
        <v>8</v>
      </c>
      <c r="W61">
        <v>1</v>
      </c>
      <c r="X61">
        <v>36</v>
      </c>
      <c r="Y61">
        <v>755</v>
      </c>
      <c r="Z61">
        <v>759</v>
      </c>
      <c r="AA61">
        <v>4583.33</v>
      </c>
      <c r="AB61">
        <v>0</v>
      </c>
    </row>
    <row r="62" spans="1:28" x14ac:dyDescent="0.25">
      <c r="A62">
        <v>61</v>
      </c>
      <c r="B62">
        <v>29283</v>
      </c>
      <c r="C62">
        <v>12000</v>
      </c>
      <c r="D62">
        <v>12000</v>
      </c>
      <c r="E62" s="1">
        <v>0.1149</v>
      </c>
      <c r="F62" t="s">
        <v>14</v>
      </c>
      <c r="G62" t="s">
        <v>15</v>
      </c>
      <c r="H62" s="1">
        <v>0.1285</v>
      </c>
      <c r="I62" t="s">
        <v>81</v>
      </c>
      <c r="J62" t="s">
        <v>31</v>
      </c>
      <c r="K62">
        <v>2708.33</v>
      </c>
      <c r="L62" t="s">
        <v>42</v>
      </c>
      <c r="M62">
        <v>8</v>
      </c>
      <c r="N62">
        <v>12150</v>
      </c>
      <c r="O62">
        <v>1</v>
      </c>
      <c r="P62" t="s">
        <v>19</v>
      </c>
      <c r="Q62">
        <v>11</v>
      </c>
      <c r="R62">
        <v>12</v>
      </c>
      <c r="S62">
        <v>1</v>
      </c>
      <c r="T62">
        <v>0</v>
      </c>
      <c r="U62" t="s">
        <v>147</v>
      </c>
      <c r="V62">
        <v>12</v>
      </c>
      <c r="W62">
        <v>0</v>
      </c>
      <c r="X62">
        <v>36</v>
      </c>
      <c r="Y62">
        <v>705</v>
      </c>
      <c r="Z62">
        <v>709</v>
      </c>
      <c r="AA62">
        <v>2708.33</v>
      </c>
      <c r="AB62">
        <v>0</v>
      </c>
    </row>
    <row r="63" spans="1:28" x14ac:dyDescent="0.25">
      <c r="A63">
        <v>62</v>
      </c>
      <c r="B63">
        <v>99766</v>
      </c>
      <c r="C63">
        <v>30000</v>
      </c>
      <c r="D63">
        <v>30000</v>
      </c>
      <c r="E63" s="1">
        <v>0.1016</v>
      </c>
      <c r="F63" t="s">
        <v>14</v>
      </c>
      <c r="G63" t="s">
        <v>15</v>
      </c>
      <c r="H63" s="1">
        <v>0.22209999999999999</v>
      </c>
      <c r="I63" t="s">
        <v>89</v>
      </c>
      <c r="J63" t="s">
        <v>17</v>
      </c>
      <c r="K63">
        <v>8000</v>
      </c>
      <c r="L63" t="s">
        <v>21</v>
      </c>
      <c r="M63">
        <v>14</v>
      </c>
      <c r="N63">
        <v>33218</v>
      </c>
      <c r="O63">
        <v>0</v>
      </c>
      <c r="P63" t="s">
        <v>40</v>
      </c>
      <c r="Q63">
        <v>10</v>
      </c>
      <c r="R63">
        <v>22</v>
      </c>
      <c r="S63">
        <v>1</v>
      </c>
      <c r="T63">
        <v>11</v>
      </c>
      <c r="U63" t="s">
        <v>146</v>
      </c>
      <c r="V63">
        <v>11</v>
      </c>
      <c r="W63">
        <v>1</v>
      </c>
      <c r="X63">
        <v>36</v>
      </c>
      <c r="Y63">
        <v>715</v>
      </c>
      <c r="Z63">
        <v>719</v>
      </c>
      <c r="AA63">
        <v>8000</v>
      </c>
      <c r="AB63">
        <v>11</v>
      </c>
    </row>
    <row r="64" spans="1:28" x14ac:dyDescent="0.25">
      <c r="A64">
        <v>63</v>
      </c>
      <c r="B64">
        <v>85893</v>
      </c>
      <c r="C64">
        <v>13500</v>
      </c>
      <c r="D64">
        <v>13500</v>
      </c>
      <c r="E64" s="1">
        <v>0.14330000000000001</v>
      </c>
      <c r="F64" t="s">
        <v>14</v>
      </c>
      <c r="G64" t="s">
        <v>15</v>
      </c>
      <c r="H64" s="1">
        <v>0.317</v>
      </c>
      <c r="I64" t="s">
        <v>65</v>
      </c>
      <c r="J64" t="s">
        <v>31</v>
      </c>
      <c r="K64">
        <v>4166.67</v>
      </c>
      <c r="L64" t="s">
        <v>84</v>
      </c>
      <c r="M64">
        <v>11</v>
      </c>
      <c r="N64">
        <v>31168</v>
      </c>
      <c r="O64">
        <v>0</v>
      </c>
      <c r="P64" t="s">
        <v>49</v>
      </c>
      <c r="Q64">
        <v>14</v>
      </c>
      <c r="R64">
        <v>31</v>
      </c>
      <c r="S64">
        <v>1</v>
      </c>
      <c r="T64">
        <v>1</v>
      </c>
      <c r="U64" t="s">
        <v>146</v>
      </c>
      <c r="V64">
        <v>15</v>
      </c>
      <c r="W64">
        <v>0</v>
      </c>
      <c r="X64">
        <v>36</v>
      </c>
      <c r="Y64">
        <v>680</v>
      </c>
      <c r="Z64">
        <v>684</v>
      </c>
      <c r="AA64">
        <v>4166.67</v>
      </c>
      <c r="AB64">
        <v>1</v>
      </c>
    </row>
    <row r="65" spans="1:28" x14ac:dyDescent="0.25">
      <c r="A65">
        <v>64</v>
      </c>
      <c r="B65">
        <v>98972</v>
      </c>
      <c r="C65">
        <v>9000</v>
      </c>
      <c r="D65">
        <v>9000</v>
      </c>
      <c r="E65" s="1">
        <v>0.158</v>
      </c>
      <c r="F65" t="s">
        <v>14</v>
      </c>
      <c r="G65" t="s">
        <v>15</v>
      </c>
      <c r="H65" s="1">
        <v>0.22650000000000001</v>
      </c>
      <c r="I65" t="s">
        <v>54</v>
      </c>
      <c r="J65" t="s">
        <v>17</v>
      </c>
      <c r="K65">
        <v>3250</v>
      </c>
      <c r="L65" t="s">
        <v>48</v>
      </c>
      <c r="M65">
        <v>9</v>
      </c>
      <c r="N65">
        <v>16480</v>
      </c>
      <c r="O65">
        <v>0</v>
      </c>
      <c r="P65" t="s">
        <v>37</v>
      </c>
      <c r="Q65">
        <v>15</v>
      </c>
      <c r="R65">
        <v>22</v>
      </c>
      <c r="S65">
        <v>1</v>
      </c>
      <c r="T65">
        <v>3</v>
      </c>
      <c r="U65" t="s">
        <v>146</v>
      </c>
      <c r="V65">
        <v>17</v>
      </c>
      <c r="W65">
        <v>1</v>
      </c>
      <c r="X65">
        <v>36</v>
      </c>
      <c r="Y65">
        <v>665</v>
      </c>
      <c r="Z65">
        <v>669</v>
      </c>
      <c r="AA65">
        <v>3250</v>
      </c>
      <c r="AB65">
        <v>3</v>
      </c>
    </row>
    <row r="66" spans="1:28" x14ac:dyDescent="0.25">
      <c r="A66">
        <v>65</v>
      </c>
      <c r="B66">
        <v>44054</v>
      </c>
      <c r="C66">
        <v>15000</v>
      </c>
      <c r="D66">
        <v>15000</v>
      </c>
      <c r="E66" s="1">
        <v>9.9099999999999994E-2</v>
      </c>
      <c r="F66" t="s">
        <v>14</v>
      </c>
      <c r="G66" t="s">
        <v>15</v>
      </c>
      <c r="H66" s="1">
        <v>9.1600000000000001E-2</v>
      </c>
      <c r="I66" t="s">
        <v>90</v>
      </c>
      <c r="J66" t="s">
        <v>17</v>
      </c>
      <c r="K66">
        <v>4250</v>
      </c>
      <c r="L66" t="s">
        <v>52</v>
      </c>
      <c r="M66">
        <v>11</v>
      </c>
      <c r="N66">
        <v>11615</v>
      </c>
      <c r="O66">
        <v>1</v>
      </c>
      <c r="P66" t="s">
        <v>40</v>
      </c>
      <c r="Q66">
        <v>9</v>
      </c>
      <c r="R66">
        <v>9</v>
      </c>
      <c r="S66">
        <v>1</v>
      </c>
      <c r="T66">
        <v>11</v>
      </c>
      <c r="U66" t="s">
        <v>147</v>
      </c>
      <c r="V66">
        <v>9</v>
      </c>
      <c r="W66">
        <v>1</v>
      </c>
      <c r="X66">
        <v>36</v>
      </c>
      <c r="Y66">
        <v>730</v>
      </c>
      <c r="Z66">
        <v>734</v>
      </c>
      <c r="AA66">
        <v>4250</v>
      </c>
      <c r="AB66">
        <v>11</v>
      </c>
    </row>
    <row r="67" spans="1:28" x14ac:dyDescent="0.25">
      <c r="A67">
        <v>66</v>
      </c>
      <c r="B67">
        <v>51948</v>
      </c>
      <c r="C67">
        <v>5300</v>
      </c>
      <c r="D67">
        <v>5300</v>
      </c>
      <c r="E67" s="1">
        <v>7.9000000000000001E-2</v>
      </c>
      <c r="F67" t="s">
        <v>14</v>
      </c>
      <c r="G67" t="s">
        <v>91</v>
      </c>
      <c r="H67" s="1">
        <v>0.12820000000000001</v>
      </c>
      <c r="I67" t="s">
        <v>24</v>
      </c>
      <c r="J67" t="s">
        <v>31</v>
      </c>
      <c r="K67">
        <v>5500</v>
      </c>
      <c r="L67" t="s">
        <v>51</v>
      </c>
      <c r="M67">
        <v>8</v>
      </c>
      <c r="N67">
        <v>9996</v>
      </c>
      <c r="O67">
        <v>2</v>
      </c>
      <c r="P67" t="s">
        <v>49</v>
      </c>
      <c r="Q67">
        <v>7</v>
      </c>
      <c r="R67">
        <v>12</v>
      </c>
      <c r="S67">
        <v>0</v>
      </c>
      <c r="T67">
        <v>1</v>
      </c>
      <c r="U67" t="s">
        <v>148</v>
      </c>
      <c r="V67">
        <v>10</v>
      </c>
      <c r="W67">
        <v>0</v>
      </c>
      <c r="X67">
        <v>36</v>
      </c>
      <c r="Y67">
        <v>725</v>
      </c>
      <c r="Z67">
        <v>729</v>
      </c>
      <c r="AA67">
        <v>5500</v>
      </c>
      <c r="AB67">
        <v>1</v>
      </c>
    </row>
    <row r="68" spans="1:28" x14ac:dyDescent="0.25">
      <c r="A68">
        <v>67</v>
      </c>
      <c r="B68">
        <v>48676</v>
      </c>
      <c r="C68">
        <v>7000</v>
      </c>
      <c r="D68">
        <v>7000</v>
      </c>
      <c r="E68" s="1">
        <v>0.13109999999999999</v>
      </c>
      <c r="F68" t="s">
        <v>14</v>
      </c>
      <c r="G68" t="s">
        <v>15</v>
      </c>
      <c r="H68" s="1">
        <v>0.1676</v>
      </c>
      <c r="I68" t="s">
        <v>30</v>
      </c>
      <c r="J68" t="s">
        <v>31</v>
      </c>
      <c r="K68">
        <v>3650</v>
      </c>
      <c r="L68" t="s">
        <v>43</v>
      </c>
      <c r="M68">
        <v>12</v>
      </c>
      <c r="N68">
        <v>6444</v>
      </c>
      <c r="O68">
        <v>1</v>
      </c>
      <c r="P68" t="s">
        <v>28</v>
      </c>
      <c r="Q68">
        <v>13</v>
      </c>
      <c r="R68">
        <v>16</v>
      </c>
      <c r="S68">
        <v>1</v>
      </c>
      <c r="T68">
        <v>5</v>
      </c>
      <c r="U68" t="s">
        <v>147</v>
      </c>
      <c r="V68">
        <v>14</v>
      </c>
      <c r="W68">
        <v>0</v>
      </c>
      <c r="X68">
        <v>36</v>
      </c>
      <c r="Y68">
        <v>685</v>
      </c>
      <c r="Z68">
        <v>689</v>
      </c>
      <c r="AA68">
        <v>3650</v>
      </c>
      <c r="AB68">
        <v>5</v>
      </c>
    </row>
    <row r="69" spans="1:28" x14ac:dyDescent="0.25">
      <c r="A69">
        <v>68</v>
      </c>
      <c r="B69">
        <v>82294</v>
      </c>
      <c r="C69">
        <v>20000</v>
      </c>
      <c r="D69">
        <v>19975</v>
      </c>
      <c r="E69" s="1">
        <v>0.16289999999999999</v>
      </c>
      <c r="F69" t="s">
        <v>14</v>
      </c>
      <c r="G69" t="s">
        <v>15</v>
      </c>
      <c r="H69" s="1">
        <v>0.11849999999999999</v>
      </c>
      <c r="I69" t="s">
        <v>24</v>
      </c>
      <c r="J69" t="s">
        <v>31</v>
      </c>
      <c r="K69">
        <v>9166.67</v>
      </c>
      <c r="L69" t="s">
        <v>43</v>
      </c>
      <c r="M69">
        <v>10</v>
      </c>
      <c r="N69">
        <v>12421</v>
      </c>
      <c r="O69">
        <v>3</v>
      </c>
      <c r="P69" t="s">
        <v>19</v>
      </c>
      <c r="Q69">
        <v>16</v>
      </c>
      <c r="R69">
        <v>11</v>
      </c>
      <c r="S69">
        <v>1</v>
      </c>
      <c r="T69">
        <v>0</v>
      </c>
      <c r="U69" t="s">
        <v>149</v>
      </c>
      <c r="V69">
        <v>14</v>
      </c>
      <c r="W69">
        <v>0</v>
      </c>
      <c r="X69">
        <v>36</v>
      </c>
      <c r="Y69">
        <v>685</v>
      </c>
      <c r="Z69">
        <v>689</v>
      </c>
      <c r="AA69">
        <v>9166.67</v>
      </c>
      <c r="AB69">
        <v>0</v>
      </c>
    </row>
    <row r="70" spans="1:28" x14ac:dyDescent="0.25">
      <c r="A70">
        <v>69</v>
      </c>
      <c r="B70">
        <v>20328</v>
      </c>
      <c r="C70">
        <v>15000</v>
      </c>
      <c r="D70">
        <v>14993.57</v>
      </c>
      <c r="E70" s="1">
        <v>0.1825</v>
      </c>
      <c r="F70" t="s">
        <v>23</v>
      </c>
      <c r="G70" t="s">
        <v>15</v>
      </c>
      <c r="H70" s="1">
        <v>0.13650000000000001</v>
      </c>
      <c r="I70" t="s">
        <v>24</v>
      </c>
      <c r="J70" t="s">
        <v>31</v>
      </c>
      <c r="K70">
        <v>2916.67</v>
      </c>
      <c r="L70" t="s">
        <v>42</v>
      </c>
      <c r="M70">
        <v>4</v>
      </c>
      <c r="N70">
        <v>12786</v>
      </c>
      <c r="O70">
        <v>0</v>
      </c>
      <c r="P70" t="s">
        <v>19</v>
      </c>
      <c r="Q70">
        <v>18</v>
      </c>
      <c r="R70">
        <v>13</v>
      </c>
      <c r="S70">
        <v>1</v>
      </c>
      <c r="T70">
        <v>0</v>
      </c>
      <c r="U70" t="s">
        <v>146</v>
      </c>
      <c r="V70">
        <v>12</v>
      </c>
      <c r="W70">
        <v>0</v>
      </c>
      <c r="X70">
        <v>60</v>
      </c>
      <c r="Y70">
        <v>705</v>
      </c>
      <c r="Z70">
        <v>709</v>
      </c>
      <c r="AA70">
        <v>2916.67</v>
      </c>
      <c r="AB70">
        <v>0</v>
      </c>
    </row>
    <row r="71" spans="1:28" x14ac:dyDescent="0.25">
      <c r="A71">
        <v>70</v>
      </c>
      <c r="B71">
        <v>71489</v>
      </c>
      <c r="C71">
        <v>8000</v>
      </c>
      <c r="D71">
        <v>8000</v>
      </c>
      <c r="E71" s="1">
        <v>0.1409</v>
      </c>
      <c r="F71" t="s">
        <v>14</v>
      </c>
      <c r="G71" t="s">
        <v>68</v>
      </c>
      <c r="H71" s="1">
        <v>0.1206</v>
      </c>
      <c r="I71" t="s">
        <v>74</v>
      </c>
      <c r="J71" t="s">
        <v>31</v>
      </c>
      <c r="K71">
        <v>5000</v>
      </c>
      <c r="L71" t="s">
        <v>27</v>
      </c>
      <c r="M71">
        <v>10</v>
      </c>
      <c r="N71">
        <v>15360</v>
      </c>
      <c r="O71">
        <v>1</v>
      </c>
      <c r="P71" t="s">
        <v>47</v>
      </c>
      <c r="Q71">
        <v>14</v>
      </c>
      <c r="R71">
        <v>12</v>
      </c>
      <c r="S71">
        <v>4</v>
      </c>
      <c r="T71">
        <v>6</v>
      </c>
      <c r="U71" t="s">
        <v>147</v>
      </c>
      <c r="V71">
        <v>14</v>
      </c>
      <c r="W71">
        <v>0</v>
      </c>
      <c r="X71">
        <v>36</v>
      </c>
      <c r="Y71">
        <v>695</v>
      </c>
      <c r="Z71">
        <v>699</v>
      </c>
      <c r="AA71">
        <v>5000</v>
      </c>
      <c r="AB71">
        <v>6</v>
      </c>
    </row>
    <row r="72" spans="1:28" x14ac:dyDescent="0.25">
      <c r="A72">
        <v>71</v>
      </c>
      <c r="B72">
        <v>43203</v>
      </c>
      <c r="C72">
        <v>24000</v>
      </c>
      <c r="D72">
        <v>23947.48</v>
      </c>
      <c r="E72" s="1">
        <v>0.1903</v>
      </c>
      <c r="F72" t="s">
        <v>23</v>
      </c>
      <c r="G72" t="s">
        <v>15</v>
      </c>
      <c r="H72" s="1">
        <v>3.6299999999999999E-2</v>
      </c>
      <c r="I72" t="s">
        <v>24</v>
      </c>
      <c r="J72" t="s">
        <v>31</v>
      </c>
      <c r="K72">
        <v>7500</v>
      </c>
      <c r="L72" t="s">
        <v>27</v>
      </c>
      <c r="M72">
        <v>6</v>
      </c>
      <c r="N72">
        <v>8568</v>
      </c>
      <c r="O72">
        <v>1</v>
      </c>
      <c r="P72" t="s">
        <v>40</v>
      </c>
      <c r="Q72">
        <v>19</v>
      </c>
      <c r="R72">
        <v>3</v>
      </c>
      <c r="S72">
        <v>1</v>
      </c>
      <c r="T72">
        <v>11</v>
      </c>
      <c r="U72" t="s">
        <v>147</v>
      </c>
      <c r="V72">
        <v>14</v>
      </c>
      <c r="W72">
        <v>0</v>
      </c>
      <c r="X72">
        <v>60</v>
      </c>
      <c r="Y72">
        <v>695</v>
      </c>
      <c r="Z72">
        <v>699</v>
      </c>
      <c r="AA72">
        <v>7500</v>
      </c>
      <c r="AB72">
        <v>11</v>
      </c>
    </row>
    <row r="73" spans="1:28" x14ac:dyDescent="0.25">
      <c r="A73">
        <v>72</v>
      </c>
      <c r="B73">
        <v>48319</v>
      </c>
      <c r="C73">
        <v>7500</v>
      </c>
      <c r="D73">
        <v>7500</v>
      </c>
      <c r="E73" s="1">
        <v>8.8999999999999996E-2</v>
      </c>
      <c r="F73" t="s">
        <v>14</v>
      </c>
      <c r="G73" t="s">
        <v>15</v>
      </c>
      <c r="H73" s="1">
        <v>0.1002</v>
      </c>
      <c r="I73" t="s">
        <v>92</v>
      </c>
      <c r="J73" t="s">
        <v>31</v>
      </c>
      <c r="K73">
        <v>5500</v>
      </c>
      <c r="L73" t="s">
        <v>21</v>
      </c>
      <c r="M73">
        <v>9</v>
      </c>
      <c r="N73">
        <v>2382</v>
      </c>
      <c r="O73">
        <v>0</v>
      </c>
      <c r="P73" t="s">
        <v>47</v>
      </c>
      <c r="Q73">
        <v>8</v>
      </c>
      <c r="R73">
        <v>10</v>
      </c>
      <c r="S73">
        <v>1</v>
      </c>
      <c r="T73">
        <v>6</v>
      </c>
      <c r="U73" t="s">
        <v>146</v>
      </c>
      <c r="V73">
        <v>11</v>
      </c>
      <c r="W73">
        <v>0</v>
      </c>
      <c r="X73">
        <v>36</v>
      </c>
      <c r="Y73">
        <v>715</v>
      </c>
      <c r="Z73">
        <v>719</v>
      </c>
      <c r="AA73">
        <v>5500</v>
      </c>
      <c r="AB73">
        <v>6</v>
      </c>
    </row>
    <row r="74" spans="1:28" x14ac:dyDescent="0.25">
      <c r="A74">
        <v>73</v>
      </c>
      <c r="B74">
        <v>5367</v>
      </c>
      <c r="C74">
        <v>17000</v>
      </c>
      <c r="D74">
        <v>16875</v>
      </c>
      <c r="E74" s="1">
        <v>0.1183</v>
      </c>
      <c r="F74" t="s">
        <v>14</v>
      </c>
      <c r="G74" t="s">
        <v>15</v>
      </c>
      <c r="H74" s="1">
        <v>0.127</v>
      </c>
      <c r="I74" t="s">
        <v>61</v>
      </c>
      <c r="J74" t="s">
        <v>31</v>
      </c>
      <c r="K74">
        <v>4583.33</v>
      </c>
      <c r="L74" t="s">
        <v>18</v>
      </c>
      <c r="M74">
        <v>5</v>
      </c>
      <c r="N74">
        <v>3644</v>
      </c>
      <c r="O74">
        <v>1</v>
      </c>
      <c r="P74" t="s">
        <v>47</v>
      </c>
      <c r="Q74">
        <v>11</v>
      </c>
      <c r="R74">
        <v>12</v>
      </c>
      <c r="S74">
        <v>1</v>
      </c>
      <c r="T74">
        <v>6</v>
      </c>
      <c r="U74" t="s">
        <v>147</v>
      </c>
      <c r="V74">
        <v>9</v>
      </c>
      <c r="W74">
        <v>0</v>
      </c>
      <c r="X74">
        <v>36</v>
      </c>
      <c r="Y74">
        <v>735</v>
      </c>
      <c r="Z74">
        <v>739</v>
      </c>
      <c r="AA74">
        <v>4583.33</v>
      </c>
      <c r="AB74">
        <v>6</v>
      </c>
    </row>
    <row r="75" spans="1:28" x14ac:dyDescent="0.25">
      <c r="A75">
        <v>74</v>
      </c>
      <c r="B75">
        <v>83768</v>
      </c>
      <c r="C75">
        <v>12000</v>
      </c>
      <c r="D75">
        <v>12000</v>
      </c>
      <c r="E75" s="1">
        <v>0.17269999999999999</v>
      </c>
      <c r="F75" t="s">
        <v>14</v>
      </c>
      <c r="G75" t="s">
        <v>29</v>
      </c>
      <c r="H75" s="1">
        <v>0.14860000000000001</v>
      </c>
      <c r="I75" t="s">
        <v>30</v>
      </c>
      <c r="J75" t="s">
        <v>35</v>
      </c>
      <c r="K75">
        <v>4583.33</v>
      </c>
      <c r="L75" t="s">
        <v>48</v>
      </c>
      <c r="M75">
        <v>12</v>
      </c>
      <c r="N75">
        <v>9145</v>
      </c>
      <c r="O75">
        <v>1</v>
      </c>
      <c r="P75" t="s">
        <v>40</v>
      </c>
      <c r="Q75">
        <v>17</v>
      </c>
      <c r="R75">
        <v>14</v>
      </c>
      <c r="S75">
        <v>2</v>
      </c>
      <c r="T75">
        <v>11</v>
      </c>
      <c r="U75" t="s">
        <v>147</v>
      </c>
      <c r="V75">
        <v>17</v>
      </c>
      <c r="W75">
        <v>1</v>
      </c>
      <c r="X75">
        <v>36</v>
      </c>
      <c r="Y75">
        <v>665</v>
      </c>
      <c r="Z75">
        <v>669</v>
      </c>
      <c r="AA75">
        <v>4583.33</v>
      </c>
      <c r="AB75">
        <v>11</v>
      </c>
    </row>
    <row r="76" spans="1:28" x14ac:dyDescent="0.25">
      <c r="A76">
        <v>75</v>
      </c>
      <c r="B76">
        <v>88084</v>
      </c>
      <c r="C76">
        <v>6000</v>
      </c>
      <c r="D76">
        <v>6000</v>
      </c>
      <c r="E76" s="1">
        <v>0.15310000000000001</v>
      </c>
      <c r="F76" t="s">
        <v>14</v>
      </c>
      <c r="G76" t="s">
        <v>33</v>
      </c>
      <c r="H76" s="1">
        <v>0.15909999999999999</v>
      </c>
      <c r="I76" t="s">
        <v>93</v>
      </c>
      <c r="J76" t="s">
        <v>31</v>
      </c>
      <c r="K76">
        <v>3833.33</v>
      </c>
      <c r="L76" t="s">
        <v>36</v>
      </c>
      <c r="M76">
        <v>11</v>
      </c>
      <c r="N76">
        <v>5760</v>
      </c>
      <c r="O76">
        <v>1</v>
      </c>
      <c r="P76" t="s">
        <v>40</v>
      </c>
      <c r="Q76">
        <v>15</v>
      </c>
      <c r="R76">
        <v>15</v>
      </c>
      <c r="S76">
        <v>3</v>
      </c>
      <c r="T76">
        <v>11</v>
      </c>
      <c r="U76" t="s">
        <v>147</v>
      </c>
      <c r="V76">
        <v>16</v>
      </c>
      <c r="W76">
        <v>0</v>
      </c>
      <c r="X76">
        <v>36</v>
      </c>
      <c r="Y76">
        <v>670</v>
      </c>
      <c r="Z76">
        <v>674</v>
      </c>
      <c r="AA76">
        <v>3833.33</v>
      </c>
      <c r="AB76">
        <v>11</v>
      </c>
    </row>
    <row r="77" spans="1:28" x14ac:dyDescent="0.25">
      <c r="A77">
        <v>76</v>
      </c>
      <c r="B77">
        <v>101540</v>
      </c>
      <c r="C77">
        <v>6725</v>
      </c>
      <c r="D77">
        <v>825</v>
      </c>
      <c r="E77" s="1">
        <v>0.13120000000000001</v>
      </c>
      <c r="F77" t="s">
        <v>14</v>
      </c>
      <c r="G77" t="s">
        <v>15</v>
      </c>
      <c r="H77" s="1">
        <v>0.13159999999999999</v>
      </c>
      <c r="I77" t="s">
        <v>94</v>
      </c>
      <c r="J77" t="s">
        <v>17</v>
      </c>
      <c r="K77">
        <v>5000</v>
      </c>
      <c r="L77" t="s">
        <v>36</v>
      </c>
      <c r="M77">
        <v>10</v>
      </c>
      <c r="N77">
        <v>5513</v>
      </c>
      <c r="O77">
        <v>9</v>
      </c>
      <c r="P77" t="s">
        <v>40</v>
      </c>
      <c r="Q77">
        <v>13</v>
      </c>
      <c r="R77">
        <v>13</v>
      </c>
      <c r="S77">
        <v>1</v>
      </c>
      <c r="T77">
        <v>11</v>
      </c>
      <c r="U77" t="s">
        <v>149</v>
      </c>
      <c r="V77">
        <v>16</v>
      </c>
      <c r="W77">
        <v>1</v>
      </c>
      <c r="X77">
        <v>36</v>
      </c>
      <c r="Y77">
        <v>670</v>
      </c>
      <c r="Z77">
        <v>674</v>
      </c>
      <c r="AA77">
        <v>5000</v>
      </c>
      <c r="AB77">
        <v>11</v>
      </c>
    </row>
    <row r="78" spans="1:28" x14ac:dyDescent="0.25">
      <c r="A78">
        <v>77</v>
      </c>
      <c r="B78">
        <v>9664</v>
      </c>
      <c r="C78">
        <v>4500</v>
      </c>
      <c r="D78">
        <v>4500</v>
      </c>
      <c r="E78" s="1">
        <v>6.7599999999999993E-2</v>
      </c>
      <c r="F78" t="s">
        <v>14</v>
      </c>
      <c r="G78" t="s">
        <v>15</v>
      </c>
      <c r="H78" s="1">
        <v>0.1474</v>
      </c>
      <c r="I78" t="s">
        <v>65</v>
      </c>
      <c r="J78" t="s">
        <v>17</v>
      </c>
      <c r="K78">
        <v>2666.67</v>
      </c>
      <c r="L78" t="s">
        <v>95</v>
      </c>
      <c r="M78">
        <v>7</v>
      </c>
      <c r="N78">
        <v>2705</v>
      </c>
      <c r="O78">
        <v>0</v>
      </c>
      <c r="P78" t="s">
        <v>53</v>
      </c>
      <c r="Q78">
        <v>6</v>
      </c>
      <c r="R78">
        <v>14</v>
      </c>
      <c r="S78">
        <v>1</v>
      </c>
      <c r="T78">
        <v>7</v>
      </c>
      <c r="U78" t="s">
        <v>146</v>
      </c>
      <c r="V78">
        <v>7</v>
      </c>
      <c r="W78">
        <v>1</v>
      </c>
      <c r="X78">
        <v>36</v>
      </c>
      <c r="Y78">
        <v>790</v>
      </c>
      <c r="Z78">
        <v>794</v>
      </c>
      <c r="AA78">
        <v>2666.67</v>
      </c>
      <c r="AB78">
        <v>7</v>
      </c>
    </row>
    <row r="79" spans="1:28" x14ac:dyDescent="0.25">
      <c r="A79">
        <v>78</v>
      </c>
      <c r="B79">
        <v>1494</v>
      </c>
      <c r="C79">
        <v>1600</v>
      </c>
      <c r="D79">
        <v>1600</v>
      </c>
      <c r="E79" s="1">
        <v>0.10829999999999999</v>
      </c>
      <c r="F79" t="s">
        <v>14</v>
      </c>
      <c r="G79" t="s">
        <v>33</v>
      </c>
      <c r="H79" s="1">
        <v>5.3600000000000002E-2</v>
      </c>
      <c r="I79" t="s">
        <v>96</v>
      </c>
      <c r="J79" t="s">
        <v>31</v>
      </c>
      <c r="K79">
        <v>2427</v>
      </c>
      <c r="L79" t="s">
        <v>83</v>
      </c>
      <c r="M79">
        <v>5</v>
      </c>
      <c r="N79">
        <v>7020</v>
      </c>
      <c r="O79">
        <v>0</v>
      </c>
      <c r="P79" t="s">
        <v>37</v>
      </c>
      <c r="Q79">
        <v>10</v>
      </c>
      <c r="R79">
        <v>5</v>
      </c>
      <c r="S79">
        <v>3</v>
      </c>
      <c r="T79">
        <v>3</v>
      </c>
      <c r="U79" t="s">
        <v>146</v>
      </c>
      <c r="V79">
        <v>13</v>
      </c>
      <c r="W79">
        <v>0</v>
      </c>
      <c r="X79">
        <v>36</v>
      </c>
      <c r="Y79">
        <v>700</v>
      </c>
      <c r="Z79">
        <v>704</v>
      </c>
      <c r="AA79">
        <v>2427</v>
      </c>
      <c r="AB79">
        <v>3</v>
      </c>
    </row>
    <row r="80" spans="1:28" x14ac:dyDescent="0.25">
      <c r="A80">
        <v>79</v>
      </c>
      <c r="B80">
        <v>61703</v>
      </c>
      <c r="C80">
        <v>10000</v>
      </c>
      <c r="D80">
        <v>10000</v>
      </c>
      <c r="E80" s="1">
        <v>0.1777</v>
      </c>
      <c r="F80" t="s">
        <v>14</v>
      </c>
      <c r="G80" t="s">
        <v>97</v>
      </c>
      <c r="H80" s="1">
        <v>0.30399999999999999</v>
      </c>
      <c r="I80" t="s">
        <v>71</v>
      </c>
      <c r="J80" t="s">
        <v>35</v>
      </c>
      <c r="K80">
        <v>2500</v>
      </c>
      <c r="L80" t="s">
        <v>48</v>
      </c>
      <c r="M80">
        <v>5</v>
      </c>
      <c r="N80">
        <v>8379</v>
      </c>
      <c r="O80">
        <v>0</v>
      </c>
      <c r="P80" t="s">
        <v>44</v>
      </c>
      <c r="Q80">
        <v>17</v>
      </c>
      <c r="R80">
        <v>30</v>
      </c>
      <c r="S80">
        <v>0</v>
      </c>
      <c r="T80">
        <v>8</v>
      </c>
      <c r="U80" t="s">
        <v>146</v>
      </c>
      <c r="V80">
        <v>17</v>
      </c>
      <c r="W80">
        <v>1</v>
      </c>
      <c r="X80">
        <v>36</v>
      </c>
      <c r="Y80">
        <v>665</v>
      </c>
      <c r="Z80">
        <v>669</v>
      </c>
      <c r="AA80">
        <v>2500</v>
      </c>
      <c r="AB80">
        <v>8</v>
      </c>
    </row>
    <row r="81" spans="1:28" x14ac:dyDescent="0.25">
      <c r="A81">
        <v>80</v>
      </c>
      <c r="B81">
        <v>61576</v>
      </c>
      <c r="C81">
        <v>18550</v>
      </c>
      <c r="D81">
        <v>18525</v>
      </c>
      <c r="E81" s="1">
        <v>7.9000000000000001E-2</v>
      </c>
      <c r="F81" t="s">
        <v>14</v>
      </c>
      <c r="G81" t="s">
        <v>15</v>
      </c>
      <c r="H81" s="1">
        <v>0.16930000000000001</v>
      </c>
      <c r="I81" t="s">
        <v>61</v>
      </c>
      <c r="J81" t="s">
        <v>17</v>
      </c>
      <c r="K81">
        <v>5416.67</v>
      </c>
      <c r="L81" t="s">
        <v>51</v>
      </c>
      <c r="M81">
        <v>10</v>
      </c>
      <c r="N81">
        <v>28877</v>
      </c>
      <c r="O81">
        <v>0</v>
      </c>
      <c r="P81" t="s">
        <v>37</v>
      </c>
      <c r="Q81">
        <v>7</v>
      </c>
      <c r="R81">
        <v>16</v>
      </c>
      <c r="S81">
        <v>1</v>
      </c>
      <c r="T81">
        <v>3</v>
      </c>
      <c r="U81" t="s">
        <v>146</v>
      </c>
      <c r="V81">
        <v>10</v>
      </c>
      <c r="W81">
        <v>1</v>
      </c>
      <c r="X81">
        <v>36</v>
      </c>
      <c r="Y81">
        <v>725</v>
      </c>
      <c r="Z81">
        <v>729</v>
      </c>
      <c r="AA81">
        <v>5416.67</v>
      </c>
      <c r="AB81">
        <v>3</v>
      </c>
    </row>
    <row r="82" spans="1:28" x14ac:dyDescent="0.25">
      <c r="A82">
        <v>81</v>
      </c>
      <c r="B82">
        <v>21993</v>
      </c>
      <c r="C82">
        <v>7450</v>
      </c>
      <c r="D82">
        <v>7450</v>
      </c>
      <c r="E82" s="1">
        <v>0.13059999999999999</v>
      </c>
      <c r="F82" t="s">
        <v>14</v>
      </c>
      <c r="G82" t="s">
        <v>15</v>
      </c>
      <c r="H82" s="1">
        <v>3.3000000000000002E-2</v>
      </c>
      <c r="I82" t="s">
        <v>79</v>
      </c>
      <c r="J82" t="s">
        <v>17</v>
      </c>
      <c r="K82">
        <v>5883.33</v>
      </c>
      <c r="L82" t="s">
        <v>78</v>
      </c>
      <c r="M82">
        <v>2</v>
      </c>
      <c r="N82">
        <v>6416</v>
      </c>
      <c r="O82">
        <v>1</v>
      </c>
      <c r="P82" t="s">
        <v>40</v>
      </c>
      <c r="Q82">
        <v>13</v>
      </c>
      <c r="R82">
        <v>3</v>
      </c>
      <c r="S82">
        <v>1</v>
      </c>
      <c r="T82">
        <v>11</v>
      </c>
      <c r="U82" t="s">
        <v>147</v>
      </c>
      <c r="V82">
        <v>12</v>
      </c>
      <c r="W82">
        <v>1</v>
      </c>
      <c r="X82">
        <v>36</v>
      </c>
      <c r="Y82">
        <v>710</v>
      </c>
      <c r="Z82">
        <v>714</v>
      </c>
      <c r="AA82">
        <v>5883.33</v>
      </c>
      <c r="AB82">
        <v>11</v>
      </c>
    </row>
    <row r="83" spans="1:28" x14ac:dyDescent="0.25">
      <c r="A83">
        <v>82</v>
      </c>
      <c r="B83">
        <v>58359</v>
      </c>
      <c r="C83">
        <v>3225</v>
      </c>
      <c r="D83">
        <v>3225</v>
      </c>
      <c r="E83" s="1">
        <v>7.6200000000000004E-2</v>
      </c>
      <c r="F83" t="s">
        <v>14</v>
      </c>
      <c r="G83" t="s">
        <v>15</v>
      </c>
      <c r="H83" s="1">
        <v>0.1779</v>
      </c>
      <c r="I83" t="s">
        <v>24</v>
      </c>
      <c r="J83" t="s">
        <v>17</v>
      </c>
      <c r="K83">
        <v>5833.33</v>
      </c>
      <c r="L83" t="s">
        <v>57</v>
      </c>
      <c r="M83">
        <v>5</v>
      </c>
      <c r="N83">
        <v>70323</v>
      </c>
      <c r="O83">
        <v>1</v>
      </c>
      <c r="P83" t="s">
        <v>40</v>
      </c>
      <c r="Q83">
        <v>7</v>
      </c>
      <c r="R83">
        <v>17</v>
      </c>
      <c r="S83">
        <v>1</v>
      </c>
      <c r="T83">
        <v>11</v>
      </c>
      <c r="U83" t="s">
        <v>147</v>
      </c>
      <c r="V83">
        <v>8</v>
      </c>
      <c r="W83">
        <v>1</v>
      </c>
      <c r="X83">
        <v>36</v>
      </c>
      <c r="Y83">
        <v>760</v>
      </c>
      <c r="Z83">
        <v>764</v>
      </c>
      <c r="AA83">
        <v>5833.33</v>
      </c>
      <c r="AB83">
        <v>11</v>
      </c>
    </row>
    <row r="84" spans="1:28" x14ac:dyDescent="0.25">
      <c r="A84">
        <v>83</v>
      </c>
      <c r="B84">
        <v>67335</v>
      </c>
      <c r="C84">
        <v>23675</v>
      </c>
      <c r="D84">
        <v>23675</v>
      </c>
      <c r="E84" s="1">
        <v>0.1777</v>
      </c>
      <c r="F84" t="s">
        <v>14</v>
      </c>
      <c r="G84" t="s">
        <v>29</v>
      </c>
      <c r="H84" s="1">
        <v>0.2994</v>
      </c>
      <c r="I84" t="s">
        <v>77</v>
      </c>
      <c r="J84" t="s">
        <v>35</v>
      </c>
      <c r="K84">
        <v>6399</v>
      </c>
      <c r="L84" t="s">
        <v>84</v>
      </c>
      <c r="M84">
        <v>21</v>
      </c>
      <c r="N84">
        <v>21920</v>
      </c>
      <c r="O84">
        <v>0</v>
      </c>
      <c r="P84" t="s">
        <v>40</v>
      </c>
      <c r="Q84">
        <v>17</v>
      </c>
      <c r="R84">
        <v>29</v>
      </c>
      <c r="S84">
        <v>2</v>
      </c>
      <c r="T84">
        <v>11</v>
      </c>
      <c r="U84" t="s">
        <v>146</v>
      </c>
      <c r="V84">
        <v>15</v>
      </c>
      <c r="W84">
        <v>1</v>
      </c>
      <c r="X84">
        <v>36</v>
      </c>
      <c r="Y84">
        <v>680</v>
      </c>
      <c r="Z84">
        <v>684</v>
      </c>
      <c r="AA84">
        <v>6399</v>
      </c>
      <c r="AB84">
        <v>11</v>
      </c>
    </row>
    <row r="85" spans="1:28" x14ac:dyDescent="0.25">
      <c r="A85">
        <v>84</v>
      </c>
      <c r="B85">
        <v>57080</v>
      </c>
      <c r="C85">
        <v>12000</v>
      </c>
      <c r="D85">
        <v>12000</v>
      </c>
      <c r="E85" s="1">
        <v>0.1212</v>
      </c>
      <c r="F85" t="s">
        <v>14</v>
      </c>
      <c r="G85" t="s">
        <v>15</v>
      </c>
      <c r="H85" s="1">
        <v>0.1862</v>
      </c>
      <c r="I85" t="s">
        <v>69</v>
      </c>
      <c r="J85" t="s">
        <v>31</v>
      </c>
      <c r="K85">
        <v>5833.33</v>
      </c>
      <c r="L85" t="s">
        <v>25</v>
      </c>
      <c r="M85">
        <v>16</v>
      </c>
      <c r="N85">
        <v>18838</v>
      </c>
      <c r="O85">
        <v>0</v>
      </c>
      <c r="P85" t="s">
        <v>40</v>
      </c>
      <c r="Q85">
        <v>12</v>
      </c>
      <c r="R85">
        <v>18</v>
      </c>
      <c r="S85">
        <v>1</v>
      </c>
      <c r="T85">
        <v>11</v>
      </c>
      <c r="U85" t="s">
        <v>146</v>
      </c>
      <c r="V85">
        <v>14</v>
      </c>
      <c r="W85">
        <v>0</v>
      </c>
      <c r="X85">
        <v>36</v>
      </c>
      <c r="Y85">
        <v>690</v>
      </c>
      <c r="Z85">
        <v>694</v>
      </c>
      <c r="AA85">
        <v>5833.33</v>
      </c>
      <c r="AB85">
        <v>11</v>
      </c>
    </row>
    <row r="86" spans="1:28" x14ac:dyDescent="0.25">
      <c r="A86">
        <v>85</v>
      </c>
      <c r="B86">
        <v>30035</v>
      </c>
      <c r="C86">
        <v>25000</v>
      </c>
      <c r="D86">
        <v>25000</v>
      </c>
      <c r="E86" s="1">
        <v>0.16489999999999999</v>
      </c>
      <c r="F86" t="s">
        <v>14</v>
      </c>
      <c r="G86" t="s">
        <v>15</v>
      </c>
      <c r="H86" s="1">
        <v>0.18179999999999999</v>
      </c>
      <c r="I86" t="s">
        <v>38</v>
      </c>
      <c r="J86" t="s">
        <v>31</v>
      </c>
      <c r="K86">
        <v>6000</v>
      </c>
      <c r="L86" t="s">
        <v>27</v>
      </c>
      <c r="M86">
        <v>9</v>
      </c>
      <c r="N86">
        <v>10630</v>
      </c>
      <c r="O86">
        <v>2</v>
      </c>
      <c r="P86" t="s">
        <v>53</v>
      </c>
      <c r="Q86">
        <v>16</v>
      </c>
      <c r="R86">
        <v>18</v>
      </c>
      <c r="S86">
        <v>1</v>
      </c>
      <c r="T86">
        <v>7</v>
      </c>
      <c r="U86" t="s">
        <v>148</v>
      </c>
      <c r="V86">
        <v>14</v>
      </c>
      <c r="W86">
        <v>0</v>
      </c>
      <c r="X86">
        <v>36</v>
      </c>
      <c r="Y86">
        <v>695</v>
      </c>
      <c r="Z86">
        <v>699</v>
      </c>
      <c r="AA86">
        <v>6000</v>
      </c>
      <c r="AB86">
        <v>7</v>
      </c>
    </row>
    <row r="87" spans="1:28" x14ac:dyDescent="0.25">
      <c r="A87">
        <v>86</v>
      </c>
      <c r="B87">
        <v>103948</v>
      </c>
      <c r="C87">
        <v>16000</v>
      </c>
      <c r="D87">
        <v>15850</v>
      </c>
      <c r="E87" s="1">
        <v>0.11119999999999999</v>
      </c>
      <c r="F87" t="s">
        <v>14</v>
      </c>
      <c r="G87" t="s">
        <v>29</v>
      </c>
      <c r="H87" s="1">
        <v>0.17860000000000001</v>
      </c>
      <c r="I87" t="s">
        <v>24</v>
      </c>
      <c r="J87" t="s">
        <v>17</v>
      </c>
      <c r="K87">
        <v>6666.67</v>
      </c>
      <c r="L87" t="s">
        <v>51</v>
      </c>
      <c r="M87">
        <v>7</v>
      </c>
      <c r="N87">
        <v>18659</v>
      </c>
      <c r="O87">
        <v>4</v>
      </c>
      <c r="P87" t="s">
        <v>28</v>
      </c>
      <c r="Q87">
        <v>11</v>
      </c>
      <c r="R87">
        <v>17</v>
      </c>
      <c r="S87">
        <v>2</v>
      </c>
      <c r="T87">
        <v>5</v>
      </c>
      <c r="U87" t="s">
        <v>149</v>
      </c>
      <c r="V87">
        <v>10</v>
      </c>
      <c r="W87">
        <v>1</v>
      </c>
      <c r="X87">
        <v>36</v>
      </c>
      <c r="Y87">
        <v>725</v>
      </c>
      <c r="Z87">
        <v>729</v>
      </c>
      <c r="AA87">
        <v>6666.67</v>
      </c>
      <c r="AB87">
        <v>5</v>
      </c>
    </row>
    <row r="88" spans="1:28" x14ac:dyDescent="0.25">
      <c r="A88">
        <v>87</v>
      </c>
      <c r="B88">
        <v>96659</v>
      </c>
      <c r="C88">
        <v>4200</v>
      </c>
      <c r="D88">
        <v>4175</v>
      </c>
      <c r="E88" s="1">
        <v>8.8999999999999996E-2</v>
      </c>
      <c r="F88" t="s">
        <v>14</v>
      </c>
      <c r="G88" t="s">
        <v>58</v>
      </c>
      <c r="H88" s="1">
        <v>0.1016</v>
      </c>
      <c r="I88" t="s">
        <v>85</v>
      </c>
      <c r="J88" t="s">
        <v>17</v>
      </c>
      <c r="K88">
        <v>3041.67</v>
      </c>
      <c r="L88" t="s">
        <v>98</v>
      </c>
      <c r="M88">
        <v>4</v>
      </c>
      <c r="N88">
        <v>1548</v>
      </c>
      <c r="O88">
        <v>0</v>
      </c>
      <c r="P88" t="s">
        <v>40</v>
      </c>
      <c r="Q88">
        <v>8</v>
      </c>
      <c r="R88">
        <v>10</v>
      </c>
      <c r="S88">
        <v>0</v>
      </c>
      <c r="T88">
        <v>11</v>
      </c>
      <c r="U88" t="s">
        <v>146</v>
      </c>
      <c r="V88">
        <v>8</v>
      </c>
      <c r="W88">
        <v>1</v>
      </c>
      <c r="X88">
        <v>36</v>
      </c>
      <c r="Y88">
        <v>810</v>
      </c>
      <c r="Z88">
        <v>814</v>
      </c>
      <c r="AA88">
        <v>3041.67</v>
      </c>
      <c r="AB88">
        <v>11</v>
      </c>
    </row>
    <row r="89" spans="1:28" x14ac:dyDescent="0.25">
      <c r="A89">
        <v>88</v>
      </c>
      <c r="B89">
        <v>67158</v>
      </c>
      <c r="C89">
        <v>10000</v>
      </c>
      <c r="D89">
        <v>10000</v>
      </c>
      <c r="E89" s="1">
        <v>0.1409</v>
      </c>
      <c r="F89" t="s">
        <v>14</v>
      </c>
      <c r="G89" t="s">
        <v>15</v>
      </c>
      <c r="H89" s="1">
        <v>0.2145</v>
      </c>
      <c r="I89" t="s">
        <v>99</v>
      </c>
      <c r="J89" t="s">
        <v>31</v>
      </c>
      <c r="K89">
        <v>4583.33</v>
      </c>
      <c r="L89" t="s">
        <v>62</v>
      </c>
      <c r="M89">
        <v>11</v>
      </c>
      <c r="N89">
        <v>8548</v>
      </c>
      <c r="O89">
        <v>0</v>
      </c>
      <c r="P89" t="s">
        <v>47</v>
      </c>
      <c r="Q89">
        <v>14</v>
      </c>
      <c r="R89">
        <v>21</v>
      </c>
      <c r="S89">
        <v>1</v>
      </c>
      <c r="T89">
        <v>6</v>
      </c>
      <c r="U89" t="s">
        <v>146</v>
      </c>
      <c r="V89">
        <v>15</v>
      </c>
      <c r="W89">
        <v>0</v>
      </c>
      <c r="X89">
        <v>36</v>
      </c>
      <c r="Y89">
        <v>675</v>
      </c>
      <c r="Z89">
        <v>679</v>
      </c>
      <c r="AA89">
        <v>4583.33</v>
      </c>
      <c r="AB89">
        <v>6</v>
      </c>
    </row>
    <row r="90" spans="1:28" x14ac:dyDescent="0.25">
      <c r="A90">
        <v>89</v>
      </c>
      <c r="B90">
        <v>33777</v>
      </c>
      <c r="C90">
        <v>6000</v>
      </c>
      <c r="D90">
        <v>6000</v>
      </c>
      <c r="E90" s="1">
        <v>7.51E-2</v>
      </c>
      <c r="F90" t="s">
        <v>14</v>
      </c>
      <c r="G90" t="s">
        <v>68</v>
      </c>
      <c r="H90" s="1">
        <v>2.52E-2</v>
      </c>
      <c r="I90" t="s">
        <v>30</v>
      </c>
      <c r="J90" t="s">
        <v>17</v>
      </c>
      <c r="K90">
        <v>4800</v>
      </c>
      <c r="L90" t="s">
        <v>82</v>
      </c>
      <c r="M90">
        <v>4</v>
      </c>
      <c r="N90">
        <v>1442</v>
      </c>
      <c r="O90">
        <v>0</v>
      </c>
      <c r="P90" t="s">
        <v>40</v>
      </c>
      <c r="Q90">
        <v>7</v>
      </c>
      <c r="R90">
        <v>2</v>
      </c>
      <c r="S90">
        <v>4</v>
      </c>
      <c r="T90">
        <v>11</v>
      </c>
      <c r="U90" t="s">
        <v>146</v>
      </c>
      <c r="V90">
        <v>8</v>
      </c>
      <c r="W90">
        <v>1</v>
      </c>
      <c r="X90">
        <v>36</v>
      </c>
      <c r="Y90">
        <v>750</v>
      </c>
      <c r="Z90">
        <v>754</v>
      </c>
      <c r="AA90">
        <v>4800</v>
      </c>
      <c r="AB90">
        <v>11</v>
      </c>
    </row>
    <row r="91" spans="1:28" x14ac:dyDescent="0.25">
      <c r="A91">
        <v>90</v>
      </c>
      <c r="B91">
        <v>59724</v>
      </c>
      <c r="C91">
        <v>6000</v>
      </c>
      <c r="D91">
        <v>6000</v>
      </c>
      <c r="E91" s="1">
        <v>0.13109999999999999</v>
      </c>
      <c r="F91" t="s">
        <v>14</v>
      </c>
      <c r="G91" t="s">
        <v>15</v>
      </c>
      <c r="H91" s="1">
        <v>0.15329999999999999</v>
      </c>
      <c r="I91" t="s">
        <v>26</v>
      </c>
      <c r="J91" t="s">
        <v>31</v>
      </c>
      <c r="K91">
        <v>3333.33</v>
      </c>
      <c r="L91" t="s">
        <v>43</v>
      </c>
      <c r="M91">
        <v>7</v>
      </c>
      <c r="N91">
        <v>12503</v>
      </c>
      <c r="O91">
        <v>2</v>
      </c>
      <c r="P91" t="s">
        <v>22</v>
      </c>
      <c r="Q91">
        <v>13</v>
      </c>
      <c r="R91">
        <v>15</v>
      </c>
      <c r="S91">
        <v>1</v>
      </c>
      <c r="T91">
        <v>2</v>
      </c>
      <c r="U91" t="s">
        <v>148</v>
      </c>
      <c r="V91">
        <v>14</v>
      </c>
      <c r="W91">
        <v>0</v>
      </c>
      <c r="X91">
        <v>36</v>
      </c>
      <c r="Y91">
        <v>685</v>
      </c>
      <c r="Z91">
        <v>689</v>
      </c>
      <c r="AA91">
        <v>3333.33</v>
      </c>
      <c r="AB91">
        <v>2</v>
      </c>
    </row>
    <row r="92" spans="1:28" x14ac:dyDescent="0.25">
      <c r="A92">
        <v>91</v>
      </c>
      <c r="B92">
        <v>95096</v>
      </c>
      <c r="C92">
        <v>7925</v>
      </c>
      <c r="D92">
        <v>7925</v>
      </c>
      <c r="E92" s="1">
        <v>0.16289999999999999</v>
      </c>
      <c r="F92" t="s">
        <v>14</v>
      </c>
      <c r="G92" t="s">
        <v>15</v>
      </c>
      <c r="H92" s="1">
        <v>0.21249999999999999</v>
      </c>
      <c r="I92" t="s">
        <v>61</v>
      </c>
      <c r="J92" t="s">
        <v>31</v>
      </c>
      <c r="K92">
        <v>2000</v>
      </c>
      <c r="L92" t="s">
        <v>48</v>
      </c>
      <c r="M92">
        <v>6</v>
      </c>
      <c r="N92">
        <v>7840</v>
      </c>
      <c r="O92">
        <v>0</v>
      </c>
      <c r="P92" t="s">
        <v>47</v>
      </c>
      <c r="Q92">
        <v>16</v>
      </c>
      <c r="R92">
        <v>21</v>
      </c>
      <c r="S92">
        <v>1</v>
      </c>
      <c r="T92">
        <v>6</v>
      </c>
      <c r="U92" t="s">
        <v>146</v>
      </c>
      <c r="V92">
        <v>17</v>
      </c>
      <c r="W92">
        <v>0</v>
      </c>
      <c r="X92">
        <v>36</v>
      </c>
      <c r="Y92">
        <v>665</v>
      </c>
      <c r="Z92">
        <v>669</v>
      </c>
      <c r="AA92">
        <v>2000</v>
      </c>
      <c r="AB92">
        <v>6</v>
      </c>
    </row>
    <row r="93" spans="1:28" x14ac:dyDescent="0.25">
      <c r="A93">
        <v>92</v>
      </c>
      <c r="B93">
        <v>67629</v>
      </c>
      <c r="C93">
        <v>16000</v>
      </c>
      <c r="D93">
        <v>15925</v>
      </c>
      <c r="E93" s="1">
        <v>7.6200000000000004E-2</v>
      </c>
      <c r="F93" t="s">
        <v>14</v>
      </c>
      <c r="G93" t="s">
        <v>15</v>
      </c>
      <c r="H93" s="1">
        <v>6.4799999999999996E-2</v>
      </c>
      <c r="I93" t="s">
        <v>81</v>
      </c>
      <c r="J93" t="s">
        <v>17</v>
      </c>
      <c r="K93">
        <v>6000</v>
      </c>
      <c r="L93" t="s">
        <v>63</v>
      </c>
      <c r="M93">
        <v>8</v>
      </c>
      <c r="N93">
        <v>19539</v>
      </c>
      <c r="O93">
        <v>0</v>
      </c>
      <c r="P93" t="s">
        <v>100</v>
      </c>
      <c r="Q93">
        <v>7</v>
      </c>
      <c r="R93">
        <v>6</v>
      </c>
      <c r="S93">
        <v>1</v>
      </c>
      <c r="T93" t="s">
        <v>100</v>
      </c>
      <c r="U93" t="s">
        <v>146</v>
      </c>
      <c r="V93">
        <v>7</v>
      </c>
      <c r="W93">
        <v>1</v>
      </c>
      <c r="X93">
        <v>36</v>
      </c>
      <c r="Y93">
        <v>765</v>
      </c>
      <c r="Z93">
        <v>769</v>
      </c>
      <c r="AA93">
        <v>6000</v>
      </c>
      <c r="AB93">
        <v>-1</v>
      </c>
    </row>
    <row r="94" spans="1:28" x14ac:dyDescent="0.25">
      <c r="A94">
        <v>93</v>
      </c>
      <c r="B94">
        <v>51929</v>
      </c>
      <c r="C94">
        <v>9525</v>
      </c>
      <c r="D94">
        <v>9500</v>
      </c>
      <c r="E94" s="1">
        <v>0.15809999999999999</v>
      </c>
      <c r="F94" t="s">
        <v>14</v>
      </c>
      <c r="G94" t="s">
        <v>101</v>
      </c>
      <c r="H94" s="1">
        <v>0.1135</v>
      </c>
      <c r="I94" t="s">
        <v>24</v>
      </c>
      <c r="J94" t="s">
        <v>31</v>
      </c>
      <c r="K94">
        <v>2666.67</v>
      </c>
      <c r="L94" t="s">
        <v>36</v>
      </c>
      <c r="M94">
        <v>15</v>
      </c>
      <c r="N94">
        <v>5610</v>
      </c>
      <c r="O94">
        <v>1</v>
      </c>
      <c r="P94" t="s">
        <v>100</v>
      </c>
      <c r="Q94">
        <v>15</v>
      </c>
      <c r="R94">
        <v>11</v>
      </c>
      <c r="S94">
        <v>0</v>
      </c>
      <c r="T94" t="s">
        <v>100</v>
      </c>
      <c r="U94" t="s">
        <v>147</v>
      </c>
      <c r="V94">
        <v>16</v>
      </c>
      <c r="W94">
        <v>0</v>
      </c>
      <c r="X94">
        <v>36</v>
      </c>
      <c r="Y94">
        <v>670</v>
      </c>
      <c r="Z94">
        <v>674</v>
      </c>
      <c r="AA94">
        <v>2666.67</v>
      </c>
      <c r="AB94">
        <v>-1</v>
      </c>
    </row>
    <row r="95" spans="1:28" x14ac:dyDescent="0.25">
      <c r="A95">
        <v>94</v>
      </c>
      <c r="B95">
        <v>13216</v>
      </c>
      <c r="C95">
        <v>6000</v>
      </c>
      <c r="D95">
        <v>6000</v>
      </c>
      <c r="E95" s="1">
        <v>0.14349999999999999</v>
      </c>
      <c r="F95" t="s">
        <v>14</v>
      </c>
      <c r="G95" t="s">
        <v>15</v>
      </c>
      <c r="H95" s="1">
        <v>0.14080000000000001</v>
      </c>
      <c r="I95" t="s">
        <v>81</v>
      </c>
      <c r="J95" t="s">
        <v>17</v>
      </c>
      <c r="K95">
        <v>2500</v>
      </c>
      <c r="L95" t="s">
        <v>62</v>
      </c>
      <c r="M95">
        <v>9</v>
      </c>
      <c r="N95">
        <v>3621</v>
      </c>
      <c r="O95">
        <v>3</v>
      </c>
      <c r="P95" t="s">
        <v>19</v>
      </c>
      <c r="Q95">
        <v>14</v>
      </c>
      <c r="R95">
        <v>14</v>
      </c>
      <c r="S95">
        <v>1</v>
      </c>
      <c r="T95">
        <v>0</v>
      </c>
      <c r="U95" t="s">
        <v>149</v>
      </c>
      <c r="V95">
        <v>15</v>
      </c>
      <c r="W95">
        <v>1</v>
      </c>
      <c r="X95">
        <v>36</v>
      </c>
      <c r="Y95">
        <v>675</v>
      </c>
      <c r="Z95">
        <v>679</v>
      </c>
      <c r="AA95">
        <v>2500</v>
      </c>
      <c r="AB95">
        <v>0</v>
      </c>
    </row>
    <row r="96" spans="1:28" x14ac:dyDescent="0.25">
      <c r="A96">
        <v>95</v>
      </c>
      <c r="B96">
        <v>103405</v>
      </c>
      <c r="C96">
        <v>10000</v>
      </c>
      <c r="D96">
        <v>9975</v>
      </c>
      <c r="E96" s="1">
        <v>0.14960000000000001</v>
      </c>
      <c r="F96" t="s">
        <v>14</v>
      </c>
      <c r="G96" t="s">
        <v>15</v>
      </c>
      <c r="H96" s="1">
        <v>0.115</v>
      </c>
      <c r="I96" t="s">
        <v>46</v>
      </c>
      <c r="J96" t="s">
        <v>17</v>
      </c>
      <c r="K96">
        <v>5250</v>
      </c>
      <c r="L96" t="s">
        <v>62</v>
      </c>
      <c r="M96">
        <v>4</v>
      </c>
      <c r="N96">
        <v>3035</v>
      </c>
      <c r="O96">
        <v>5</v>
      </c>
      <c r="P96" t="s">
        <v>22</v>
      </c>
      <c r="Q96">
        <v>14</v>
      </c>
      <c r="R96">
        <v>11</v>
      </c>
      <c r="S96">
        <v>1</v>
      </c>
      <c r="T96">
        <v>2</v>
      </c>
      <c r="U96" t="s">
        <v>149</v>
      </c>
      <c r="V96">
        <v>15</v>
      </c>
      <c r="W96">
        <v>1</v>
      </c>
      <c r="X96">
        <v>36</v>
      </c>
      <c r="Y96">
        <v>675</v>
      </c>
      <c r="Z96">
        <v>679</v>
      </c>
      <c r="AA96">
        <v>5250</v>
      </c>
      <c r="AB96">
        <v>2</v>
      </c>
    </row>
    <row r="97" spans="1:28" x14ac:dyDescent="0.25">
      <c r="A97">
        <v>96</v>
      </c>
      <c r="B97">
        <v>53271</v>
      </c>
      <c r="C97">
        <v>7000</v>
      </c>
      <c r="D97">
        <v>7000</v>
      </c>
      <c r="E97" s="1">
        <v>6.6199999999999995E-2</v>
      </c>
      <c r="F97" t="s">
        <v>14</v>
      </c>
      <c r="G97" t="s">
        <v>76</v>
      </c>
      <c r="H97" s="1">
        <v>8.0299999999999996E-2</v>
      </c>
      <c r="I97" t="s">
        <v>102</v>
      </c>
      <c r="J97" t="s">
        <v>17</v>
      </c>
      <c r="K97">
        <v>10000</v>
      </c>
      <c r="L97" t="s">
        <v>82</v>
      </c>
      <c r="M97">
        <v>9</v>
      </c>
      <c r="N97">
        <v>6761</v>
      </c>
      <c r="O97">
        <v>1</v>
      </c>
      <c r="P97" t="s">
        <v>47</v>
      </c>
      <c r="Q97">
        <v>6</v>
      </c>
      <c r="R97">
        <v>8</v>
      </c>
      <c r="S97">
        <v>5</v>
      </c>
      <c r="T97">
        <v>6</v>
      </c>
      <c r="U97" t="s">
        <v>147</v>
      </c>
      <c r="V97">
        <v>8</v>
      </c>
      <c r="W97">
        <v>1</v>
      </c>
      <c r="X97">
        <v>36</v>
      </c>
      <c r="Y97">
        <v>750</v>
      </c>
      <c r="Z97">
        <v>754</v>
      </c>
      <c r="AA97">
        <v>10000</v>
      </c>
      <c r="AB97">
        <v>6</v>
      </c>
    </row>
    <row r="98" spans="1:28" x14ac:dyDescent="0.25">
      <c r="A98">
        <v>97</v>
      </c>
      <c r="B98">
        <v>25380</v>
      </c>
      <c r="C98">
        <v>4500</v>
      </c>
      <c r="D98">
        <v>4500</v>
      </c>
      <c r="E98" s="1">
        <v>5.9900000000000002E-2</v>
      </c>
      <c r="F98" t="s">
        <v>14</v>
      </c>
      <c r="G98" t="s">
        <v>15</v>
      </c>
      <c r="H98" s="1">
        <v>0.18479999999999999</v>
      </c>
      <c r="I98" t="s">
        <v>24</v>
      </c>
      <c r="J98" t="s">
        <v>17</v>
      </c>
      <c r="K98">
        <v>10000</v>
      </c>
      <c r="L98" t="s">
        <v>63</v>
      </c>
      <c r="M98">
        <v>18</v>
      </c>
      <c r="N98">
        <v>17863</v>
      </c>
      <c r="O98">
        <v>3</v>
      </c>
      <c r="P98" t="s">
        <v>47</v>
      </c>
      <c r="Q98">
        <v>5</v>
      </c>
      <c r="R98">
        <v>18</v>
      </c>
      <c r="S98">
        <v>1</v>
      </c>
      <c r="T98">
        <v>6</v>
      </c>
      <c r="U98" t="s">
        <v>149</v>
      </c>
      <c r="V98">
        <v>7</v>
      </c>
      <c r="W98">
        <v>1</v>
      </c>
      <c r="X98">
        <v>36</v>
      </c>
      <c r="Y98">
        <v>765</v>
      </c>
      <c r="Z98">
        <v>769</v>
      </c>
      <c r="AA98">
        <v>10000</v>
      </c>
      <c r="AB98">
        <v>6</v>
      </c>
    </row>
    <row r="99" spans="1:28" x14ac:dyDescent="0.25">
      <c r="A99">
        <v>98</v>
      </c>
      <c r="B99">
        <v>6987</v>
      </c>
      <c r="C99">
        <v>12000</v>
      </c>
      <c r="D99">
        <v>12000</v>
      </c>
      <c r="E99" s="1">
        <v>0.1114</v>
      </c>
      <c r="F99" t="s">
        <v>14</v>
      </c>
      <c r="G99" t="s">
        <v>15</v>
      </c>
      <c r="H99" s="1">
        <v>2.3699999999999999E-2</v>
      </c>
      <c r="I99" t="s">
        <v>72</v>
      </c>
      <c r="J99" t="s">
        <v>17</v>
      </c>
      <c r="K99">
        <v>12500</v>
      </c>
      <c r="L99" t="s">
        <v>18</v>
      </c>
      <c r="M99">
        <v>13</v>
      </c>
      <c r="N99">
        <v>10944</v>
      </c>
      <c r="O99">
        <v>0</v>
      </c>
      <c r="P99" t="s">
        <v>28</v>
      </c>
      <c r="Q99">
        <v>11</v>
      </c>
      <c r="R99">
        <v>2</v>
      </c>
      <c r="S99">
        <v>1</v>
      </c>
      <c r="T99">
        <v>5</v>
      </c>
      <c r="U99" t="s">
        <v>146</v>
      </c>
      <c r="V99">
        <v>9</v>
      </c>
      <c r="W99">
        <v>1</v>
      </c>
      <c r="X99">
        <v>36</v>
      </c>
      <c r="Y99">
        <v>735</v>
      </c>
      <c r="Z99">
        <v>739</v>
      </c>
      <c r="AA99">
        <v>12500</v>
      </c>
      <c r="AB99">
        <v>5</v>
      </c>
    </row>
    <row r="100" spans="1:28" x14ac:dyDescent="0.25">
      <c r="A100">
        <v>99</v>
      </c>
      <c r="B100">
        <v>96413</v>
      </c>
      <c r="C100">
        <v>10375</v>
      </c>
      <c r="D100">
        <v>10375</v>
      </c>
      <c r="E100" s="1">
        <v>0.19719999999999999</v>
      </c>
      <c r="F100" t="s">
        <v>14</v>
      </c>
      <c r="G100" t="s">
        <v>15</v>
      </c>
      <c r="H100" s="1">
        <v>4.99E-2</v>
      </c>
      <c r="I100" t="s">
        <v>34</v>
      </c>
      <c r="J100" t="s">
        <v>31</v>
      </c>
      <c r="K100">
        <v>4166.67</v>
      </c>
      <c r="L100" t="s">
        <v>48</v>
      </c>
      <c r="M100">
        <v>9</v>
      </c>
      <c r="N100">
        <v>6122</v>
      </c>
      <c r="O100">
        <v>1</v>
      </c>
      <c r="P100" t="s">
        <v>28</v>
      </c>
      <c r="Q100">
        <v>19</v>
      </c>
      <c r="R100">
        <v>4</v>
      </c>
      <c r="S100">
        <v>1</v>
      </c>
      <c r="T100">
        <v>5</v>
      </c>
      <c r="U100" t="s">
        <v>147</v>
      </c>
      <c r="V100">
        <v>17</v>
      </c>
      <c r="W100">
        <v>0</v>
      </c>
      <c r="X100">
        <v>36</v>
      </c>
      <c r="Y100">
        <v>665</v>
      </c>
      <c r="Z100">
        <v>669</v>
      </c>
      <c r="AA100">
        <v>4166.67</v>
      </c>
      <c r="AB100">
        <v>5</v>
      </c>
    </row>
    <row r="101" spans="1:28" x14ac:dyDescent="0.25">
      <c r="A101">
        <v>100</v>
      </c>
      <c r="B101">
        <v>88273</v>
      </c>
      <c r="C101">
        <v>4800</v>
      </c>
      <c r="D101">
        <v>4800</v>
      </c>
      <c r="E101" s="1">
        <v>0.1875</v>
      </c>
      <c r="F101" t="s">
        <v>14</v>
      </c>
      <c r="G101" t="s">
        <v>33</v>
      </c>
      <c r="H101" s="1">
        <v>0.1089</v>
      </c>
      <c r="I101" t="s">
        <v>102</v>
      </c>
      <c r="J101" t="s">
        <v>17</v>
      </c>
      <c r="K101">
        <v>5833.33</v>
      </c>
      <c r="L101" t="s">
        <v>36</v>
      </c>
      <c r="M101">
        <v>8</v>
      </c>
      <c r="N101">
        <v>17943</v>
      </c>
      <c r="O101">
        <v>0</v>
      </c>
      <c r="P101" t="s">
        <v>40</v>
      </c>
      <c r="Q101">
        <v>18</v>
      </c>
      <c r="R101">
        <v>10</v>
      </c>
      <c r="S101">
        <v>3</v>
      </c>
      <c r="T101">
        <v>11</v>
      </c>
      <c r="U101" t="s">
        <v>146</v>
      </c>
      <c r="V101">
        <v>16</v>
      </c>
      <c r="W101">
        <v>1</v>
      </c>
      <c r="X101">
        <v>36</v>
      </c>
      <c r="Y101">
        <v>670</v>
      </c>
      <c r="Z101">
        <v>674</v>
      </c>
      <c r="AA101">
        <v>5833.33</v>
      </c>
      <c r="AB101">
        <v>11</v>
      </c>
    </row>
    <row r="102" spans="1:28" x14ac:dyDescent="0.25">
      <c r="A102">
        <v>101</v>
      </c>
      <c r="B102">
        <v>48519</v>
      </c>
      <c r="C102">
        <v>6400</v>
      </c>
      <c r="D102">
        <v>6400</v>
      </c>
      <c r="E102" s="1">
        <v>0.13109999999999999</v>
      </c>
      <c r="F102" t="s">
        <v>14</v>
      </c>
      <c r="G102" t="s">
        <v>29</v>
      </c>
      <c r="H102" s="1">
        <v>0.11459999999999999</v>
      </c>
      <c r="I102" t="s">
        <v>41</v>
      </c>
      <c r="J102" t="s">
        <v>17</v>
      </c>
      <c r="K102">
        <v>4666.67</v>
      </c>
      <c r="L102" t="s">
        <v>83</v>
      </c>
      <c r="M102">
        <v>7</v>
      </c>
      <c r="N102">
        <v>8942</v>
      </c>
      <c r="O102">
        <v>1</v>
      </c>
      <c r="P102" t="s">
        <v>40</v>
      </c>
      <c r="Q102">
        <v>13</v>
      </c>
      <c r="R102">
        <v>11</v>
      </c>
      <c r="S102">
        <v>2</v>
      </c>
      <c r="T102">
        <v>11</v>
      </c>
      <c r="U102" t="s">
        <v>147</v>
      </c>
      <c r="V102">
        <v>13</v>
      </c>
      <c r="W102">
        <v>1</v>
      </c>
      <c r="X102">
        <v>36</v>
      </c>
      <c r="Y102">
        <v>700</v>
      </c>
      <c r="Z102">
        <v>704</v>
      </c>
      <c r="AA102">
        <v>4666.67</v>
      </c>
      <c r="AB102">
        <v>11</v>
      </c>
    </row>
    <row r="103" spans="1:28" x14ac:dyDescent="0.25">
      <c r="A103">
        <v>102</v>
      </c>
      <c r="B103">
        <v>69456</v>
      </c>
      <c r="C103">
        <v>5000</v>
      </c>
      <c r="D103">
        <v>5000</v>
      </c>
      <c r="E103" s="1">
        <v>7.9000000000000001E-2</v>
      </c>
      <c r="F103" t="s">
        <v>14</v>
      </c>
      <c r="G103" t="s">
        <v>15</v>
      </c>
      <c r="H103" s="1">
        <v>0.17219999999999999</v>
      </c>
      <c r="I103" t="s">
        <v>24</v>
      </c>
      <c r="J103" t="s">
        <v>35</v>
      </c>
      <c r="K103">
        <v>4000</v>
      </c>
      <c r="L103" t="s">
        <v>42</v>
      </c>
      <c r="M103">
        <v>10</v>
      </c>
      <c r="N103">
        <v>6023</v>
      </c>
      <c r="O103">
        <v>0</v>
      </c>
      <c r="P103" t="s">
        <v>40</v>
      </c>
      <c r="Q103">
        <v>7</v>
      </c>
      <c r="R103">
        <v>17</v>
      </c>
      <c r="S103">
        <v>1</v>
      </c>
      <c r="T103">
        <v>11</v>
      </c>
      <c r="U103" t="s">
        <v>146</v>
      </c>
      <c r="V103">
        <v>12</v>
      </c>
      <c r="W103">
        <v>1</v>
      </c>
      <c r="X103">
        <v>36</v>
      </c>
      <c r="Y103">
        <v>705</v>
      </c>
      <c r="Z103">
        <v>709</v>
      </c>
      <c r="AA103">
        <v>4000</v>
      </c>
      <c r="AB103">
        <v>11</v>
      </c>
    </row>
    <row r="104" spans="1:28" x14ac:dyDescent="0.25">
      <c r="A104">
        <v>103</v>
      </c>
      <c r="B104">
        <v>41198</v>
      </c>
      <c r="C104">
        <v>12000</v>
      </c>
      <c r="D104">
        <v>12000</v>
      </c>
      <c r="E104" s="1">
        <v>6.6199999999999995E-2</v>
      </c>
      <c r="F104" t="s">
        <v>14</v>
      </c>
      <c r="G104" t="s">
        <v>29</v>
      </c>
      <c r="H104" s="1">
        <v>0.21659999999999999</v>
      </c>
      <c r="I104" t="s">
        <v>85</v>
      </c>
      <c r="J104" t="s">
        <v>31</v>
      </c>
      <c r="K104">
        <v>5250</v>
      </c>
      <c r="L104" t="s">
        <v>55</v>
      </c>
      <c r="M104">
        <v>11</v>
      </c>
      <c r="N104">
        <v>20639</v>
      </c>
      <c r="O104">
        <v>0</v>
      </c>
      <c r="P104" t="s">
        <v>19</v>
      </c>
      <c r="Q104">
        <v>6</v>
      </c>
      <c r="R104">
        <v>21</v>
      </c>
      <c r="S104">
        <v>2</v>
      </c>
      <c r="T104">
        <v>0</v>
      </c>
      <c r="U104" t="s">
        <v>146</v>
      </c>
      <c r="V104">
        <v>9</v>
      </c>
      <c r="W104">
        <v>0</v>
      </c>
      <c r="X104">
        <v>36</v>
      </c>
      <c r="Y104">
        <v>740</v>
      </c>
      <c r="Z104">
        <v>744</v>
      </c>
      <c r="AA104">
        <v>5250</v>
      </c>
      <c r="AB104">
        <v>0</v>
      </c>
    </row>
    <row r="105" spans="1:28" x14ac:dyDescent="0.25">
      <c r="A105">
        <v>104</v>
      </c>
      <c r="B105">
        <v>44282</v>
      </c>
      <c r="C105">
        <v>23850</v>
      </c>
      <c r="D105">
        <v>23820.25</v>
      </c>
      <c r="E105" s="1">
        <v>0.21479999999999999</v>
      </c>
      <c r="F105" t="s">
        <v>23</v>
      </c>
      <c r="G105" t="s">
        <v>33</v>
      </c>
      <c r="H105" s="1">
        <v>0.1875</v>
      </c>
      <c r="I105" t="s">
        <v>71</v>
      </c>
      <c r="J105" t="s">
        <v>17</v>
      </c>
      <c r="K105">
        <v>4250</v>
      </c>
      <c r="L105" t="s">
        <v>25</v>
      </c>
      <c r="M105">
        <v>23</v>
      </c>
      <c r="N105">
        <v>37251</v>
      </c>
      <c r="O105">
        <v>0</v>
      </c>
      <c r="P105" t="s">
        <v>64</v>
      </c>
      <c r="Q105">
        <v>21</v>
      </c>
      <c r="R105">
        <v>18</v>
      </c>
      <c r="S105">
        <v>3</v>
      </c>
      <c r="T105">
        <v>4</v>
      </c>
      <c r="U105" t="s">
        <v>146</v>
      </c>
      <c r="V105">
        <v>14</v>
      </c>
      <c r="W105">
        <v>1</v>
      </c>
      <c r="X105">
        <v>60</v>
      </c>
      <c r="Y105">
        <v>690</v>
      </c>
      <c r="Z105">
        <v>694</v>
      </c>
      <c r="AA105">
        <v>4250</v>
      </c>
      <c r="AB105">
        <v>4</v>
      </c>
    </row>
    <row r="106" spans="1:28" x14ac:dyDescent="0.25">
      <c r="A106">
        <v>105</v>
      </c>
      <c r="B106">
        <v>34122</v>
      </c>
      <c r="C106">
        <v>15000</v>
      </c>
      <c r="D106">
        <v>15000</v>
      </c>
      <c r="E106" s="1">
        <v>0.1065</v>
      </c>
      <c r="F106" t="s">
        <v>14</v>
      </c>
      <c r="G106" t="s">
        <v>101</v>
      </c>
      <c r="H106" s="1">
        <v>0.1615</v>
      </c>
      <c r="I106" t="s">
        <v>54</v>
      </c>
      <c r="J106" t="s">
        <v>17</v>
      </c>
      <c r="K106">
        <v>7083.33</v>
      </c>
      <c r="L106" t="s">
        <v>39</v>
      </c>
      <c r="M106">
        <v>14</v>
      </c>
      <c r="N106">
        <v>338</v>
      </c>
      <c r="O106">
        <v>2</v>
      </c>
      <c r="P106" t="s">
        <v>32</v>
      </c>
      <c r="Q106">
        <v>10</v>
      </c>
      <c r="R106">
        <v>16</v>
      </c>
      <c r="S106">
        <v>0</v>
      </c>
      <c r="T106">
        <v>9</v>
      </c>
      <c r="U106" t="s">
        <v>148</v>
      </c>
      <c r="V106">
        <v>11</v>
      </c>
      <c r="W106">
        <v>1</v>
      </c>
      <c r="X106">
        <v>36</v>
      </c>
      <c r="Y106">
        <v>720</v>
      </c>
      <c r="Z106">
        <v>724</v>
      </c>
      <c r="AA106">
        <v>7083.33</v>
      </c>
      <c r="AB106">
        <v>9</v>
      </c>
    </row>
    <row r="107" spans="1:28" x14ac:dyDescent="0.25">
      <c r="A107">
        <v>106</v>
      </c>
      <c r="B107">
        <v>84563</v>
      </c>
      <c r="C107">
        <v>8000</v>
      </c>
      <c r="D107">
        <v>8000</v>
      </c>
      <c r="E107" s="1">
        <v>7.6200000000000004E-2</v>
      </c>
      <c r="F107" t="s">
        <v>14</v>
      </c>
      <c r="G107" t="s">
        <v>33</v>
      </c>
      <c r="H107" s="2">
        <v>0</v>
      </c>
      <c r="I107" t="s">
        <v>85</v>
      </c>
      <c r="J107" t="s">
        <v>17</v>
      </c>
      <c r="K107">
        <v>3500</v>
      </c>
      <c r="L107" t="s">
        <v>63</v>
      </c>
      <c r="M107">
        <v>7</v>
      </c>
      <c r="N107">
        <v>0</v>
      </c>
      <c r="O107">
        <v>1</v>
      </c>
      <c r="P107" t="s">
        <v>100</v>
      </c>
      <c r="Q107">
        <v>7</v>
      </c>
      <c r="R107" s="5">
        <v>0</v>
      </c>
      <c r="S107">
        <v>3</v>
      </c>
      <c r="T107" t="s">
        <v>100</v>
      </c>
      <c r="U107" t="s">
        <v>147</v>
      </c>
      <c r="V107">
        <v>7</v>
      </c>
      <c r="W107">
        <v>1</v>
      </c>
      <c r="X107">
        <v>36</v>
      </c>
      <c r="Y107">
        <v>765</v>
      </c>
      <c r="Z107">
        <v>769</v>
      </c>
      <c r="AA107">
        <v>3500</v>
      </c>
      <c r="AB107">
        <v>-1</v>
      </c>
    </row>
    <row r="108" spans="1:28" x14ac:dyDescent="0.25">
      <c r="A108">
        <v>107</v>
      </c>
      <c r="B108">
        <v>98634</v>
      </c>
      <c r="C108">
        <v>20000</v>
      </c>
      <c r="D108">
        <v>20000</v>
      </c>
      <c r="E108" s="1">
        <v>6.0299999999999999E-2</v>
      </c>
      <c r="F108" t="s">
        <v>14</v>
      </c>
      <c r="G108" t="s">
        <v>29</v>
      </c>
      <c r="H108" s="1">
        <v>0.1867</v>
      </c>
      <c r="I108" t="s">
        <v>46</v>
      </c>
      <c r="J108" t="s">
        <v>17</v>
      </c>
      <c r="K108">
        <v>14583.33</v>
      </c>
      <c r="L108" t="s">
        <v>21</v>
      </c>
      <c r="M108">
        <v>9</v>
      </c>
      <c r="N108">
        <v>29044</v>
      </c>
      <c r="O108">
        <v>0</v>
      </c>
      <c r="P108" t="s">
        <v>53</v>
      </c>
      <c r="Q108">
        <v>6</v>
      </c>
      <c r="R108">
        <v>18</v>
      </c>
      <c r="S108">
        <v>2</v>
      </c>
      <c r="T108">
        <v>7</v>
      </c>
      <c r="U108" t="s">
        <v>146</v>
      </c>
      <c r="V108">
        <v>11</v>
      </c>
      <c r="W108">
        <v>1</v>
      </c>
      <c r="X108">
        <v>36</v>
      </c>
      <c r="Y108">
        <v>715</v>
      </c>
      <c r="Z108">
        <v>719</v>
      </c>
      <c r="AA108">
        <v>14583.33</v>
      </c>
      <c r="AB108">
        <v>7</v>
      </c>
    </row>
    <row r="109" spans="1:28" x14ac:dyDescent="0.25">
      <c r="A109">
        <v>108</v>
      </c>
      <c r="B109">
        <v>73526</v>
      </c>
      <c r="C109">
        <v>20000</v>
      </c>
      <c r="D109">
        <v>19975</v>
      </c>
      <c r="E109" s="1">
        <v>0.13109999999999999</v>
      </c>
      <c r="F109" t="s">
        <v>14</v>
      </c>
      <c r="G109" t="s">
        <v>15</v>
      </c>
      <c r="H109" s="1">
        <v>0.15090000000000001</v>
      </c>
      <c r="I109" t="s">
        <v>85</v>
      </c>
      <c r="J109" t="s">
        <v>31</v>
      </c>
      <c r="K109">
        <v>8233.33</v>
      </c>
      <c r="L109" t="s">
        <v>78</v>
      </c>
      <c r="M109">
        <v>17</v>
      </c>
      <c r="N109">
        <v>29756</v>
      </c>
      <c r="O109">
        <v>2</v>
      </c>
      <c r="P109" t="s">
        <v>19</v>
      </c>
      <c r="Q109">
        <v>13</v>
      </c>
      <c r="R109">
        <v>15</v>
      </c>
      <c r="S109">
        <v>1</v>
      </c>
      <c r="T109">
        <v>0</v>
      </c>
      <c r="U109" t="s">
        <v>148</v>
      </c>
      <c r="V109">
        <v>12</v>
      </c>
      <c r="W109">
        <v>0</v>
      </c>
      <c r="X109">
        <v>36</v>
      </c>
      <c r="Y109">
        <v>710</v>
      </c>
      <c r="Z109">
        <v>714</v>
      </c>
      <c r="AA109">
        <v>8233.33</v>
      </c>
      <c r="AB109">
        <v>0</v>
      </c>
    </row>
    <row r="110" spans="1:28" x14ac:dyDescent="0.25">
      <c r="A110">
        <v>109</v>
      </c>
      <c r="B110">
        <v>82476</v>
      </c>
      <c r="C110">
        <v>10000</v>
      </c>
      <c r="D110">
        <v>10000</v>
      </c>
      <c r="E110" s="1">
        <v>0.1409</v>
      </c>
      <c r="F110" t="s">
        <v>14</v>
      </c>
      <c r="G110" t="s">
        <v>15</v>
      </c>
      <c r="H110" s="1">
        <v>0.10589999999999999</v>
      </c>
      <c r="I110" t="s">
        <v>24</v>
      </c>
      <c r="J110" t="s">
        <v>31</v>
      </c>
      <c r="K110">
        <v>2916.67</v>
      </c>
      <c r="L110" t="s">
        <v>25</v>
      </c>
      <c r="M110">
        <v>9</v>
      </c>
      <c r="N110">
        <v>10390</v>
      </c>
      <c r="O110">
        <v>3</v>
      </c>
      <c r="P110" t="s">
        <v>19</v>
      </c>
      <c r="Q110">
        <v>14</v>
      </c>
      <c r="R110">
        <v>10</v>
      </c>
      <c r="S110">
        <v>1</v>
      </c>
      <c r="T110">
        <v>0</v>
      </c>
      <c r="U110" t="s">
        <v>149</v>
      </c>
      <c r="V110">
        <v>14</v>
      </c>
      <c r="W110">
        <v>0</v>
      </c>
      <c r="X110">
        <v>36</v>
      </c>
      <c r="Y110">
        <v>690</v>
      </c>
      <c r="Z110">
        <v>694</v>
      </c>
      <c r="AA110">
        <v>2916.67</v>
      </c>
      <c r="AB110">
        <v>0</v>
      </c>
    </row>
    <row r="111" spans="1:28" x14ac:dyDescent="0.25">
      <c r="A111">
        <v>110</v>
      </c>
      <c r="B111">
        <v>67263</v>
      </c>
      <c r="C111">
        <v>18825</v>
      </c>
      <c r="D111">
        <v>18825</v>
      </c>
      <c r="E111" s="1">
        <v>0.1409</v>
      </c>
      <c r="F111" t="s">
        <v>14</v>
      </c>
      <c r="G111" t="s">
        <v>29</v>
      </c>
      <c r="H111" s="1">
        <v>0.1308</v>
      </c>
      <c r="I111" t="s">
        <v>103</v>
      </c>
      <c r="J111" t="s">
        <v>31</v>
      </c>
      <c r="K111">
        <v>4000</v>
      </c>
      <c r="L111" t="s">
        <v>78</v>
      </c>
      <c r="M111">
        <v>6</v>
      </c>
      <c r="N111">
        <v>20694</v>
      </c>
      <c r="O111">
        <v>1</v>
      </c>
      <c r="P111" t="s">
        <v>64</v>
      </c>
      <c r="Q111">
        <v>14</v>
      </c>
      <c r="R111">
        <v>13</v>
      </c>
      <c r="S111">
        <v>2</v>
      </c>
      <c r="T111">
        <v>4</v>
      </c>
      <c r="U111" t="s">
        <v>147</v>
      </c>
      <c r="V111">
        <v>12</v>
      </c>
      <c r="W111">
        <v>0</v>
      </c>
      <c r="X111">
        <v>36</v>
      </c>
      <c r="Y111">
        <v>710</v>
      </c>
      <c r="Z111">
        <v>714</v>
      </c>
      <c r="AA111">
        <v>4000</v>
      </c>
      <c r="AB111">
        <v>4</v>
      </c>
    </row>
    <row r="112" spans="1:28" x14ac:dyDescent="0.25">
      <c r="A112">
        <v>111</v>
      </c>
      <c r="B112">
        <v>41267</v>
      </c>
      <c r="C112">
        <v>35000</v>
      </c>
      <c r="D112">
        <v>34975</v>
      </c>
      <c r="E112" s="1">
        <v>7.9000000000000001E-2</v>
      </c>
      <c r="F112" t="s">
        <v>14</v>
      </c>
      <c r="G112" t="s">
        <v>101</v>
      </c>
      <c r="H112" s="1">
        <v>1.5900000000000001E-2</v>
      </c>
      <c r="I112" t="s">
        <v>81</v>
      </c>
      <c r="J112" t="s">
        <v>31</v>
      </c>
      <c r="K112">
        <v>18333.330000000002</v>
      </c>
      <c r="L112" t="s">
        <v>104</v>
      </c>
      <c r="M112">
        <v>10</v>
      </c>
      <c r="N112">
        <v>1992</v>
      </c>
      <c r="O112">
        <v>0</v>
      </c>
      <c r="P112" t="s">
        <v>49</v>
      </c>
      <c r="Q112">
        <v>7</v>
      </c>
      <c r="R112">
        <v>1</v>
      </c>
      <c r="S112">
        <v>0</v>
      </c>
      <c r="T112">
        <v>1</v>
      </c>
      <c r="U112" t="s">
        <v>146</v>
      </c>
      <c r="V112">
        <v>8</v>
      </c>
      <c r="W112">
        <v>0</v>
      </c>
      <c r="X112">
        <v>36</v>
      </c>
      <c r="Y112">
        <v>775</v>
      </c>
      <c r="Z112">
        <v>779</v>
      </c>
      <c r="AA112">
        <v>18333.330000000002</v>
      </c>
      <c r="AB112">
        <v>1</v>
      </c>
    </row>
    <row r="113" spans="1:28" x14ac:dyDescent="0.25">
      <c r="A113">
        <v>112</v>
      </c>
      <c r="B113">
        <v>64884</v>
      </c>
      <c r="C113">
        <v>9000</v>
      </c>
      <c r="D113">
        <v>9000</v>
      </c>
      <c r="E113" s="1">
        <v>6.0299999999999999E-2</v>
      </c>
      <c r="F113" t="s">
        <v>14</v>
      </c>
      <c r="G113" t="s">
        <v>60</v>
      </c>
      <c r="H113" s="1">
        <v>5.5800000000000002E-2</v>
      </c>
      <c r="I113" t="s">
        <v>30</v>
      </c>
      <c r="J113" t="s">
        <v>17</v>
      </c>
      <c r="K113">
        <v>9583.33</v>
      </c>
      <c r="L113" t="s">
        <v>105</v>
      </c>
      <c r="M113">
        <v>11</v>
      </c>
      <c r="N113">
        <v>675</v>
      </c>
      <c r="O113">
        <v>0</v>
      </c>
      <c r="P113" t="s">
        <v>100</v>
      </c>
      <c r="Q113">
        <v>6</v>
      </c>
      <c r="R113">
        <v>5</v>
      </c>
      <c r="S113">
        <v>0</v>
      </c>
      <c r="T113" t="s">
        <v>100</v>
      </c>
      <c r="U113" t="s">
        <v>146</v>
      </c>
      <c r="V113">
        <v>6</v>
      </c>
      <c r="W113">
        <v>1</v>
      </c>
      <c r="X113">
        <v>36</v>
      </c>
      <c r="Y113">
        <v>815</v>
      </c>
      <c r="Z113">
        <v>819</v>
      </c>
      <c r="AA113">
        <v>9583.33</v>
      </c>
      <c r="AB113">
        <v>-1</v>
      </c>
    </row>
    <row r="114" spans="1:28" x14ac:dyDescent="0.25">
      <c r="A114">
        <v>113</v>
      </c>
      <c r="B114">
        <v>18452</v>
      </c>
      <c r="C114">
        <v>4000</v>
      </c>
      <c r="D114">
        <v>4000</v>
      </c>
      <c r="E114" s="1">
        <v>6.1699999999999998E-2</v>
      </c>
      <c r="F114" t="s">
        <v>14</v>
      </c>
      <c r="G114" t="s">
        <v>68</v>
      </c>
      <c r="H114" s="2">
        <v>0.15</v>
      </c>
      <c r="I114" t="s">
        <v>34</v>
      </c>
      <c r="J114" t="s">
        <v>31</v>
      </c>
      <c r="K114">
        <v>4234</v>
      </c>
      <c r="L114" t="s">
        <v>106</v>
      </c>
      <c r="M114">
        <v>5</v>
      </c>
      <c r="N114">
        <v>587</v>
      </c>
      <c r="O114">
        <v>1</v>
      </c>
      <c r="P114" t="s">
        <v>22</v>
      </c>
      <c r="Q114">
        <v>6</v>
      </c>
      <c r="R114" s="5">
        <v>15</v>
      </c>
      <c r="S114">
        <v>4</v>
      </c>
      <c r="T114">
        <v>2</v>
      </c>
      <c r="U114" t="s">
        <v>147</v>
      </c>
      <c r="V114">
        <v>9</v>
      </c>
      <c r="W114">
        <v>0</v>
      </c>
      <c r="X114">
        <v>36</v>
      </c>
      <c r="Y114">
        <v>745</v>
      </c>
      <c r="Z114">
        <v>749</v>
      </c>
      <c r="AA114">
        <v>4234</v>
      </c>
      <c r="AB114">
        <v>2</v>
      </c>
    </row>
    <row r="115" spans="1:28" x14ac:dyDescent="0.25">
      <c r="A115">
        <v>114</v>
      </c>
      <c r="B115">
        <v>57866</v>
      </c>
      <c r="C115">
        <v>5750</v>
      </c>
      <c r="D115">
        <v>5750</v>
      </c>
      <c r="E115" s="1">
        <v>0.1399</v>
      </c>
      <c r="F115" t="s">
        <v>14</v>
      </c>
      <c r="G115" t="s">
        <v>29</v>
      </c>
      <c r="H115" s="1">
        <v>0.1244</v>
      </c>
      <c r="I115" t="s">
        <v>24</v>
      </c>
      <c r="J115" t="s">
        <v>31</v>
      </c>
      <c r="K115">
        <v>5000</v>
      </c>
      <c r="L115" t="s">
        <v>73</v>
      </c>
      <c r="M115">
        <v>13</v>
      </c>
      <c r="N115">
        <v>12465</v>
      </c>
      <c r="O115">
        <v>0</v>
      </c>
      <c r="P115" t="s">
        <v>40</v>
      </c>
      <c r="Q115">
        <v>13</v>
      </c>
      <c r="R115">
        <v>12</v>
      </c>
      <c r="S115">
        <v>2</v>
      </c>
      <c r="T115">
        <v>11</v>
      </c>
      <c r="U115" t="s">
        <v>146</v>
      </c>
      <c r="V115">
        <v>18</v>
      </c>
      <c r="W115">
        <v>0</v>
      </c>
      <c r="X115">
        <v>36</v>
      </c>
      <c r="Y115">
        <v>660</v>
      </c>
      <c r="Z115">
        <v>664</v>
      </c>
      <c r="AA115">
        <v>5000</v>
      </c>
      <c r="AB115">
        <v>11</v>
      </c>
    </row>
    <row r="116" spans="1:28" x14ac:dyDescent="0.25">
      <c r="A116">
        <v>115</v>
      </c>
      <c r="B116">
        <v>77151</v>
      </c>
      <c r="C116">
        <v>20950</v>
      </c>
      <c r="D116">
        <v>20950</v>
      </c>
      <c r="E116" s="1">
        <v>0.158</v>
      </c>
      <c r="F116" t="s">
        <v>14</v>
      </c>
      <c r="G116" t="s">
        <v>15</v>
      </c>
      <c r="H116" s="1">
        <v>0.15709999999999999</v>
      </c>
      <c r="I116" t="s">
        <v>38</v>
      </c>
      <c r="J116" t="s">
        <v>17</v>
      </c>
      <c r="K116">
        <v>12916.67</v>
      </c>
      <c r="L116" t="s">
        <v>25</v>
      </c>
      <c r="M116">
        <v>8</v>
      </c>
      <c r="N116">
        <v>30188</v>
      </c>
      <c r="O116">
        <v>1</v>
      </c>
      <c r="P116" t="s">
        <v>64</v>
      </c>
      <c r="Q116">
        <v>15</v>
      </c>
      <c r="R116">
        <v>15</v>
      </c>
      <c r="S116">
        <v>1</v>
      </c>
      <c r="T116">
        <v>4</v>
      </c>
      <c r="U116" t="s">
        <v>147</v>
      </c>
      <c r="V116">
        <v>14</v>
      </c>
      <c r="W116">
        <v>1</v>
      </c>
      <c r="X116">
        <v>36</v>
      </c>
      <c r="Y116">
        <v>690</v>
      </c>
      <c r="Z116">
        <v>694</v>
      </c>
      <c r="AA116">
        <v>12916.67</v>
      </c>
      <c r="AB116">
        <v>4</v>
      </c>
    </row>
    <row r="117" spans="1:28" x14ac:dyDescent="0.25">
      <c r="A117">
        <v>116</v>
      </c>
      <c r="B117">
        <v>25405</v>
      </c>
      <c r="C117">
        <v>8000</v>
      </c>
      <c r="D117">
        <v>8000</v>
      </c>
      <c r="E117" s="1">
        <v>0.1099</v>
      </c>
      <c r="F117" t="s">
        <v>14</v>
      </c>
      <c r="G117" t="s">
        <v>29</v>
      </c>
      <c r="H117" s="1">
        <v>0.14760000000000001</v>
      </c>
      <c r="I117" t="s">
        <v>71</v>
      </c>
      <c r="J117" t="s">
        <v>31</v>
      </c>
      <c r="K117">
        <v>7500</v>
      </c>
      <c r="L117" t="s">
        <v>78</v>
      </c>
      <c r="M117">
        <v>9</v>
      </c>
      <c r="N117">
        <v>7120</v>
      </c>
      <c r="O117">
        <v>2</v>
      </c>
      <c r="P117" t="s">
        <v>19</v>
      </c>
      <c r="Q117">
        <v>10</v>
      </c>
      <c r="R117">
        <v>14</v>
      </c>
      <c r="S117">
        <v>2</v>
      </c>
      <c r="T117">
        <v>0</v>
      </c>
      <c r="U117" t="s">
        <v>148</v>
      </c>
      <c r="V117">
        <v>12</v>
      </c>
      <c r="W117">
        <v>0</v>
      </c>
      <c r="X117">
        <v>36</v>
      </c>
      <c r="Y117">
        <v>710</v>
      </c>
      <c r="Z117">
        <v>714</v>
      </c>
      <c r="AA117">
        <v>7500</v>
      </c>
      <c r="AB117">
        <v>0</v>
      </c>
    </row>
    <row r="118" spans="1:28" x14ac:dyDescent="0.25">
      <c r="A118">
        <v>117</v>
      </c>
      <c r="B118">
        <v>85644</v>
      </c>
      <c r="C118">
        <v>10000</v>
      </c>
      <c r="D118">
        <v>10000</v>
      </c>
      <c r="E118" s="1">
        <v>0.1016</v>
      </c>
      <c r="F118" t="s">
        <v>14</v>
      </c>
      <c r="G118" t="s">
        <v>15</v>
      </c>
      <c r="H118" s="1">
        <v>9.2999999999999999E-2</v>
      </c>
      <c r="I118" t="s">
        <v>20</v>
      </c>
      <c r="J118" t="s">
        <v>17</v>
      </c>
      <c r="K118">
        <v>3333.33</v>
      </c>
      <c r="L118" t="s">
        <v>51</v>
      </c>
      <c r="M118">
        <v>8</v>
      </c>
      <c r="N118">
        <v>8940</v>
      </c>
      <c r="O118">
        <v>2</v>
      </c>
      <c r="P118" t="s">
        <v>100</v>
      </c>
      <c r="Q118">
        <v>10</v>
      </c>
      <c r="R118">
        <v>9</v>
      </c>
      <c r="S118">
        <v>1</v>
      </c>
      <c r="T118" t="s">
        <v>100</v>
      </c>
      <c r="U118" t="s">
        <v>148</v>
      </c>
      <c r="V118">
        <v>10</v>
      </c>
      <c r="W118">
        <v>1</v>
      </c>
      <c r="X118">
        <v>36</v>
      </c>
      <c r="Y118">
        <v>725</v>
      </c>
      <c r="Z118">
        <v>729</v>
      </c>
      <c r="AA118">
        <v>3333.33</v>
      </c>
      <c r="AB118">
        <v>-1</v>
      </c>
    </row>
    <row r="119" spans="1:28" x14ac:dyDescent="0.25">
      <c r="A119">
        <v>118</v>
      </c>
      <c r="B119">
        <v>85686</v>
      </c>
      <c r="C119">
        <v>10000</v>
      </c>
      <c r="D119">
        <v>10000</v>
      </c>
      <c r="E119" s="1">
        <v>0.1409</v>
      </c>
      <c r="F119" t="s">
        <v>14</v>
      </c>
      <c r="G119" t="s">
        <v>101</v>
      </c>
      <c r="H119" s="1">
        <v>0.14760000000000001</v>
      </c>
      <c r="I119" t="s">
        <v>71</v>
      </c>
      <c r="J119" t="s">
        <v>31</v>
      </c>
      <c r="K119">
        <v>5000</v>
      </c>
      <c r="L119" t="s">
        <v>62</v>
      </c>
      <c r="M119">
        <v>7</v>
      </c>
      <c r="N119">
        <v>4762</v>
      </c>
      <c r="O119">
        <v>0</v>
      </c>
      <c r="P119" t="s">
        <v>64</v>
      </c>
      <c r="Q119">
        <v>14</v>
      </c>
      <c r="R119">
        <v>14</v>
      </c>
      <c r="S119">
        <v>0</v>
      </c>
      <c r="T119">
        <v>4</v>
      </c>
      <c r="U119" t="s">
        <v>146</v>
      </c>
      <c r="V119">
        <v>15</v>
      </c>
      <c r="W119">
        <v>0</v>
      </c>
      <c r="X119">
        <v>36</v>
      </c>
      <c r="Y119">
        <v>675</v>
      </c>
      <c r="Z119">
        <v>679</v>
      </c>
      <c r="AA119">
        <v>5000</v>
      </c>
      <c r="AB119">
        <v>4</v>
      </c>
    </row>
    <row r="120" spans="1:28" x14ac:dyDescent="0.25">
      <c r="A120">
        <v>119</v>
      </c>
      <c r="B120">
        <v>54649</v>
      </c>
      <c r="C120">
        <v>14000</v>
      </c>
      <c r="D120">
        <v>14000</v>
      </c>
      <c r="E120" s="1">
        <v>6.0299999999999999E-2</v>
      </c>
      <c r="F120" t="s">
        <v>14</v>
      </c>
      <c r="G120" t="s">
        <v>29</v>
      </c>
      <c r="H120" s="1">
        <v>0.1953</v>
      </c>
      <c r="I120" t="s">
        <v>34</v>
      </c>
      <c r="J120" t="s">
        <v>17</v>
      </c>
      <c r="K120">
        <v>6000</v>
      </c>
      <c r="L120" t="s">
        <v>63</v>
      </c>
      <c r="M120">
        <v>13</v>
      </c>
      <c r="N120">
        <v>4140</v>
      </c>
      <c r="O120">
        <v>0</v>
      </c>
      <c r="P120" t="s">
        <v>44</v>
      </c>
      <c r="Q120">
        <v>6</v>
      </c>
      <c r="R120">
        <v>19</v>
      </c>
      <c r="S120">
        <v>2</v>
      </c>
      <c r="T120">
        <v>8</v>
      </c>
      <c r="U120" t="s">
        <v>146</v>
      </c>
      <c r="V120">
        <v>7</v>
      </c>
      <c r="W120">
        <v>1</v>
      </c>
      <c r="X120">
        <v>36</v>
      </c>
      <c r="Y120">
        <v>765</v>
      </c>
      <c r="Z120">
        <v>769</v>
      </c>
      <c r="AA120">
        <v>6000</v>
      </c>
      <c r="AB120">
        <v>8</v>
      </c>
    </row>
    <row r="121" spans="1:28" x14ac:dyDescent="0.25">
      <c r="A121">
        <v>120</v>
      </c>
      <c r="B121">
        <v>19069</v>
      </c>
      <c r="C121">
        <v>5000</v>
      </c>
      <c r="D121">
        <v>5000</v>
      </c>
      <c r="E121" s="1">
        <v>7.6600000000000001E-2</v>
      </c>
      <c r="F121" t="s">
        <v>14</v>
      </c>
      <c r="G121" t="s">
        <v>29</v>
      </c>
      <c r="H121" s="1">
        <v>3.3300000000000003E-2</v>
      </c>
      <c r="I121" t="s">
        <v>96</v>
      </c>
      <c r="J121" t="s">
        <v>31</v>
      </c>
      <c r="K121">
        <v>9000</v>
      </c>
      <c r="L121" t="s">
        <v>18</v>
      </c>
      <c r="M121">
        <v>3</v>
      </c>
      <c r="N121">
        <v>12297</v>
      </c>
      <c r="O121">
        <v>0</v>
      </c>
      <c r="P121" t="s">
        <v>40</v>
      </c>
      <c r="Q121">
        <v>7</v>
      </c>
      <c r="R121">
        <v>3</v>
      </c>
      <c r="S121">
        <v>2</v>
      </c>
      <c r="T121">
        <v>11</v>
      </c>
      <c r="U121" t="s">
        <v>146</v>
      </c>
      <c r="V121">
        <v>9</v>
      </c>
      <c r="W121">
        <v>0</v>
      </c>
      <c r="X121">
        <v>36</v>
      </c>
      <c r="Y121">
        <v>735</v>
      </c>
      <c r="Z121">
        <v>739</v>
      </c>
      <c r="AA121">
        <v>9000</v>
      </c>
      <c r="AB121">
        <v>11</v>
      </c>
    </row>
    <row r="122" spans="1:28" x14ac:dyDescent="0.25">
      <c r="A122">
        <v>121</v>
      </c>
      <c r="B122">
        <v>74479</v>
      </c>
      <c r="C122">
        <v>25000</v>
      </c>
      <c r="D122">
        <v>25000</v>
      </c>
      <c r="E122" s="1">
        <v>0.1905</v>
      </c>
      <c r="F122" t="s">
        <v>23</v>
      </c>
      <c r="G122" t="s">
        <v>15</v>
      </c>
      <c r="H122" s="1">
        <v>0.1053</v>
      </c>
      <c r="I122" t="s">
        <v>81</v>
      </c>
      <c r="J122" t="s">
        <v>17</v>
      </c>
      <c r="K122">
        <v>6250</v>
      </c>
      <c r="L122" t="s">
        <v>83</v>
      </c>
      <c r="M122">
        <v>8</v>
      </c>
      <c r="N122">
        <v>15159</v>
      </c>
      <c r="O122">
        <v>1</v>
      </c>
      <c r="P122" t="s">
        <v>32</v>
      </c>
      <c r="Q122">
        <v>19</v>
      </c>
      <c r="R122">
        <v>10</v>
      </c>
      <c r="S122">
        <v>1</v>
      </c>
      <c r="T122">
        <v>9</v>
      </c>
      <c r="U122" t="s">
        <v>147</v>
      </c>
      <c r="V122">
        <v>13</v>
      </c>
      <c r="W122">
        <v>1</v>
      </c>
      <c r="X122">
        <v>60</v>
      </c>
      <c r="Y122">
        <v>700</v>
      </c>
      <c r="Z122">
        <v>704</v>
      </c>
      <c r="AA122">
        <v>6250</v>
      </c>
      <c r="AB122">
        <v>9</v>
      </c>
    </row>
    <row r="123" spans="1:28" x14ac:dyDescent="0.25">
      <c r="A123">
        <v>122</v>
      </c>
      <c r="B123">
        <v>76693</v>
      </c>
      <c r="C123">
        <v>35000</v>
      </c>
      <c r="D123">
        <v>35000</v>
      </c>
      <c r="E123" s="1">
        <v>8.8999999999999996E-2</v>
      </c>
      <c r="F123" t="s">
        <v>14</v>
      </c>
      <c r="G123" t="s">
        <v>15</v>
      </c>
      <c r="H123" s="1">
        <v>0.1462</v>
      </c>
      <c r="I123" t="s">
        <v>24</v>
      </c>
      <c r="J123" t="s">
        <v>31</v>
      </c>
      <c r="K123">
        <v>10416.67</v>
      </c>
      <c r="L123" t="s">
        <v>18</v>
      </c>
      <c r="M123">
        <v>9</v>
      </c>
      <c r="N123">
        <v>21321</v>
      </c>
      <c r="O123">
        <v>0</v>
      </c>
      <c r="P123" t="s">
        <v>40</v>
      </c>
      <c r="Q123">
        <v>8</v>
      </c>
      <c r="R123">
        <v>14</v>
      </c>
      <c r="S123">
        <v>1</v>
      </c>
      <c r="T123">
        <v>11</v>
      </c>
      <c r="U123" t="s">
        <v>146</v>
      </c>
      <c r="V123">
        <v>9</v>
      </c>
      <c r="W123">
        <v>0</v>
      </c>
      <c r="X123">
        <v>36</v>
      </c>
      <c r="Y123">
        <v>735</v>
      </c>
      <c r="Z123">
        <v>739</v>
      </c>
      <c r="AA123">
        <v>10416.67</v>
      </c>
      <c r="AB123">
        <v>11</v>
      </c>
    </row>
    <row r="124" spans="1:28" x14ac:dyDescent="0.25">
      <c r="A124">
        <v>123</v>
      </c>
      <c r="B124">
        <v>63266</v>
      </c>
      <c r="C124">
        <v>7200</v>
      </c>
      <c r="D124">
        <v>7175</v>
      </c>
      <c r="E124" s="1">
        <v>0.1114</v>
      </c>
      <c r="F124" t="s">
        <v>14</v>
      </c>
      <c r="G124" t="s">
        <v>15</v>
      </c>
      <c r="H124" s="1">
        <v>0.27889999999999998</v>
      </c>
      <c r="I124" t="s">
        <v>107</v>
      </c>
      <c r="J124" t="s">
        <v>17</v>
      </c>
      <c r="K124">
        <v>3750</v>
      </c>
      <c r="L124" t="s">
        <v>25</v>
      </c>
      <c r="M124">
        <v>8</v>
      </c>
      <c r="N124">
        <v>20342</v>
      </c>
      <c r="O124">
        <v>0</v>
      </c>
      <c r="P124" t="s">
        <v>40</v>
      </c>
      <c r="Q124">
        <v>11</v>
      </c>
      <c r="R124">
        <v>27</v>
      </c>
      <c r="S124">
        <v>1</v>
      </c>
      <c r="T124">
        <v>11</v>
      </c>
      <c r="U124" t="s">
        <v>146</v>
      </c>
      <c r="V124">
        <v>14</v>
      </c>
      <c r="W124">
        <v>1</v>
      </c>
      <c r="X124">
        <v>36</v>
      </c>
      <c r="Y124">
        <v>690</v>
      </c>
      <c r="Z124">
        <v>694</v>
      </c>
      <c r="AA124">
        <v>3750</v>
      </c>
      <c r="AB124">
        <v>11</v>
      </c>
    </row>
    <row r="125" spans="1:28" x14ac:dyDescent="0.25">
      <c r="A125">
        <v>124</v>
      </c>
      <c r="B125">
        <v>32008</v>
      </c>
      <c r="C125">
        <v>14000</v>
      </c>
      <c r="D125">
        <v>14000</v>
      </c>
      <c r="E125" s="1">
        <v>8.4900000000000003E-2</v>
      </c>
      <c r="F125" t="s">
        <v>23</v>
      </c>
      <c r="G125" t="s">
        <v>15</v>
      </c>
      <c r="H125" s="1">
        <v>9.8900000000000002E-2</v>
      </c>
      <c r="I125" t="s">
        <v>24</v>
      </c>
      <c r="J125" t="s">
        <v>17</v>
      </c>
      <c r="K125">
        <v>9000</v>
      </c>
      <c r="L125" t="s">
        <v>57</v>
      </c>
      <c r="M125">
        <v>17</v>
      </c>
      <c r="N125">
        <v>23773</v>
      </c>
      <c r="O125">
        <v>0</v>
      </c>
      <c r="P125" t="s">
        <v>64</v>
      </c>
      <c r="Q125">
        <v>8</v>
      </c>
      <c r="R125">
        <v>9</v>
      </c>
      <c r="S125">
        <v>1</v>
      </c>
      <c r="T125">
        <v>4</v>
      </c>
      <c r="U125" t="s">
        <v>146</v>
      </c>
      <c r="V125">
        <v>8</v>
      </c>
      <c r="W125">
        <v>1</v>
      </c>
      <c r="X125">
        <v>60</v>
      </c>
      <c r="Y125">
        <v>760</v>
      </c>
      <c r="Z125">
        <v>764</v>
      </c>
      <c r="AA125">
        <v>9000</v>
      </c>
      <c r="AB125">
        <v>4</v>
      </c>
    </row>
    <row r="126" spans="1:28" x14ac:dyDescent="0.25">
      <c r="A126">
        <v>125</v>
      </c>
      <c r="B126">
        <v>13996</v>
      </c>
      <c r="C126">
        <v>15000</v>
      </c>
      <c r="D126">
        <v>14975</v>
      </c>
      <c r="E126" s="1">
        <v>0.15210000000000001</v>
      </c>
      <c r="F126" t="s">
        <v>14</v>
      </c>
      <c r="G126" t="s">
        <v>15</v>
      </c>
      <c r="H126" s="1">
        <v>0.191</v>
      </c>
      <c r="I126" t="s">
        <v>20</v>
      </c>
      <c r="J126" t="s">
        <v>31</v>
      </c>
      <c r="K126">
        <v>5132</v>
      </c>
      <c r="L126" t="s">
        <v>84</v>
      </c>
      <c r="M126">
        <v>4</v>
      </c>
      <c r="N126">
        <v>34044</v>
      </c>
      <c r="O126">
        <v>1</v>
      </c>
      <c r="P126" t="s">
        <v>37</v>
      </c>
      <c r="Q126">
        <v>15</v>
      </c>
      <c r="R126">
        <v>19</v>
      </c>
      <c r="S126">
        <v>1</v>
      </c>
      <c r="T126">
        <v>3</v>
      </c>
      <c r="U126" t="s">
        <v>147</v>
      </c>
      <c r="V126">
        <v>15</v>
      </c>
      <c r="W126">
        <v>0</v>
      </c>
      <c r="X126">
        <v>36</v>
      </c>
      <c r="Y126">
        <v>680</v>
      </c>
      <c r="Z126">
        <v>684</v>
      </c>
      <c r="AA126">
        <v>5132</v>
      </c>
      <c r="AB126">
        <v>3</v>
      </c>
    </row>
    <row r="127" spans="1:28" x14ac:dyDescent="0.25">
      <c r="A127">
        <v>126</v>
      </c>
      <c r="B127">
        <v>80638</v>
      </c>
      <c r="C127">
        <v>25000</v>
      </c>
      <c r="D127">
        <v>25000</v>
      </c>
      <c r="E127" s="1">
        <v>0.19719999999999999</v>
      </c>
      <c r="F127" t="s">
        <v>23</v>
      </c>
      <c r="G127" t="s">
        <v>15</v>
      </c>
      <c r="H127" s="1">
        <v>0.32100000000000001</v>
      </c>
      <c r="I127" t="s">
        <v>71</v>
      </c>
      <c r="J127" t="s">
        <v>35</v>
      </c>
      <c r="K127">
        <v>4916.67</v>
      </c>
      <c r="L127" t="s">
        <v>27</v>
      </c>
      <c r="M127">
        <v>21</v>
      </c>
      <c r="N127">
        <v>35208</v>
      </c>
      <c r="O127">
        <v>1</v>
      </c>
      <c r="P127" t="s">
        <v>53</v>
      </c>
      <c r="Q127">
        <v>19</v>
      </c>
      <c r="R127">
        <v>32</v>
      </c>
      <c r="S127">
        <v>1</v>
      </c>
      <c r="T127">
        <v>7</v>
      </c>
      <c r="U127" t="s">
        <v>147</v>
      </c>
      <c r="V127">
        <v>14</v>
      </c>
      <c r="W127">
        <v>1</v>
      </c>
      <c r="X127">
        <v>60</v>
      </c>
      <c r="Y127">
        <v>695</v>
      </c>
      <c r="Z127">
        <v>699</v>
      </c>
      <c r="AA127">
        <v>4916.67</v>
      </c>
      <c r="AB127">
        <v>7</v>
      </c>
    </row>
    <row r="128" spans="1:28" x14ac:dyDescent="0.25">
      <c r="A128">
        <v>127</v>
      </c>
      <c r="B128">
        <v>36889</v>
      </c>
      <c r="C128">
        <v>10800</v>
      </c>
      <c r="D128">
        <v>10800</v>
      </c>
      <c r="E128" s="1">
        <v>0.14649999999999999</v>
      </c>
      <c r="F128" t="s">
        <v>14</v>
      </c>
      <c r="G128" t="s">
        <v>15</v>
      </c>
      <c r="H128" s="1">
        <v>7.8899999999999998E-2</v>
      </c>
      <c r="I128" t="s">
        <v>24</v>
      </c>
      <c r="J128" t="s">
        <v>31</v>
      </c>
      <c r="K128">
        <v>9583.33</v>
      </c>
      <c r="L128" t="s">
        <v>62</v>
      </c>
      <c r="M128">
        <v>6</v>
      </c>
      <c r="N128">
        <v>6487</v>
      </c>
      <c r="O128">
        <v>1</v>
      </c>
      <c r="P128" t="s">
        <v>19</v>
      </c>
      <c r="Q128">
        <v>14</v>
      </c>
      <c r="R128">
        <v>7</v>
      </c>
      <c r="S128">
        <v>1</v>
      </c>
      <c r="T128">
        <v>0</v>
      </c>
      <c r="U128" t="s">
        <v>147</v>
      </c>
      <c r="V128">
        <v>15</v>
      </c>
      <c r="W128">
        <v>0</v>
      </c>
      <c r="X128">
        <v>36</v>
      </c>
      <c r="Y128">
        <v>675</v>
      </c>
      <c r="Z128">
        <v>679</v>
      </c>
      <c r="AA128">
        <v>9583.33</v>
      </c>
      <c r="AB128">
        <v>0</v>
      </c>
    </row>
    <row r="129" spans="1:28" x14ac:dyDescent="0.25">
      <c r="A129">
        <v>128</v>
      </c>
      <c r="B129">
        <v>72169</v>
      </c>
      <c r="C129">
        <v>20000</v>
      </c>
      <c r="D129">
        <v>20000</v>
      </c>
      <c r="E129" s="1">
        <v>0.14330000000000001</v>
      </c>
      <c r="F129" t="s">
        <v>14</v>
      </c>
      <c r="G129" t="s">
        <v>29</v>
      </c>
      <c r="H129" s="1">
        <v>0.21440000000000001</v>
      </c>
      <c r="I129" t="s">
        <v>61</v>
      </c>
      <c r="J129" t="s">
        <v>17</v>
      </c>
      <c r="K129">
        <v>6250</v>
      </c>
      <c r="L129" t="s">
        <v>83</v>
      </c>
      <c r="M129">
        <v>9</v>
      </c>
      <c r="N129">
        <v>14268</v>
      </c>
      <c r="O129">
        <v>1</v>
      </c>
      <c r="P129" t="s">
        <v>32</v>
      </c>
      <c r="Q129">
        <v>14</v>
      </c>
      <c r="R129">
        <v>21</v>
      </c>
      <c r="S129">
        <v>2</v>
      </c>
      <c r="T129">
        <v>9</v>
      </c>
      <c r="U129" t="s">
        <v>147</v>
      </c>
      <c r="V129">
        <v>13</v>
      </c>
      <c r="W129">
        <v>1</v>
      </c>
      <c r="X129">
        <v>36</v>
      </c>
      <c r="Y129">
        <v>700</v>
      </c>
      <c r="Z129">
        <v>704</v>
      </c>
      <c r="AA129">
        <v>6250</v>
      </c>
      <c r="AB129">
        <v>9</v>
      </c>
    </row>
    <row r="130" spans="1:28" x14ac:dyDescent="0.25">
      <c r="A130">
        <v>129</v>
      </c>
      <c r="B130">
        <v>19548</v>
      </c>
      <c r="C130">
        <v>4000</v>
      </c>
      <c r="D130">
        <v>4000</v>
      </c>
      <c r="E130" s="1">
        <v>0.1074</v>
      </c>
      <c r="F130" t="s">
        <v>14</v>
      </c>
      <c r="G130" t="s">
        <v>15</v>
      </c>
      <c r="H130" s="1">
        <v>1.9699999999999999E-2</v>
      </c>
      <c r="I130" t="s">
        <v>26</v>
      </c>
      <c r="J130" t="s">
        <v>31</v>
      </c>
      <c r="K130">
        <v>2900</v>
      </c>
      <c r="L130" t="s">
        <v>27</v>
      </c>
      <c r="M130">
        <v>13</v>
      </c>
      <c r="N130">
        <v>1869</v>
      </c>
      <c r="O130">
        <v>1</v>
      </c>
      <c r="P130" t="s">
        <v>100</v>
      </c>
      <c r="Q130">
        <v>10</v>
      </c>
      <c r="R130">
        <v>1</v>
      </c>
      <c r="S130">
        <v>1</v>
      </c>
      <c r="T130" t="s">
        <v>100</v>
      </c>
      <c r="U130" t="s">
        <v>147</v>
      </c>
      <c r="V130">
        <v>14</v>
      </c>
      <c r="W130">
        <v>0</v>
      </c>
      <c r="X130">
        <v>36</v>
      </c>
      <c r="Y130">
        <v>695</v>
      </c>
      <c r="Z130">
        <v>699</v>
      </c>
      <c r="AA130">
        <v>2900</v>
      </c>
      <c r="AB130">
        <v>-1</v>
      </c>
    </row>
    <row r="131" spans="1:28" x14ac:dyDescent="0.25">
      <c r="A131">
        <v>130</v>
      </c>
      <c r="B131">
        <v>103357</v>
      </c>
      <c r="C131">
        <v>16000</v>
      </c>
      <c r="D131">
        <v>15950</v>
      </c>
      <c r="E131" s="1">
        <v>0.157</v>
      </c>
      <c r="F131" t="s">
        <v>14</v>
      </c>
      <c r="G131" t="s">
        <v>15</v>
      </c>
      <c r="H131" s="1">
        <v>0.2351</v>
      </c>
      <c r="I131" t="s">
        <v>54</v>
      </c>
      <c r="J131" t="s">
        <v>17</v>
      </c>
      <c r="K131">
        <v>9333.33</v>
      </c>
      <c r="L131" t="s">
        <v>62</v>
      </c>
      <c r="M131">
        <v>20</v>
      </c>
      <c r="N131">
        <v>12721</v>
      </c>
      <c r="O131">
        <v>5</v>
      </c>
      <c r="P131" t="s">
        <v>40</v>
      </c>
      <c r="Q131">
        <v>15</v>
      </c>
      <c r="R131">
        <v>23</v>
      </c>
      <c r="S131">
        <v>1</v>
      </c>
      <c r="T131">
        <v>11</v>
      </c>
      <c r="U131" t="s">
        <v>149</v>
      </c>
      <c r="V131">
        <v>15</v>
      </c>
      <c r="W131">
        <v>1</v>
      </c>
      <c r="X131">
        <v>36</v>
      </c>
      <c r="Y131">
        <v>675</v>
      </c>
      <c r="Z131">
        <v>679</v>
      </c>
      <c r="AA131">
        <v>9333.33</v>
      </c>
      <c r="AB131">
        <v>11</v>
      </c>
    </row>
    <row r="132" spans="1:28" x14ac:dyDescent="0.25">
      <c r="A132">
        <v>131</v>
      </c>
      <c r="B132">
        <v>59117</v>
      </c>
      <c r="C132">
        <v>1400</v>
      </c>
      <c r="D132">
        <v>1400</v>
      </c>
      <c r="E132" s="1">
        <v>9.7600000000000006E-2</v>
      </c>
      <c r="F132" t="s">
        <v>14</v>
      </c>
      <c r="G132" t="s">
        <v>60</v>
      </c>
      <c r="H132" s="1">
        <v>0.27139999999999997</v>
      </c>
      <c r="I132" t="s">
        <v>108</v>
      </c>
      <c r="J132" t="s">
        <v>17</v>
      </c>
      <c r="K132">
        <v>4683.33</v>
      </c>
      <c r="L132" t="s">
        <v>52</v>
      </c>
      <c r="M132">
        <v>6</v>
      </c>
      <c r="N132">
        <v>6466</v>
      </c>
      <c r="O132">
        <v>0</v>
      </c>
      <c r="P132" t="s">
        <v>22</v>
      </c>
      <c r="Q132">
        <v>9</v>
      </c>
      <c r="R132">
        <v>27</v>
      </c>
      <c r="S132">
        <v>0</v>
      </c>
      <c r="T132">
        <v>2</v>
      </c>
      <c r="U132" t="s">
        <v>146</v>
      </c>
      <c r="V132">
        <v>9</v>
      </c>
      <c r="W132">
        <v>1</v>
      </c>
      <c r="X132">
        <v>36</v>
      </c>
      <c r="Y132">
        <v>730</v>
      </c>
      <c r="Z132">
        <v>734</v>
      </c>
      <c r="AA132">
        <v>4683.33</v>
      </c>
      <c r="AB132">
        <v>2</v>
      </c>
    </row>
    <row r="133" spans="1:28" x14ac:dyDescent="0.25">
      <c r="A133">
        <v>132</v>
      </c>
      <c r="B133">
        <v>15427</v>
      </c>
      <c r="C133">
        <v>7500</v>
      </c>
      <c r="D133">
        <v>7500</v>
      </c>
      <c r="E133" s="1">
        <v>0.16320000000000001</v>
      </c>
      <c r="F133" t="s">
        <v>14</v>
      </c>
      <c r="G133" t="s">
        <v>15</v>
      </c>
      <c r="H133" s="1">
        <v>0.12540000000000001</v>
      </c>
      <c r="I133" t="s">
        <v>24</v>
      </c>
      <c r="J133" t="s">
        <v>17</v>
      </c>
      <c r="K133">
        <v>4600</v>
      </c>
      <c r="L133" t="s">
        <v>48</v>
      </c>
      <c r="M133">
        <v>3</v>
      </c>
      <c r="N133">
        <v>6120</v>
      </c>
      <c r="O133">
        <v>0</v>
      </c>
      <c r="P133" t="s">
        <v>22</v>
      </c>
      <c r="Q133">
        <v>16</v>
      </c>
      <c r="R133">
        <v>12</v>
      </c>
      <c r="S133">
        <v>1</v>
      </c>
      <c r="T133">
        <v>2</v>
      </c>
      <c r="U133" t="s">
        <v>146</v>
      </c>
      <c r="V133">
        <v>17</v>
      </c>
      <c r="W133">
        <v>1</v>
      </c>
      <c r="X133">
        <v>36</v>
      </c>
      <c r="Y133">
        <v>665</v>
      </c>
      <c r="Z133">
        <v>669</v>
      </c>
      <c r="AA133">
        <v>4600</v>
      </c>
      <c r="AB133">
        <v>2</v>
      </c>
    </row>
    <row r="134" spans="1:28" x14ac:dyDescent="0.25">
      <c r="A134">
        <v>133</v>
      </c>
      <c r="B134">
        <v>224</v>
      </c>
      <c r="C134">
        <v>24625</v>
      </c>
      <c r="D134">
        <v>917.28</v>
      </c>
      <c r="E134" s="1">
        <v>0.14069999999999999</v>
      </c>
      <c r="F134" t="s">
        <v>14</v>
      </c>
      <c r="G134" t="s">
        <v>29</v>
      </c>
      <c r="H134" s="1">
        <v>0.12809999999999999</v>
      </c>
      <c r="I134" t="s">
        <v>71</v>
      </c>
      <c r="J134" t="s">
        <v>17</v>
      </c>
      <c r="K134">
        <v>10000</v>
      </c>
      <c r="L134" t="s">
        <v>62</v>
      </c>
      <c r="M134">
        <v>14</v>
      </c>
      <c r="N134">
        <v>33698</v>
      </c>
      <c r="O134">
        <v>0</v>
      </c>
      <c r="P134" t="s">
        <v>44</v>
      </c>
      <c r="Q134">
        <v>14</v>
      </c>
      <c r="R134">
        <v>12</v>
      </c>
      <c r="S134">
        <v>2</v>
      </c>
      <c r="T134">
        <v>8</v>
      </c>
      <c r="U134" t="s">
        <v>146</v>
      </c>
      <c r="V134">
        <v>15</v>
      </c>
      <c r="W134">
        <v>1</v>
      </c>
      <c r="X134">
        <v>36</v>
      </c>
      <c r="Y134">
        <v>675</v>
      </c>
      <c r="Z134">
        <v>679</v>
      </c>
      <c r="AA134">
        <v>10000</v>
      </c>
      <c r="AB134">
        <v>8</v>
      </c>
    </row>
    <row r="135" spans="1:28" x14ac:dyDescent="0.25">
      <c r="A135">
        <v>134</v>
      </c>
      <c r="B135">
        <v>85618</v>
      </c>
      <c r="C135">
        <v>5000</v>
      </c>
      <c r="D135">
        <v>5000</v>
      </c>
      <c r="E135" s="1">
        <v>0.1409</v>
      </c>
      <c r="F135" t="s">
        <v>14</v>
      </c>
      <c r="G135" t="s">
        <v>15</v>
      </c>
      <c r="H135" s="1">
        <v>0.29020000000000001</v>
      </c>
      <c r="I135" t="s">
        <v>46</v>
      </c>
      <c r="J135" t="s">
        <v>17</v>
      </c>
      <c r="K135">
        <v>5416.67</v>
      </c>
      <c r="L135" t="s">
        <v>84</v>
      </c>
      <c r="M135">
        <v>11</v>
      </c>
      <c r="N135">
        <v>3977</v>
      </c>
      <c r="O135">
        <v>1</v>
      </c>
      <c r="P135" t="s">
        <v>19</v>
      </c>
      <c r="Q135">
        <v>14</v>
      </c>
      <c r="R135">
        <v>29</v>
      </c>
      <c r="S135">
        <v>1</v>
      </c>
      <c r="T135">
        <v>0</v>
      </c>
      <c r="U135" t="s">
        <v>147</v>
      </c>
      <c r="V135">
        <v>15</v>
      </c>
      <c r="W135">
        <v>1</v>
      </c>
      <c r="X135">
        <v>36</v>
      </c>
      <c r="Y135">
        <v>680</v>
      </c>
      <c r="Z135">
        <v>684</v>
      </c>
      <c r="AA135">
        <v>5416.67</v>
      </c>
      <c r="AB135">
        <v>0</v>
      </c>
    </row>
    <row r="136" spans="1:28" x14ac:dyDescent="0.25">
      <c r="A136">
        <v>135</v>
      </c>
      <c r="B136">
        <v>43436</v>
      </c>
      <c r="C136">
        <v>25000</v>
      </c>
      <c r="D136">
        <v>24975</v>
      </c>
      <c r="E136" s="1">
        <v>9.9099999999999994E-2</v>
      </c>
      <c r="F136" t="s">
        <v>14</v>
      </c>
      <c r="G136" t="s">
        <v>15</v>
      </c>
      <c r="H136" s="1">
        <v>0.2049</v>
      </c>
      <c r="I136" t="s">
        <v>71</v>
      </c>
      <c r="J136" t="s">
        <v>31</v>
      </c>
      <c r="K136">
        <v>7916.67</v>
      </c>
      <c r="L136" t="s">
        <v>51</v>
      </c>
      <c r="M136">
        <v>14</v>
      </c>
      <c r="N136">
        <v>27203</v>
      </c>
      <c r="O136">
        <v>0</v>
      </c>
      <c r="P136" t="s">
        <v>49</v>
      </c>
      <c r="Q136">
        <v>9</v>
      </c>
      <c r="R136">
        <v>20</v>
      </c>
      <c r="S136">
        <v>1</v>
      </c>
      <c r="T136">
        <v>1</v>
      </c>
      <c r="U136" t="s">
        <v>146</v>
      </c>
      <c r="V136">
        <v>10</v>
      </c>
      <c r="W136">
        <v>0</v>
      </c>
      <c r="X136">
        <v>36</v>
      </c>
      <c r="Y136">
        <v>725</v>
      </c>
      <c r="Z136">
        <v>729</v>
      </c>
      <c r="AA136">
        <v>7916.67</v>
      </c>
      <c r="AB136">
        <v>1</v>
      </c>
    </row>
    <row r="137" spans="1:28" x14ac:dyDescent="0.25">
      <c r="A137">
        <v>136</v>
      </c>
      <c r="B137">
        <v>19328</v>
      </c>
      <c r="C137">
        <v>7500</v>
      </c>
      <c r="D137">
        <v>7500</v>
      </c>
      <c r="E137" s="1">
        <v>0.16400000000000001</v>
      </c>
      <c r="F137" t="s">
        <v>14</v>
      </c>
      <c r="G137" t="s">
        <v>15</v>
      </c>
      <c r="H137" s="1">
        <v>0.13339999999999999</v>
      </c>
      <c r="I137" t="s">
        <v>24</v>
      </c>
      <c r="J137" t="s">
        <v>31</v>
      </c>
      <c r="K137">
        <v>4166.67</v>
      </c>
      <c r="L137" t="s">
        <v>73</v>
      </c>
      <c r="M137">
        <v>8</v>
      </c>
      <c r="N137">
        <v>7430</v>
      </c>
      <c r="O137">
        <v>0</v>
      </c>
      <c r="P137" t="s">
        <v>19</v>
      </c>
      <c r="Q137">
        <v>16</v>
      </c>
      <c r="R137">
        <v>13</v>
      </c>
      <c r="S137">
        <v>1</v>
      </c>
      <c r="T137">
        <v>0</v>
      </c>
      <c r="U137" t="s">
        <v>146</v>
      </c>
      <c r="V137">
        <v>18</v>
      </c>
      <c r="W137">
        <v>0</v>
      </c>
      <c r="X137">
        <v>36</v>
      </c>
      <c r="Y137">
        <v>660</v>
      </c>
      <c r="Z137">
        <v>664</v>
      </c>
      <c r="AA137">
        <v>4166.67</v>
      </c>
      <c r="AB137">
        <v>0</v>
      </c>
    </row>
    <row r="138" spans="1:28" x14ac:dyDescent="0.25">
      <c r="A138">
        <v>137</v>
      </c>
      <c r="B138">
        <v>65134</v>
      </c>
      <c r="C138">
        <v>34500</v>
      </c>
      <c r="D138">
        <v>34450</v>
      </c>
      <c r="E138" s="1">
        <v>6.6199999999999995E-2</v>
      </c>
      <c r="F138" t="s">
        <v>14</v>
      </c>
      <c r="G138" t="s">
        <v>101</v>
      </c>
      <c r="H138" s="1">
        <v>0.1646</v>
      </c>
      <c r="I138" t="s">
        <v>24</v>
      </c>
      <c r="J138" t="s">
        <v>17</v>
      </c>
      <c r="K138">
        <v>10000</v>
      </c>
      <c r="L138" t="s">
        <v>109</v>
      </c>
      <c r="M138">
        <v>8</v>
      </c>
      <c r="N138">
        <v>5317</v>
      </c>
      <c r="O138">
        <v>0</v>
      </c>
      <c r="P138" t="s">
        <v>32</v>
      </c>
      <c r="Q138">
        <v>6</v>
      </c>
      <c r="R138">
        <v>16</v>
      </c>
      <c r="S138">
        <v>0</v>
      </c>
      <c r="T138">
        <v>9</v>
      </c>
      <c r="U138" t="s">
        <v>146</v>
      </c>
      <c r="V138">
        <v>7</v>
      </c>
      <c r="W138">
        <v>1</v>
      </c>
      <c r="X138">
        <v>36</v>
      </c>
      <c r="Y138">
        <v>805</v>
      </c>
      <c r="Z138">
        <v>809</v>
      </c>
      <c r="AA138">
        <v>10000</v>
      </c>
      <c r="AB138">
        <v>9</v>
      </c>
    </row>
    <row r="139" spans="1:28" x14ac:dyDescent="0.25">
      <c r="A139">
        <v>138</v>
      </c>
      <c r="B139">
        <v>20263</v>
      </c>
      <c r="C139">
        <v>10000</v>
      </c>
      <c r="D139">
        <v>10000</v>
      </c>
      <c r="E139" s="1">
        <v>5.79E-2</v>
      </c>
      <c r="F139" t="s">
        <v>14</v>
      </c>
      <c r="G139" t="s">
        <v>15</v>
      </c>
      <c r="H139" s="1">
        <v>6.4899999999999999E-2</v>
      </c>
      <c r="I139" t="s">
        <v>61</v>
      </c>
      <c r="J139" t="s">
        <v>17</v>
      </c>
      <c r="K139">
        <v>12500</v>
      </c>
      <c r="L139" t="s">
        <v>106</v>
      </c>
      <c r="M139">
        <v>17</v>
      </c>
      <c r="N139">
        <v>75629</v>
      </c>
      <c r="O139">
        <v>0</v>
      </c>
      <c r="P139" t="s">
        <v>49</v>
      </c>
      <c r="Q139">
        <v>5</v>
      </c>
      <c r="R139">
        <v>6</v>
      </c>
      <c r="S139">
        <v>1</v>
      </c>
      <c r="T139">
        <v>1</v>
      </c>
      <c r="U139" t="s">
        <v>146</v>
      </c>
      <c r="V139">
        <v>9</v>
      </c>
      <c r="W139">
        <v>1</v>
      </c>
      <c r="X139">
        <v>36</v>
      </c>
      <c r="Y139">
        <v>745</v>
      </c>
      <c r="Z139">
        <v>749</v>
      </c>
      <c r="AA139">
        <v>12500</v>
      </c>
      <c r="AB139">
        <v>1</v>
      </c>
    </row>
    <row r="140" spans="1:28" x14ac:dyDescent="0.25">
      <c r="A140">
        <v>139</v>
      </c>
      <c r="B140">
        <v>9194</v>
      </c>
      <c r="C140">
        <v>3200</v>
      </c>
      <c r="D140">
        <v>3200</v>
      </c>
      <c r="E140" s="1">
        <v>9.8799999999999999E-2</v>
      </c>
      <c r="F140" t="s">
        <v>14</v>
      </c>
      <c r="G140" t="s">
        <v>15</v>
      </c>
      <c r="H140" s="1">
        <v>6.5100000000000005E-2</v>
      </c>
      <c r="I140" t="s">
        <v>38</v>
      </c>
      <c r="J140" t="s">
        <v>31</v>
      </c>
      <c r="K140">
        <v>4500</v>
      </c>
      <c r="L140" t="s">
        <v>55</v>
      </c>
      <c r="M140">
        <v>7</v>
      </c>
      <c r="N140">
        <v>3198</v>
      </c>
      <c r="O140">
        <v>0</v>
      </c>
      <c r="P140" t="s">
        <v>28</v>
      </c>
      <c r="Q140">
        <v>9</v>
      </c>
      <c r="R140">
        <v>6</v>
      </c>
      <c r="S140">
        <v>1</v>
      </c>
      <c r="T140">
        <v>5</v>
      </c>
      <c r="U140" t="s">
        <v>146</v>
      </c>
      <c r="V140">
        <v>9</v>
      </c>
      <c r="W140">
        <v>0</v>
      </c>
      <c r="X140">
        <v>36</v>
      </c>
      <c r="Y140">
        <v>740</v>
      </c>
      <c r="Z140">
        <v>744</v>
      </c>
      <c r="AA140">
        <v>4500</v>
      </c>
      <c r="AB140">
        <v>5</v>
      </c>
    </row>
    <row r="141" spans="1:28" x14ac:dyDescent="0.25">
      <c r="A141">
        <v>140</v>
      </c>
      <c r="B141">
        <v>27520</v>
      </c>
      <c r="C141">
        <v>5500</v>
      </c>
      <c r="D141">
        <v>5500</v>
      </c>
      <c r="E141" s="1">
        <v>0.15989999999999999</v>
      </c>
      <c r="F141" t="s">
        <v>23</v>
      </c>
      <c r="G141" t="s">
        <v>15</v>
      </c>
      <c r="H141" s="1">
        <v>0.17949999999999999</v>
      </c>
      <c r="I141" t="s">
        <v>96</v>
      </c>
      <c r="J141" t="s">
        <v>31</v>
      </c>
      <c r="K141">
        <v>4250</v>
      </c>
      <c r="L141" t="s">
        <v>83</v>
      </c>
      <c r="M141">
        <v>16</v>
      </c>
      <c r="N141">
        <v>13256</v>
      </c>
      <c r="O141">
        <v>0</v>
      </c>
      <c r="P141" t="s">
        <v>40</v>
      </c>
      <c r="Q141">
        <v>15</v>
      </c>
      <c r="R141">
        <v>17</v>
      </c>
      <c r="S141">
        <v>1</v>
      </c>
      <c r="T141">
        <v>11</v>
      </c>
      <c r="U141" t="s">
        <v>146</v>
      </c>
      <c r="V141">
        <v>13</v>
      </c>
      <c r="W141">
        <v>0</v>
      </c>
      <c r="X141">
        <v>60</v>
      </c>
      <c r="Y141">
        <v>700</v>
      </c>
      <c r="Z141">
        <v>704</v>
      </c>
      <c r="AA141">
        <v>4250</v>
      </c>
      <c r="AB141">
        <v>11</v>
      </c>
    </row>
    <row r="142" spans="1:28" x14ac:dyDescent="0.25">
      <c r="A142">
        <v>141</v>
      </c>
      <c r="B142">
        <v>45941</v>
      </c>
      <c r="C142">
        <v>3000</v>
      </c>
      <c r="D142">
        <v>3000</v>
      </c>
      <c r="E142" s="1">
        <v>9.7600000000000006E-2</v>
      </c>
      <c r="F142" t="s">
        <v>14</v>
      </c>
      <c r="G142" t="s">
        <v>15</v>
      </c>
      <c r="H142" s="1">
        <v>0.21820000000000001</v>
      </c>
      <c r="I142" t="s">
        <v>69</v>
      </c>
      <c r="J142" t="s">
        <v>35</v>
      </c>
      <c r="K142">
        <v>1100</v>
      </c>
      <c r="L142" t="s">
        <v>39</v>
      </c>
      <c r="M142">
        <v>4</v>
      </c>
      <c r="N142">
        <v>2413</v>
      </c>
      <c r="O142">
        <v>0</v>
      </c>
      <c r="P142" t="s">
        <v>100</v>
      </c>
      <c r="Q142">
        <v>9</v>
      </c>
      <c r="R142">
        <v>21</v>
      </c>
      <c r="S142">
        <v>1</v>
      </c>
      <c r="T142" t="s">
        <v>100</v>
      </c>
      <c r="U142" t="s">
        <v>146</v>
      </c>
      <c r="V142">
        <v>11</v>
      </c>
      <c r="W142">
        <v>1</v>
      </c>
      <c r="X142">
        <v>36</v>
      </c>
      <c r="Y142">
        <v>720</v>
      </c>
      <c r="Z142">
        <v>724</v>
      </c>
      <c r="AA142">
        <v>1100</v>
      </c>
      <c r="AB142">
        <v>-1</v>
      </c>
    </row>
    <row r="143" spans="1:28" x14ac:dyDescent="0.25">
      <c r="A143">
        <v>142</v>
      </c>
      <c r="B143">
        <v>69242</v>
      </c>
      <c r="C143">
        <v>18000</v>
      </c>
      <c r="D143">
        <v>18000</v>
      </c>
      <c r="E143" s="1">
        <v>0.23280000000000001</v>
      </c>
      <c r="F143" t="s">
        <v>23</v>
      </c>
      <c r="G143" t="s">
        <v>15</v>
      </c>
      <c r="H143" s="1">
        <v>9.0499999999999997E-2</v>
      </c>
      <c r="I143" t="s">
        <v>86</v>
      </c>
      <c r="J143" t="s">
        <v>31</v>
      </c>
      <c r="K143">
        <v>7083.33</v>
      </c>
      <c r="L143" t="s">
        <v>73</v>
      </c>
      <c r="M143">
        <v>6</v>
      </c>
      <c r="N143">
        <v>13106</v>
      </c>
      <c r="O143">
        <v>0</v>
      </c>
      <c r="P143" t="s">
        <v>40</v>
      </c>
      <c r="Q143">
        <v>23</v>
      </c>
      <c r="R143">
        <v>9</v>
      </c>
      <c r="S143">
        <v>1</v>
      </c>
      <c r="T143">
        <v>11</v>
      </c>
      <c r="U143" t="s">
        <v>146</v>
      </c>
      <c r="V143">
        <v>18</v>
      </c>
      <c r="W143">
        <v>0</v>
      </c>
      <c r="X143">
        <v>60</v>
      </c>
      <c r="Y143">
        <v>660</v>
      </c>
      <c r="Z143">
        <v>664</v>
      </c>
      <c r="AA143">
        <v>7083.33</v>
      </c>
      <c r="AB143">
        <v>11</v>
      </c>
    </row>
    <row r="144" spans="1:28" x14ac:dyDescent="0.25">
      <c r="A144">
        <v>143</v>
      </c>
      <c r="B144">
        <v>2633</v>
      </c>
      <c r="C144">
        <v>10000</v>
      </c>
      <c r="D144">
        <v>9700</v>
      </c>
      <c r="E144" s="1">
        <v>9.6299999999999997E-2</v>
      </c>
      <c r="F144" t="s">
        <v>14</v>
      </c>
      <c r="G144" t="s">
        <v>15</v>
      </c>
      <c r="H144" s="1">
        <v>0.13769999999999999</v>
      </c>
      <c r="I144" t="s">
        <v>107</v>
      </c>
      <c r="J144" t="s">
        <v>17</v>
      </c>
      <c r="K144">
        <v>4190</v>
      </c>
      <c r="L144" t="s">
        <v>18</v>
      </c>
      <c r="M144">
        <v>6</v>
      </c>
      <c r="N144">
        <v>1251</v>
      </c>
      <c r="O144">
        <v>1</v>
      </c>
      <c r="P144" t="s">
        <v>19</v>
      </c>
      <c r="Q144">
        <v>9</v>
      </c>
      <c r="R144">
        <v>13</v>
      </c>
      <c r="S144">
        <v>1</v>
      </c>
      <c r="T144">
        <v>0</v>
      </c>
      <c r="U144" t="s">
        <v>147</v>
      </c>
      <c r="V144">
        <v>9</v>
      </c>
      <c r="W144">
        <v>1</v>
      </c>
      <c r="X144">
        <v>36</v>
      </c>
      <c r="Y144">
        <v>735</v>
      </c>
      <c r="Z144">
        <v>739</v>
      </c>
      <c r="AA144">
        <v>4190</v>
      </c>
      <c r="AB144">
        <v>0</v>
      </c>
    </row>
    <row r="145" spans="1:28" x14ac:dyDescent="0.25">
      <c r="A145">
        <v>144</v>
      </c>
      <c r="B145">
        <v>48662</v>
      </c>
      <c r="C145">
        <v>8800</v>
      </c>
      <c r="D145">
        <v>8800</v>
      </c>
      <c r="E145" s="1">
        <v>0.13109999999999999</v>
      </c>
      <c r="F145" t="s">
        <v>14</v>
      </c>
      <c r="G145" t="s">
        <v>29</v>
      </c>
      <c r="H145" s="1">
        <v>0.1673</v>
      </c>
      <c r="I145" t="s">
        <v>86</v>
      </c>
      <c r="J145" t="s">
        <v>31</v>
      </c>
      <c r="K145">
        <v>3150.25</v>
      </c>
      <c r="L145" t="s">
        <v>83</v>
      </c>
      <c r="M145">
        <v>13</v>
      </c>
      <c r="N145">
        <v>14266</v>
      </c>
      <c r="O145">
        <v>1</v>
      </c>
      <c r="P145" t="s">
        <v>64</v>
      </c>
      <c r="Q145">
        <v>13</v>
      </c>
      <c r="R145">
        <v>16</v>
      </c>
      <c r="S145">
        <v>2</v>
      </c>
      <c r="T145">
        <v>4</v>
      </c>
      <c r="U145" t="s">
        <v>147</v>
      </c>
      <c r="V145">
        <v>13</v>
      </c>
      <c r="W145">
        <v>0</v>
      </c>
      <c r="X145">
        <v>36</v>
      </c>
      <c r="Y145">
        <v>700</v>
      </c>
      <c r="Z145">
        <v>704</v>
      </c>
      <c r="AA145">
        <v>3150.25</v>
      </c>
      <c r="AB145">
        <v>4</v>
      </c>
    </row>
    <row r="146" spans="1:28" x14ac:dyDescent="0.25">
      <c r="A146">
        <v>145</v>
      </c>
      <c r="B146">
        <v>65775</v>
      </c>
      <c r="C146">
        <v>7000</v>
      </c>
      <c r="D146">
        <v>7000</v>
      </c>
      <c r="E146" s="1">
        <v>0.1114</v>
      </c>
      <c r="F146" t="s">
        <v>14</v>
      </c>
      <c r="G146" t="s">
        <v>15</v>
      </c>
      <c r="H146" s="1">
        <v>0.23019999999999999</v>
      </c>
      <c r="I146" t="s">
        <v>20</v>
      </c>
      <c r="J146" t="s">
        <v>17</v>
      </c>
      <c r="K146">
        <v>6000</v>
      </c>
      <c r="L146" t="s">
        <v>42</v>
      </c>
      <c r="M146">
        <v>17</v>
      </c>
      <c r="N146">
        <v>19634</v>
      </c>
      <c r="O146">
        <v>2</v>
      </c>
      <c r="P146" t="s">
        <v>47</v>
      </c>
      <c r="Q146">
        <v>11</v>
      </c>
      <c r="R146">
        <v>23</v>
      </c>
      <c r="S146">
        <v>1</v>
      </c>
      <c r="T146">
        <v>6</v>
      </c>
      <c r="U146" t="s">
        <v>148</v>
      </c>
      <c r="V146">
        <v>12</v>
      </c>
      <c r="W146">
        <v>1</v>
      </c>
      <c r="X146">
        <v>36</v>
      </c>
      <c r="Y146">
        <v>705</v>
      </c>
      <c r="Z146">
        <v>709</v>
      </c>
      <c r="AA146">
        <v>6000</v>
      </c>
      <c r="AB146">
        <v>6</v>
      </c>
    </row>
    <row r="147" spans="1:28" x14ac:dyDescent="0.25">
      <c r="A147">
        <v>146</v>
      </c>
      <c r="B147">
        <v>92773</v>
      </c>
      <c r="C147">
        <v>8000</v>
      </c>
      <c r="D147">
        <v>8000</v>
      </c>
      <c r="E147" s="1">
        <v>0.13109999999999999</v>
      </c>
      <c r="F147" t="s">
        <v>14</v>
      </c>
      <c r="G147" t="s">
        <v>15</v>
      </c>
      <c r="H147" s="1">
        <v>0.19009999999999999</v>
      </c>
      <c r="I147" t="s">
        <v>90</v>
      </c>
      <c r="J147" t="s">
        <v>31</v>
      </c>
      <c r="K147">
        <v>2625</v>
      </c>
      <c r="L147" t="s">
        <v>51</v>
      </c>
      <c r="M147">
        <v>8</v>
      </c>
      <c r="N147">
        <v>7554</v>
      </c>
      <c r="O147">
        <v>1</v>
      </c>
      <c r="P147" t="s">
        <v>28</v>
      </c>
      <c r="Q147">
        <v>13</v>
      </c>
      <c r="R147">
        <v>19</v>
      </c>
      <c r="S147">
        <v>1</v>
      </c>
      <c r="T147">
        <v>5</v>
      </c>
      <c r="U147" t="s">
        <v>147</v>
      </c>
      <c r="V147">
        <v>10</v>
      </c>
      <c r="W147">
        <v>0</v>
      </c>
      <c r="X147">
        <v>36</v>
      </c>
      <c r="Y147">
        <v>725</v>
      </c>
      <c r="Z147">
        <v>729</v>
      </c>
      <c r="AA147">
        <v>2625</v>
      </c>
      <c r="AB147">
        <v>5</v>
      </c>
    </row>
    <row r="148" spans="1:28" x14ac:dyDescent="0.25">
      <c r="A148">
        <v>147</v>
      </c>
      <c r="B148">
        <v>33161</v>
      </c>
      <c r="C148">
        <v>3000</v>
      </c>
      <c r="D148">
        <v>3000</v>
      </c>
      <c r="E148" s="1">
        <v>0.17269999999999999</v>
      </c>
      <c r="F148" t="s">
        <v>14</v>
      </c>
      <c r="G148" t="s">
        <v>29</v>
      </c>
      <c r="H148" s="1">
        <v>0.16619999999999999</v>
      </c>
      <c r="I148" t="s">
        <v>16</v>
      </c>
      <c r="J148" t="s">
        <v>31</v>
      </c>
      <c r="K148">
        <v>3833.33</v>
      </c>
      <c r="L148" t="s">
        <v>73</v>
      </c>
      <c r="M148">
        <v>4</v>
      </c>
      <c r="N148">
        <v>4136</v>
      </c>
      <c r="O148">
        <v>0</v>
      </c>
      <c r="P148" t="s">
        <v>100</v>
      </c>
      <c r="Q148">
        <v>17</v>
      </c>
      <c r="R148">
        <v>16</v>
      </c>
      <c r="S148">
        <v>2</v>
      </c>
      <c r="T148" t="s">
        <v>100</v>
      </c>
      <c r="U148" t="s">
        <v>146</v>
      </c>
      <c r="V148">
        <v>18</v>
      </c>
      <c r="W148">
        <v>0</v>
      </c>
      <c r="X148">
        <v>36</v>
      </c>
      <c r="Y148">
        <v>660</v>
      </c>
      <c r="Z148">
        <v>664</v>
      </c>
      <c r="AA148">
        <v>3833.33</v>
      </c>
      <c r="AB148">
        <v>-1</v>
      </c>
    </row>
    <row r="149" spans="1:28" x14ac:dyDescent="0.25">
      <c r="A149">
        <v>148</v>
      </c>
      <c r="B149">
        <v>37985</v>
      </c>
      <c r="C149">
        <v>12000</v>
      </c>
      <c r="D149">
        <v>11975</v>
      </c>
      <c r="E149" s="1">
        <v>7.51E-2</v>
      </c>
      <c r="F149" t="s">
        <v>14</v>
      </c>
      <c r="G149" t="s">
        <v>15</v>
      </c>
      <c r="H149" s="1">
        <v>0.1191</v>
      </c>
      <c r="I149" t="s">
        <v>72</v>
      </c>
      <c r="J149" t="s">
        <v>31</v>
      </c>
      <c r="K149">
        <v>7500</v>
      </c>
      <c r="L149" t="s">
        <v>18</v>
      </c>
      <c r="M149">
        <v>18</v>
      </c>
      <c r="N149">
        <v>33702</v>
      </c>
      <c r="O149">
        <v>1</v>
      </c>
      <c r="P149" t="s">
        <v>40</v>
      </c>
      <c r="Q149">
        <v>7</v>
      </c>
      <c r="R149">
        <v>11</v>
      </c>
      <c r="S149">
        <v>1</v>
      </c>
      <c r="T149">
        <v>11</v>
      </c>
      <c r="U149" t="s">
        <v>147</v>
      </c>
      <c r="V149">
        <v>9</v>
      </c>
      <c r="W149">
        <v>0</v>
      </c>
      <c r="X149">
        <v>36</v>
      </c>
      <c r="Y149">
        <v>735</v>
      </c>
      <c r="Z149">
        <v>739</v>
      </c>
      <c r="AA149">
        <v>7500</v>
      </c>
      <c r="AB149">
        <v>11</v>
      </c>
    </row>
    <row r="150" spans="1:28" x14ac:dyDescent="0.25">
      <c r="A150">
        <v>149</v>
      </c>
      <c r="B150">
        <v>2791</v>
      </c>
      <c r="C150">
        <v>3600</v>
      </c>
      <c r="D150">
        <v>3575</v>
      </c>
      <c r="E150" s="1">
        <v>0.1411</v>
      </c>
      <c r="F150" t="s">
        <v>14</v>
      </c>
      <c r="G150" t="s">
        <v>101</v>
      </c>
      <c r="H150" s="1">
        <v>4.0000000000000002E-4</v>
      </c>
      <c r="I150" t="s">
        <v>86</v>
      </c>
      <c r="J150" t="s">
        <v>31</v>
      </c>
      <c r="K150">
        <v>2500</v>
      </c>
      <c r="L150" t="s">
        <v>51</v>
      </c>
      <c r="M150">
        <v>4</v>
      </c>
      <c r="N150">
        <v>1</v>
      </c>
      <c r="O150">
        <v>0</v>
      </c>
      <c r="P150" t="s">
        <v>37</v>
      </c>
      <c r="Q150">
        <v>14</v>
      </c>
      <c r="R150">
        <v>0</v>
      </c>
      <c r="S150">
        <v>0</v>
      </c>
      <c r="T150">
        <v>3</v>
      </c>
      <c r="U150" t="s">
        <v>146</v>
      </c>
      <c r="V150">
        <v>10</v>
      </c>
      <c r="W150">
        <v>0</v>
      </c>
      <c r="X150">
        <v>36</v>
      </c>
      <c r="Y150">
        <v>725</v>
      </c>
      <c r="Z150">
        <v>729</v>
      </c>
      <c r="AA150">
        <v>2500</v>
      </c>
      <c r="AB150">
        <v>3</v>
      </c>
    </row>
    <row r="151" spans="1:28" x14ac:dyDescent="0.25">
      <c r="A151">
        <v>150</v>
      </c>
      <c r="B151">
        <v>81950</v>
      </c>
      <c r="C151">
        <v>11625</v>
      </c>
      <c r="D151">
        <v>11625</v>
      </c>
      <c r="E151" s="1">
        <v>0.14330000000000001</v>
      </c>
      <c r="F151" t="s">
        <v>14</v>
      </c>
      <c r="G151" t="s">
        <v>15</v>
      </c>
      <c r="H151" s="1">
        <v>0.22839999999999999</v>
      </c>
      <c r="I151" t="s">
        <v>71</v>
      </c>
      <c r="J151" t="s">
        <v>17</v>
      </c>
      <c r="K151">
        <v>2833.33</v>
      </c>
      <c r="L151" t="s">
        <v>42</v>
      </c>
      <c r="M151">
        <v>6</v>
      </c>
      <c r="N151">
        <v>27411</v>
      </c>
      <c r="O151">
        <v>2</v>
      </c>
      <c r="P151" t="s">
        <v>44</v>
      </c>
      <c r="Q151">
        <v>14</v>
      </c>
      <c r="R151">
        <v>22</v>
      </c>
      <c r="S151">
        <v>1</v>
      </c>
      <c r="T151">
        <v>8</v>
      </c>
      <c r="U151" t="s">
        <v>148</v>
      </c>
      <c r="V151">
        <v>12</v>
      </c>
      <c r="W151">
        <v>1</v>
      </c>
      <c r="X151">
        <v>36</v>
      </c>
      <c r="Y151">
        <v>705</v>
      </c>
      <c r="Z151">
        <v>709</v>
      </c>
      <c r="AA151">
        <v>2833.33</v>
      </c>
      <c r="AB151">
        <v>8</v>
      </c>
    </row>
    <row r="152" spans="1:28" x14ac:dyDescent="0.25">
      <c r="A152">
        <v>151</v>
      </c>
      <c r="B152">
        <v>84215</v>
      </c>
      <c r="C152">
        <v>30000</v>
      </c>
      <c r="D152">
        <v>30000</v>
      </c>
      <c r="E152" s="1">
        <v>0.21490000000000001</v>
      </c>
      <c r="F152" t="s">
        <v>14</v>
      </c>
      <c r="G152" t="s">
        <v>29</v>
      </c>
      <c r="H152" s="1">
        <v>0.16700000000000001</v>
      </c>
      <c r="I152" t="s">
        <v>72</v>
      </c>
      <c r="J152" t="s">
        <v>17</v>
      </c>
      <c r="K152">
        <v>12500</v>
      </c>
      <c r="L152" t="s">
        <v>36</v>
      </c>
      <c r="M152">
        <v>14</v>
      </c>
      <c r="N152">
        <v>19096</v>
      </c>
      <c r="O152">
        <v>2</v>
      </c>
      <c r="P152" t="s">
        <v>32</v>
      </c>
      <c r="Q152">
        <v>21</v>
      </c>
      <c r="R152">
        <v>16</v>
      </c>
      <c r="S152">
        <v>2</v>
      </c>
      <c r="T152">
        <v>9</v>
      </c>
      <c r="U152" t="s">
        <v>148</v>
      </c>
      <c r="V152">
        <v>16</v>
      </c>
      <c r="W152">
        <v>1</v>
      </c>
      <c r="X152">
        <v>36</v>
      </c>
      <c r="Y152">
        <v>670</v>
      </c>
      <c r="Z152">
        <v>674</v>
      </c>
      <c r="AA152">
        <v>12500</v>
      </c>
      <c r="AB152">
        <v>9</v>
      </c>
    </row>
    <row r="153" spans="1:28" x14ac:dyDescent="0.25">
      <c r="A153">
        <v>152</v>
      </c>
      <c r="B153">
        <v>93352</v>
      </c>
      <c r="C153">
        <v>16000</v>
      </c>
      <c r="D153">
        <v>16000</v>
      </c>
      <c r="E153" s="1">
        <v>8.8999999999999996E-2</v>
      </c>
      <c r="F153" t="s">
        <v>14</v>
      </c>
      <c r="G153" t="s">
        <v>15</v>
      </c>
      <c r="H153" s="1">
        <v>0.1971</v>
      </c>
      <c r="I153" t="s">
        <v>99</v>
      </c>
      <c r="J153" t="s">
        <v>31</v>
      </c>
      <c r="K153">
        <v>7083.33</v>
      </c>
      <c r="L153" t="s">
        <v>39</v>
      </c>
      <c r="M153">
        <v>11</v>
      </c>
      <c r="N153">
        <v>6185</v>
      </c>
      <c r="O153">
        <v>1</v>
      </c>
      <c r="P153" t="s">
        <v>64</v>
      </c>
      <c r="Q153">
        <v>8</v>
      </c>
      <c r="R153">
        <v>19</v>
      </c>
      <c r="S153">
        <v>1</v>
      </c>
      <c r="T153">
        <v>4</v>
      </c>
      <c r="U153" t="s">
        <v>147</v>
      </c>
      <c r="V153">
        <v>11</v>
      </c>
      <c r="W153">
        <v>0</v>
      </c>
      <c r="X153">
        <v>36</v>
      </c>
      <c r="Y153">
        <v>720</v>
      </c>
      <c r="Z153">
        <v>724</v>
      </c>
      <c r="AA153">
        <v>7083.33</v>
      </c>
      <c r="AB153">
        <v>4</v>
      </c>
    </row>
    <row r="154" spans="1:28" x14ac:dyDescent="0.25">
      <c r="A154">
        <v>153</v>
      </c>
      <c r="B154">
        <v>10474</v>
      </c>
      <c r="C154">
        <v>10800</v>
      </c>
      <c r="D154">
        <v>10700</v>
      </c>
      <c r="E154" s="1">
        <v>0.1075</v>
      </c>
      <c r="F154" t="s">
        <v>14</v>
      </c>
      <c r="G154" t="s">
        <v>76</v>
      </c>
      <c r="H154" s="1">
        <v>0.1532</v>
      </c>
      <c r="I154" t="s">
        <v>46</v>
      </c>
      <c r="J154" t="s">
        <v>17</v>
      </c>
      <c r="K154">
        <v>8400</v>
      </c>
      <c r="L154" t="s">
        <v>21</v>
      </c>
      <c r="M154">
        <v>6</v>
      </c>
      <c r="N154">
        <v>24675</v>
      </c>
      <c r="O154">
        <v>0</v>
      </c>
      <c r="P154" t="s">
        <v>40</v>
      </c>
      <c r="Q154">
        <v>10</v>
      </c>
      <c r="R154">
        <v>15</v>
      </c>
      <c r="S154">
        <v>5</v>
      </c>
      <c r="T154">
        <v>11</v>
      </c>
      <c r="U154" t="s">
        <v>146</v>
      </c>
      <c r="V154">
        <v>11</v>
      </c>
      <c r="W154">
        <v>1</v>
      </c>
      <c r="X154">
        <v>36</v>
      </c>
      <c r="Y154">
        <v>715</v>
      </c>
      <c r="Z154">
        <v>719</v>
      </c>
      <c r="AA154">
        <v>8400</v>
      </c>
      <c r="AB154">
        <v>11</v>
      </c>
    </row>
    <row r="155" spans="1:28" x14ac:dyDescent="0.25">
      <c r="A155">
        <v>154</v>
      </c>
      <c r="B155">
        <v>15717</v>
      </c>
      <c r="C155">
        <v>25000</v>
      </c>
      <c r="D155">
        <v>23655.48</v>
      </c>
      <c r="E155" s="1">
        <v>0.16689999999999999</v>
      </c>
      <c r="F155" t="s">
        <v>23</v>
      </c>
      <c r="G155" t="s">
        <v>15</v>
      </c>
      <c r="H155" s="1">
        <v>0.1411</v>
      </c>
      <c r="I155" t="s">
        <v>99</v>
      </c>
      <c r="J155" t="s">
        <v>17</v>
      </c>
      <c r="K155">
        <v>7666.67</v>
      </c>
      <c r="L155" t="s">
        <v>42</v>
      </c>
      <c r="M155">
        <v>15</v>
      </c>
      <c r="N155">
        <v>28748</v>
      </c>
      <c r="O155">
        <v>3</v>
      </c>
      <c r="P155" t="s">
        <v>44</v>
      </c>
      <c r="Q155">
        <v>16</v>
      </c>
      <c r="R155">
        <v>14</v>
      </c>
      <c r="S155">
        <v>1</v>
      </c>
      <c r="T155">
        <v>8</v>
      </c>
      <c r="U155" t="s">
        <v>149</v>
      </c>
      <c r="V155">
        <v>12</v>
      </c>
      <c r="W155">
        <v>1</v>
      </c>
      <c r="X155">
        <v>60</v>
      </c>
      <c r="Y155">
        <v>705</v>
      </c>
      <c r="Z155">
        <v>709</v>
      </c>
      <c r="AA155">
        <v>7666.67</v>
      </c>
      <c r="AB155">
        <v>8</v>
      </c>
    </row>
    <row r="156" spans="1:28" x14ac:dyDescent="0.25">
      <c r="A156">
        <v>155</v>
      </c>
      <c r="B156">
        <v>103874</v>
      </c>
      <c r="C156">
        <v>10000</v>
      </c>
      <c r="D156">
        <v>10000</v>
      </c>
      <c r="E156" s="1">
        <v>0.13980000000000001</v>
      </c>
      <c r="F156" t="s">
        <v>23</v>
      </c>
      <c r="G156" t="s">
        <v>33</v>
      </c>
      <c r="H156" s="1">
        <v>0.14860000000000001</v>
      </c>
      <c r="I156" t="s">
        <v>94</v>
      </c>
      <c r="J156" t="s">
        <v>31</v>
      </c>
      <c r="K156">
        <v>3916.67</v>
      </c>
      <c r="L156" t="s">
        <v>78</v>
      </c>
      <c r="M156">
        <v>9</v>
      </c>
      <c r="N156">
        <v>5188</v>
      </c>
      <c r="O156">
        <v>4</v>
      </c>
      <c r="P156" t="s">
        <v>64</v>
      </c>
      <c r="Q156">
        <v>13</v>
      </c>
      <c r="R156">
        <v>14</v>
      </c>
      <c r="S156">
        <v>3</v>
      </c>
      <c r="T156">
        <v>4</v>
      </c>
      <c r="U156" t="s">
        <v>149</v>
      </c>
      <c r="V156">
        <v>12</v>
      </c>
      <c r="W156">
        <v>0</v>
      </c>
      <c r="X156">
        <v>60</v>
      </c>
      <c r="Y156">
        <v>710</v>
      </c>
      <c r="Z156">
        <v>714</v>
      </c>
      <c r="AA156">
        <v>3916.67</v>
      </c>
      <c r="AB156">
        <v>4</v>
      </c>
    </row>
    <row r="157" spans="1:28" x14ac:dyDescent="0.25">
      <c r="A157">
        <v>156</v>
      </c>
      <c r="B157">
        <v>132</v>
      </c>
      <c r="C157">
        <v>12375</v>
      </c>
      <c r="D157">
        <v>275</v>
      </c>
      <c r="E157" s="1">
        <v>0.1091</v>
      </c>
      <c r="F157" t="s">
        <v>14</v>
      </c>
      <c r="G157" t="s">
        <v>101</v>
      </c>
      <c r="H157" s="1">
        <v>0.16389999999999999</v>
      </c>
      <c r="I157" t="s">
        <v>69</v>
      </c>
      <c r="J157" t="s">
        <v>17</v>
      </c>
      <c r="K157">
        <v>3892.75</v>
      </c>
      <c r="L157" t="s">
        <v>25</v>
      </c>
      <c r="M157">
        <v>11</v>
      </c>
      <c r="N157">
        <v>8332</v>
      </c>
      <c r="O157">
        <v>2</v>
      </c>
      <c r="P157" t="s">
        <v>37</v>
      </c>
      <c r="Q157">
        <v>10</v>
      </c>
      <c r="R157">
        <v>16</v>
      </c>
      <c r="S157">
        <v>0</v>
      </c>
      <c r="T157">
        <v>3</v>
      </c>
      <c r="U157" t="s">
        <v>148</v>
      </c>
      <c r="V157">
        <v>14</v>
      </c>
      <c r="W157">
        <v>1</v>
      </c>
      <c r="X157">
        <v>36</v>
      </c>
      <c r="Y157">
        <v>690</v>
      </c>
      <c r="Z157">
        <v>694</v>
      </c>
      <c r="AA157">
        <v>3892.75</v>
      </c>
      <c r="AB157">
        <v>3</v>
      </c>
    </row>
    <row r="158" spans="1:28" x14ac:dyDescent="0.25">
      <c r="A158">
        <v>157</v>
      </c>
      <c r="B158">
        <v>5169</v>
      </c>
      <c r="C158">
        <v>6000</v>
      </c>
      <c r="D158">
        <v>6000</v>
      </c>
      <c r="E158" s="1">
        <v>0.1148</v>
      </c>
      <c r="F158" t="s">
        <v>14</v>
      </c>
      <c r="G158" t="s">
        <v>29</v>
      </c>
      <c r="H158" s="1">
        <v>0.182</v>
      </c>
      <c r="I158" t="s">
        <v>71</v>
      </c>
      <c r="J158" t="s">
        <v>17</v>
      </c>
      <c r="K158">
        <v>5031.67</v>
      </c>
      <c r="L158" t="s">
        <v>42</v>
      </c>
      <c r="M158">
        <v>9</v>
      </c>
      <c r="N158">
        <v>50935</v>
      </c>
      <c r="O158">
        <v>0</v>
      </c>
      <c r="P158" t="s">
        <v>40</v>
      </c>
      <c r="Q158">
        <v>11</v>
      </c>
      <c r="R158">
        <v>18</v>
      </c>
      <c r="S158">
        <v>2</v>
      </c>
      <c r="T158">
        <v>11</v>
      </c>
      <c r="U158" t="s">
        <v>146</v>
      </c>
      <c r="V158">
        <v>12</v>
      </c>
      <c r="W158">
        <v>1</v>
      </c>
      <c r="X158">
        <v>36</v>
      </c>
      <c r="Y158">
        <v>705</v>
      </c>
      <c r="Z158">
        <v>709</v>
      </c>
      <c r="AA158">
        <v>5031.67</v>
      </c>
      <c r="AB158">
        <v>11</v>
      </c>
    </row>
    <row r="159" spans="1:28" x14ac:dyDescent="0.25">
      <c r="A159">
        <v>158</v>
      </c>
      <c r="B159">
        <v>29812</v>
      </c>
      <c r="C159">
        <v>8000</v>
      </c>
      <c r="D159">
        <v>8000</v>
      </c>
      <c r="E159" s="1">
        <v>0.13489999999999999</v>
      </c>
      <c r="F159" t="s">
        <v>14</v>
      </c>
      <c r="G159" t="s">
        <v>15</v>
      </c>
      <c r="H159" s="1">
        <v>0.1492</v>
      </c>
      <c r="I159" t="s">
        <v>99</v>
      </c>
      <c r="J159" t="s">
        <v>31</v>
      </c>
      <c r="K159">
        <v>5000</v>
      </c>
      <c r="L159" t="s">
        <v>43</v>
      </c>
      <c r="M159">
        <v>18</v>
      </c>
      <c r="N159">
        <v>4786</v>
      </c>
      <c r="O159">
        <v>1</v>
      </c>
      <c r="P159" t="s">
        <v>22</v>
      </c>
      <c r="Q159">
        <v>13</v>
      </c>
      <c r="R159">
        <v>14</v>
      </c>
      <c r="S159">
        <v>1</v>
      </c>
      <c r="T159">
        <v>2</v>
      </c>
      <c r="U159" t="s">
        <v>147</v>
      </c>
      <c r="V159">
        <v>14</v>
      </c>
      <c r="W159">
        <v>0</v>
      </c>
      <c r="X159">
        <v>36</v>
      </c>
      <c r="Y159">
        <v>685</v>
      </c>
      <c r="Z159">
        <v>689</v>
      </c>
      <c r="AA159">
        <v>5000</v>
      </c>
      <c r="AB159">
        <v>2</v>
      </c>
    </row>
    <row r="160" spans="1:28" x14ac:dyDescent="0.25">
      <c r="A160">
        <v>159</v>
      </c>
      <c r="B160">
        <v>56991</v>
      </c>
      <c r="C160">
        <v>15000</v>
      </c>
      <c r="D160">
        <v>15000</v>
      </c>
      <c r="E160" s="1">
        <v>0.1825</v>
      </c>
      <c r="F160" t="s">
        <v>14</v>
      </c>
      <c r="G160" t="s">
        <v>29</v>
      </c>
      <c r="H160" s="1">
        <v>9.7299999999999998E-2</v>
      </c>
      <c r="I160" t="s">
        <v>61</v>
      </c>
      <c r="J160" t="s">
        <v>17</v>
      </c>
      <c r="K160">
        <v>5000</v>
      </c>
      <c r="L160" t="s">
        <v>73</v>
      </c>
      <c r="M160">
        <v>11</v>
      </c>
      <c r="N160">
        <v>14596</v>
      </c>
      <c r="O160">
        <v>0</v>
      </c>
      <c r="P160" t="s">
        <v>44</v>
      </c>
      <c r="Q160">
        <v>18</v>
      </c>
      <c r="R160">
        <v>9</v>
      </c>
      <c r="S160">
        <v>2</v>
      </c>
      <c r="T160">
        <v>8</v>
      </c>
      <c r="U160" t="s">
        <v>146</v>
      </c>
      <c r="V160">
        <v>18</v>
      </c>
      <c r="W160">
        <v>1</v>
      </c>
      <c r="X160">
        <v>36</v>
      </c>
      <c r="Y160">
        <v>660</v>
      </c>
      <c r="Z160">
        <v>664</v>
      </c>
      <c r="AA160">
        <v>5000</v>
      </c>
      <c r="AB160">
        <v>8</v>
      </c>
    </row>
    <row r="161" spans="1:28" x14ac:dyDescent="0.25">
      <c r="A161">
        <v>160</v>
      </c>
      <c r="B161">
        <v>62537</v>
      </c>
      <c r="C161">
        <v>7000</v>
      </c>
      <c r="D161">
        <v>7000</v>
      </c>
      <c r="E161" s="1">
        <v>0.1777</v>
      </c>
      <c r="F161" t="s">
        <v>14</v>
      </c>
      <c r="G161" t="s">
        <v>33</v>
      </c>
      <c r="H161" s="1">
        <v>0.32250000000000001</v>
      </c>
      <c r="I161" t="s">
        <v>71</v>
      </c>
      <c r="J161" t="s">
        <v>31</v>
      </c>
      <c r="K161">
        <v>3333.33</v>
      </c>
      <c r="L161" t="s">
        <v>48</v>
      </c>
      <c r="M161">
        <v>12</v>
      </c>
      <c r="N161">
        <v>35604</v>
      </c>
      <c r="O161">
        <v>3</v>
      </c>
      <c r="P161" t="s">
        <v>53</v>
      </c>
      <c r="Q161">
        <v>17</v>
      </c>
      <c r="R161">
        <v>32</v>
      </c>
      <c r="S161">
        <v>3</v>
      </c>
      <c r="T161">
        <v>7</v>
      </c>
      <c r="U161" t="s">
        <v>149</v>
      </c>
      <c r="V161">
        <v>17</v>
      </c>
      <c r="W161">
        <v>0</v>
      </c>
      <c r="X161">
        <v>36</v>
      </c>
      <c r="Y161">
        <v>665</v>
      </c>
      <c r="Z161">
        <v>669</v>
      </c>
      <c r="AA161">
        <v>3333.33</v>
      </c>
      <c r="AB161">
        <v>7</v>
      </c>
    </row>
    <row r="162" spans="1:28" x14ac:dyDescent="0.25">
      <c r="A162">
        <v>161</v>
      </c>
      <c r="B162">
        <v>22858</v>
      </c>
      <c r="C162">
        <v>8400</v>
      </c>
      <c r="D162">
        <v>8400</v>
      </c>
      <c r="E162" s="1">
        <v>6.9199999999999998E-2</v>
      </c>
      <c r="F162" t="s">
        <v>14</v>
      </c>
      <c r="G162" t="s">
        <v>110</v>
      </c>
      <c r="H162" s="1">
        <v>0.13300000000000001</v>
      </c>
      <c r="I162" t="s">
        <v>72</v>
      </c>
      <c r="J162" t="s">
        <v>31</v>
      </c>
      <c r="K162">
        <v>3000</v>
      </c>
      <c r="L162" t="s">
        <v>106</v>
      </c>
      <c r="M162">
        <v>9</v>
      </c>
      <c r="N162">
        <v>6998</v>
      </c>
      <c r="O162">
        <v>1</v>
      </c>
      <c r="P162" t="s">
        <v>49</v>
      </c>
      <c r="Q162">
        <v>6</v>
      </c>
      <c r="R162">
        <v>13</v>
      </c>
      <c r="S162">
        <v>0</v>
      </c>
      <c r="T162">
        <v>1</v>
      </c>
      <c r="U162" t="s">
        <v>147</v>
      </c>
      <c r="V162">
        <v>9</v>
      </c>
      <c r="W162">
        <v>0</v>
      </c>
      <c r="X162">
        <v>36</v>
      </c>
      <c r="Y162">
        <v>745</v>
      </c>
      <c r="Z162">
        <v>749</v>
      </c>
      <c r="AA162">
        <v>3000</v>
      </c>
      <c r="AB162">
        <v>1</v>
      </c>
    </row>
    <row r="163" spans="1:28" x14ac:dyDescent="0.25">
      <c r="A163">
        <v>162</v>
      </c>
      <c r="B163">
        <v>78602</v>
      </c>
      <c r="C163">
        <v>15000</v>
      </c>
      <c r="D163">
        <v>15000</v>
      </c>
      <c r="E163" s="1">
        <v>7.9000000000000001E-2</v>
      </c>
      <c r="F163" t="s">
        <v>14</v>
      </c>
      <c r="G163" t="s">
        <v>15</v>
      </c>
      <c r="H163" s="1">
        <v>0.1862</v>
      </c>
      <c r="I163" t="s">
        <v>77</v>
      </c>
      <c r="J163" t="s">
        <v>17</v>
      </c>
      <c r="K163">
        <v>4500</v>
      </c>
      <c r="L163" t="s">
        <v>55</v>
      </c>
      <c r="M163">
        <v>10</v>
      </c>
      <c r="N163">
        <v>17212</v>
      </c>
      <c r="O163">
        <v>0</v>
      </c>
      <c r="P163" t="s">
        <v>53</v>
      </c>
      <c r="Q163">
        <v>7</v>
      </c>
      <c r="R163">
        <v>18</v>
      </c>
      <c r="S163">
        <v>1</v>
      </c>
      <c r="T163">
        <v>7</v>
      </c>
      <c r="U163" t="s">
        <v>146</v>
      </c>
      <c r="V163">
        <v>9</v>
      </c>
      <c r="W163">
        <v>1</v>
      </c>
      <c r="X163">
        <v>36</v>
      </c>
      <c r="Y163">
        <v>740</v>
      </c>
      <c r="Z163">
        <v>744</v>
      </c>
      <c r="AA163">
        <v>4500</v>
      </c>
      <c r="AB163">
        <v>7</v>
      </c>
    </row>
    <row r="164" spans="1:28" x14ac:dyDescent="0.25">
      <c r="A164">
        <v>163</v>
      </c>
      <c r="B164">
        <v>93778</v>
      </c>
      <c r="C164">
        <v>15000</v>
      </c>
      <c r="D164">
        <v>14925</v>
      </c>
      <c r="E164" s="1">
        <v>0.14330000000000001</v>
      </c>
      <c r="F164" t="s">
        <v>14</v>
      </c>
      <c r="G164" t="s">
        <v>15</v>
      </c>
      <c r="H164" s="1">
        <v>0.13300000000000001</v>
      </c>
      <c r="I164" t="s">
        <v>20</v>
      </c>
      <c r="J164" t="s">
        <v>31</v>
      </c>
      <c r="K164">
        <v>5000</v>
      </c>
      <c r="L164" t="s">
        <v>48</v>
      </c>
      <c r="M164">
        <v>7</v>
      </c>
      <c r="N164">
        <v>11368</v>
      </c>
      <c r="O164">
        <v>1</v>
      </c>
      <c r="P164" t="s">
        <v>19</v>
      </c>
      <c r="Q164">
        <v>14</v>
      </c>
      <c r="R164">
        <v>13</v>
      </c>
      <c r="S164">
        <v>1</v>
      </c>
      <c r="T164">
        <v>0</v>
      </c>
      <c r="U164" t="s">
        <v>147</v>
      </c>
      <c r="V164">
        <v>17</v>
      </c>
      <c r="W164">
        <v>0</v>
      </c>
      <c r="X164">
        <v>36</v>
      </c>
      <c r="Y164">
        <v>665</v>
      </c>
      <c r="Z164">
        <v>669</v>
      </c>
      <c r="AA164">
        <v>5000</v>
      </c>
      <c r="AB164">
        <v>0</v>
      </c>
    </row>
    <row r="165" spans="1:28" x14ac:dyDescent="0.25">
      <c r="A165">
        <v>164</v>
      </c>
      <c r="B165">
        <v>87504</v>
      </c>
      <c r="C165">
        <v>2800</v>
      </c>
      <c r="D165">
        <v>2800</v>
      </c>
      <c r="E165" s="1">
        <v>0.1016</v>
      </c>
      <c r="F165" t="s">
        <v>14</v>
      </c>
      <c r="G165" t="s">
        <v>76</v>
      </c>
      <c r="H165" s="2">
        <v>0.12</v>
      </c>
      <c r="I165" t="s">
        <v>71</v>
      </c>
      <c r="J165" t="s">
        <v>31</v>
      </c>
      <c r="K165">
        <v>2083.33</v>
      </c>
      <c r="L165" t="s">
        <v>27</v>
      </c>
      <c r="M165">
        <v>7</v>
      </c>
      <c r="N165">
        <v>7261</v>
      </c>
      <c r="O165">
        <v>0</v>
      </c>
      <c r="P165" t="s">
        <v>19</v>
      </c>
      <c r="Q165">
        <v>10</v>
      </c>
      <c r="R165" s="5">
        <v>12</v>
      </c>
      <c r="S165">
        <v>5</v>
      </c>
      <c r="T165">
        <v>0</v>
      </c>
      <c r="U165" t="s">
        <v>146</v>
      </c>
      <c r="V165">
        <v>14</v>
      </c>
      <c r="W165">
        <v>0</v>
      </c>
      <c r="X165">
        <v>36</v>
      </c>
      <c r="Y165">
        <v>695</v>
      </c>
      <c r="Z165">
        <v>699</v>
      </c>
      <c r="AA165">
        <v>2083.33</v>
      </c>
      <c r="AB165">
        <v>0</v>
      </c>
    </row>
    <row r="166" spans="1:28" x14ac:dyDescent="0.25">
      <c r="A166">
        <v>165</v>
      </c>
      <c r="B166">
        <v>92105</v>
      </c>
      <c r="C166">
        <v>7750</v>
      </c>
      <c r="D166">
        <v>7750</v>
      </c>
      <c r="E166" s="1">
        <v>0.16289999999999999</v>
      </c>
      <c r="F166" t="s">
        <v>14</v>
      </c>
      <c r="G166" t="s">
        <v>15</v>
      </c>
      <c r="H166" s="1">
        <v>0.26740000000000003</v>
      </c>
      <c r="I166" t="s">
        <v>46</v>
      </c>
      <c r="J166" t="s">
        <v>17</v>
      </c>
      <c r="K166">
        <v>2916.67</v>
      </c>
      <c r="L166" t="s">
        <v>84</v>
      </c>
      <c r="M166">
        <v>18</v>
      </c>
      <c r="N166">
        <v>17102</v>
      </c>
      <c r="O166">
        <v>0</v>
      </c>
      <c r="P166" t="s">
        <v>28</v>
      </c>
      <c r="Q166">
        <v>16</v>
      </c>
      <c r="R166">
        <v>26</v>
      </c>
      <c r="S166">
        <v>1</v>
      </c>
      <c r="T166">
        <v>5</v>
      </c>
      <c r="U166" t="s">
        <v>146</v>
      </c>
      <c r="V166">
        <v>15</v>
      </c>
      <c r="W166">
        <v>1</v>
      </c>
      <c r="X166">
        <v>36</v>
      </c>
      <c r="Y166">
        <v>680</v>
      </c>
      <c r="Z166">
        <v>684</v>
      </c>
      <c r="AA166">
        <v>2916.67</v>
      </c>
      <c r="AB166">
        <v>5</v>
      </c>
    </row>
    <row r="167" spans="1:28" x14ac:dyDescent="0.25">
      <c r="A167">
        <v>166</v>
      </c>
      <c r="B167">
        <v>59387</v>
      </c>
      <c r="C167">
        <v>4500</v>
      </c>
      <c r="D167">
        <v>4500</v>
      </c>
      <c r="E167" s="1">
        <v>8.8999999999999996E-2</v>
      </c>
      <c r="F167" t="s">
        <v>14</v>
      </c>
      <c r="G167" t="s">
        <v>29</v>
      </c>
      <c r="H167" s="1">
        <v>0.18179999999999999</v>
      </c>
      <c r="I167" t="s">
        <v>111</v>
      </c>
      <c r="J167" t="s">
        <v>31</v>
      </c>
      <c r="K167">
        <v>2166.67</v>
      </c>
      <c r="L167" t="s">
        <v>83</v>
      </c>
      <c r="M167">
        <v>8</v>
      </c>
      <c r="N167">
        <v>5361</v>
      </c>
      <c r="O167">
        <v>0</v>
      </c>
      <c r="P167" t="s">
        <v>64</v>
      </c>
      <c r="Q167">
        <v>8</v>
      </c>
      <c r="R167">
        <v>18</v>
      </c>
      <c r="S167">
        <v>2</v>
      </c>
      <c r="T167">
        <v>4</v>
      </c>
      <c r="U167" t="s">
        <v>146</v>
      </c>
      <c r="V167">
        <v>13</v>
      </c>
      <c r="W167">
        <v>0</v>
      </c>
      <c r="X167">
        <v>36</v>
      </c>
      <c r="Y167">
        <v>700</v>
      </c>
      <c r="Z167">
        <v>704</v>
      </c>
      <c r="AA167">
        <v>2166.67</v>
      </c>
      <c r="AB167">
        <v>4</v>
      </c>
    </row>
    <row r="168" spans="1:28" x14ac:dyDescent="0.25">
      <c r="A168">
        <v>167</v>
      </c>
      <c r="B168">
        <v>6067</v>
      </c>
      <c r="C168">
        <v>17500</v>
      </c>
      <c r="D168">
        <v>17375</v>
      </c>
      <c r="E168" s="1">
        <v>0.12529999999999999</v>
      </c>
      <c r="F168" t="s">
        <v>14</v>
      </c>
      <c r="G168" t="s">
        <v>15</v>
      </c>
      <c r="H168" s="1">
        <v>0.21629999999999999</v>
      </c>
      <c r="I168" t="s">
        <v>99</v>
      </c>
      <c r="J168" t="s">
        <v>31</v>
      </c>
      <c r="K168">
        <v>3666.67</v>
      </c>
      <c r="L168" t="s">
        <v>21</v>
      </c>
      <c r="M168">
        <v>7</v>
      </c>
      <c r="N168">
        <v>20010</v>
      </c>
      <c r="O168">
        <v>0</v>
      </c>
      <c r="P168" t="s">
        <v>47</v>
      </c>
      <c r="Q168">
        <v>12</v>
      </c>
      <c r="R168">
        <v>21</v>
      </c>
      <c r="S168">
        <v>1</v>
      </c>
      <c r="T168">
        <v>6</v>
      </c>
      <c r="U168" t="s">
        <v>146</v>
      </c>
      <c r="V168">
        <v>11</v>
      </c>
      <c r="W168">
        <v>0</v>
      </c>
      <c r="X168">
        <v>36</v>
      </c>
      <c r="Y168">
        <v>715</v>
      </c>
      <c r="Z168">
        <v>719</v>
      </c>
      <c r="AA168">
        <v>3666.67</v>
      </c>
      <c r="AB168">
        <v>6</v>
      </c>
    </row>
    <row r="169" spans="1:28" x14ac:dyDescent="0.25">
      <c r="A169">
        <v>168</v>
      </c>
      <c r="B169">
        <v>62445</v>
      </c>
      <c r="C169">
        <v>18000</v>
      </c>
      <c r="D169">
        <v>18000</v>
      </c>
      <c r="E169" s="1">
        <v>0.15310000000000001</v>
      </c>
      <c r="F169" t="s">
        <v>23</v>
      </c>
      <c r="G169" t="s">
        <v>15</v>
      </c>
      <c r="H169" s="1">
        <v>4.9299999999999997E-2</v>
      </c>
      <c r="I169" t="s">
        <v>24</v>
      </c>
      <c r="J169" t="s">
        <v>31</v>
      </c>
      <c r="K169">
        <v>5258.5</v>
      </c>
      <c r="L169" t="s">
        <v>78</v>
      </c>
      <c r="M169">
        <v>6</v>
      </c>
      <c r="N169">
        <v>11596</v>
      </c>
      <c r="O169">
        <v>0</v>
      </c>
      <c r="P169" t="s">
        <v>40</v>
      </c>
      <c r="Q169">
        <v>15</v>
      </c>
      <c r="R169">
        <v>4</v>
      </c>
      <c r="S169">
        <v>1</v>
      </c>
      <c r="T169">
        <v>11</v>
      </c>
      <c r="U169" t="s">
        <v>146</v>
      </c>
      <c r="V169">
        <v>12</v>
      </c>
      <c r="W169">
        <v>0</v>
      </c>
      <c r="X169">
        <v>60</v>
      </c>
      <c r="Y169">
        <v>710</v>
      </c>
      <c r="Z169">
        <v>714</v>
      </c>
      <c r="AA169">
        <v>5258.5</v>
      </c>
      <c r="AB169">
        <v>11</v>
      </c>
    </row>
    <row r="170" spans="1:28" x14ac:dyDescent="0.25">
      <c r="A170">
        <v>169</v>
      </c>
      <c r="B170">
        <v>35834</v>
      </c>
      <c r="C170">
        <v>15000</v>
      </c>
      <c r="D170">
        <v>14975</v>
      </c>
      <c r="E170" s="1">
        <v>0.1527</v>
      </c>
      <c r="F170" t="s">
        <v>23</v>
      </c>
      <c r="G170" t="s">
        <v>15</v>
      </c>
      <c r="H170" s="1">
        <v>0.17899999999999999</v>
      </c>
      <c r="I170" t="s">
        <v>77</v>
      </c>
      <c r="J170" t="s">
        <v>17</v>
      </c>
      <c r="K170">
        <v>2748</v>
      </c>
      <c r="L170" t="s">
        <v>39</v>
      </c>
      <c r="M170">
        <v>14</v>
      </c>
      <c r="N170">
        <v>7956</v>
      </c>
      <c r="O170">
        <v>1</v>
      </c>
      <c r="P170" t="s">
        <v>47</v>
      </c>
      <c r="Q170">
        <v>15</v>
      </c>
      <c r="R170">
        <v>17</v>
      </c>
      <c r="S170">
        <v>1</v>
      </c>
      <c r="T170">
        <v>6</v>
      </c>
      <c r="U170" t="s">
        <v>147</v>
      </c>
      <c r="V170">
        <v>11</v>
      </c>
      <c r="W170">
        <v>1</v>
      </c>
      <c r="X170">
        <v>60</v>
      </c>
      <c r="Y170">
        <v>720</v>
      </c>
      <c r="Z170">
        <v>724</v>
      </c>
      <c r="AA170">
        <v>2748</v>
      </c>
      <c r="AB170">
        <v>6</v>
      </c>
    </row>
    <row r="171" spans="1:28" x14ac:dyDescent="0.25">
      <c r="A171">
        <v>170</v>
      </c>
      <c r="B171">
        <v>24320</v>
      </c>
      <c r="C171">
        <v>6000</v>
      </c>
      <c r="D171">
        <v>6000</v>
      </c>
      <c r="E171" s="1">
        <v>0.15229999999999999</v>
      </c>
      <c r="F171" t="s">
        <v>14</v>
      </c>
      <c r="G171" t="s">
        <v>29</v>
      </c>
      <c r="H171" s="1">
        <v>0.19570000000000001</v>
      </c>
      <c r="I171" t="s">
        <v>26</v>
      </c>
      <c r="J171" t="s">
        <v>35</v>
      </c>
      <c r="K171">
        <v>4583.33</v>
      </c>
      <c r="L171" t="s">
        <v>48</v>
      </c>
      <c r="M171">
        <v>13</v>
      </c>
      <c r="N171">
        <v>8077</v>
      </c>
      <c r="O171">
        <v>1</v>
      </c>
      <c r="P171" t="s">
        <v>49</v>
      </c>
      <c r="Q171">
        <v>15</v>
      </c>
      <c r="R171">
        <v>19</v>
      </c>
      <c r="S171">
        <v>2</v>
      </c>
      <c r="T171">
        <v>1</v>
      </c>
      <c r="U171" t="s">
        <v>147</v>
      </c>
      <c r="V171">
        <v>17</v>
      </c>
      <c r="W171">
        <v>1</v>
      </c>
      <c r="X171">
        <v>36</v>
      </c>
      <c r="Y171">
        <v>665</v>
      </c>
      <c r="Z171">
        <v>669</v>
      </c>
      <c r="AA171">
        <v>4583.33</v>
      </c>
      <c r="AB171">
        <v>1</v>
      </c>
    </row>
    <row r="172" spans="1:28" x14ac:dyDescent="0.25">
      <c r="A172">
        <v>171</v>
      </c>
      <c r="B172">
        <v>68821</v>
      </c>
      <c r="C172">
        <v>11500</v>
      </c>
      <c r="D172">
        <v>11475</v>
      </c>
      <c r="E172" s="1">
        <v>0.1114</v>
      </c>
      <c r="F172" t="s">
        <v>14</v>
      </c>
      <c r="G172" t="s">
        <v>29</v>
      </c>
      <c r="H172" s="1">
        <v>0.28249999999999997</v>
      </c>
      <c r="I172" t="s">
        <v>24</v>
      </c>
      <c r="J172" t="s">
        <v>31</v>
      </c>
      <c r="K172">
        <v>2750</v>
      </c>
      <c r="L172" t="s">
        <v>83</v>
      </c>
      <c r="M172">
        <v>6</v>
      </c>
      <c r="N172">
        <v>9079</v>
      </c>
      <c r="O172">
        <v>0</v>
      </c>
      <c r="P172" t="s">
        <v>28</v>
      </c>
      <c r="Q172">
        <v>11</v>
      </c>
      <c r="R172">
        <v>28</v>
      </c>
      <c r="S172">
        <v>2</v>
      </c>
      <c r="T172">
        <v>5</v>
      </c>
      <c r="U172" t="s">
        <v>146</v>
      </c>
      <c r="V172">
        <v>13</v>
      </c>
      <c r="W172">
        <v>0</v>
      </c>
      <c r="X172">
        <v>36</v>
      </c>
      <c r="Y172">
        <v>700</v>
      </c>
      <c r="Z172">
        <v>704</v>
      </c>
      <c r="AA172">
        <v>2750</v>
      </c>
      <c r="AB172">
        <v>5</v>
      </c>
    </row>
    <row r="173" spans="1:28" x14ac:dyDescent="0.25">
      <c r="A173">
        <v>172</v>
      </c>
      <c r="B173">
        <v>96988</v>
      </c>
      <c r="C173">
        <v>10000</v>
      </c>
      <c r="D173">
        <v>10000</v>
      </c>
      <c r="E173" s="1">
        <v>0.13109999999999999</v>
      </c>
      <c r="F173" t="s">
        <v>14</v>
      </c>
      <c r="G173" t="s">
        <v>29</v>
      </c>
      <c r="H173" s="1">
        <v>7.5600000000000001E-2</v>
      </c>
      <c r="I173" t="s">
        <v>77</v>
      </c>
      <c r="J173" t="s">
        <v>31</v>
      </c>
      <c r="K173">
        <v>2500</v>
      </c>
      <c r="L173" t="s">
        <v>43</v>
      </c>
      <c r="M173">
        <v>8</v>
      </c>
      <c r="N173">
        <v>10906</v>
      </c>
      <c r="O173">
        <v>0</v>
      </c>
      <c r="P173" t="s">
        <v>53</v>
      </c>
      <c r="Q173">
        <v>13</v>
      </c>
      <c r="R173">
        <v>7</v>
      </c>
      <c r="S173">
        <v>2</v>
      </c>
      <c r="T173">
        <v>7</v>
      </c>
      <c r="U173" t="s">
        <v>146</v>
      </c>
      <c r="V173">
        <v>14</v>
      </c>
      <c r="W173">
        <v>0</v>
      </c>
      <c r="X173">
        <v>36</v>
      </c>
      <c r="Y173">
        <v>685</v>
      </c>
      <c r="Z173">
        <v>689</v>
      </c>
      <c r="AA173">
        <v>2500</v>
      </c>
      <c r="AB173">
        <v>7</v>
      </c>
    </row>
    <row r="174" spans="1:28" x14ac:dyDescent="0.25">
      <c r="A174">
        <v>173</v>
      </c>
      <c r="B174">
        <v>47002</v>
      </c>
      <c r="C174">
        <v>12000</v>
      </c>
      <c r="D174">
        <v>12000</v>
      </c>
      <c r="E174" s="1">
        <v>8.8999999999999996E-2</v>
      </c>
      <c r="F174" t="s">
        <v>14</v>
      </c>
      <c r="G174" t="s">
        <v>29</v>
      </c>
      <c r="H174" s="1">
        <v>0.1246</v>
      </c>
      <c r="I174" t="s">
        <v>72</v>
      </c>
      <c r="J174" t="s">
        <v>31</v>
      </c>
      <c r="K174">
        <v>5000</v>
      </c>
      <c r="L174" t="s">
        <v>51</v>
      </c>
      <c r="M174">
        <v>5</v>
      </c>
      <c r="N174">
        <v>13940</v>
      </c>
      <c r="O174">
        <v>0</v>
      </c>
      <c r="P174" t="s">
        <v>40</v>
      </c>
      <c r="Q174">
        <v>8</v>
      </c>
      <c r="R174">
        <v>12</v>
      </c>
      <c r="S174">
        <v>2</v>
      </c>
      <c r="T174">
        <v>11</v>
      </c>
      <c r="U174" t="s">
        <v>146</v>
      </c>
      <c r="V174">
        <v>10</v>
      </c>
      <c r="W174">
        <v>0</v>
      </c>
      <c r="X174">
        <v>36</v>
      </c>
      <c r="Y174">
        <v>725</v>
      </c>
      <c r="Z174">
        <v>729</v>
      </c>
      <c r="AA174">
        <v>5000</v>
      </c>
      <c r="AB174">
        <v>11</v>
      </c>
    </row>
    <row r="175" spans="1:28" x14ac:dyDescent="0.25">
      <c r="A175">
        <v>174</v>
      </c>
      <c r="B175">
        <v>53897</v>
      </c>
      <c r="C175">
        <v>10000</v>
      </c>
      <c r="D175">
        <v>10000</v>
      </c>
      <c r="E175" s="1">
        <v>0.1212</v>
      </c>
      <c r="F175" t="s">
        <v>14</v>
      </c>
      <c r="G175" t="s">
        <v>15</v>
      </c>
      <c r="H175" s="1">
        <v>0.184</v>
      </c>
      <c r="I175" t="s">
        <v>24</v>
      </c>
      <c r="J175" t="s">
        <v>17</v>
      </c>
      <c r="K175">
        <v>5000</v>
      </c>
      <c r="L175" t="s">
        <v>43</v>
      </c>
      <c r="M175">
        <v>7</v>
      </c>
      <c r="N175">
        <v>13202</v>
      </c>
      <c r="O175">
        <v>0</v>
      </c>
      <c r="P175" t="s">
        <v>40</v>
      </c>
      <c r="Q175">
        <v>12</v>
      </c>
      <c r="R175">
        <v>18</v>
      </c>
      <c r="S175">
        <v>1</v>
      </c>
      <c r="T175">
        <v>11</v>
      </c>
      <c r="U175" t="s">
        <v>146</v>
      </c>
      <c r="V175">
        <v>14</v>
      </c>
      <c r="W175">
        <v>1</v>
      </c>
      <c r="X175">
        <v>36</v>
      </c>
      <c r="Y175">
        <v>685</v>
      </c>
      <c r="Z175">
        <v>689</v>
      </c>
      <c r="AA175">
        <v>5000</v>
      </c>
      <c r="AB175">
        <v>11</v>
      </c>
    </row>
    <row r="176" spans="1:28" x14ac:dyDescent="0.25">
      <c r="A176">
        <v>175</v>
      </c>
      <c r="B176">
        <v>40136</v>
      </c>
      <c r="C176">
        <v>35000</v>
      </c>
      <c r="D176">
        <v>34975</v>
      </c>
      <c r="E176" s="1">
        <v>0.21279999999999999</v>
      </c>
      <c r="F176" t="s">
        <v>23</v>
      </c>
      <c r="G176" t="s">
        <v>15</v>
      </c>
      <c r="H176" s="1">
        <v>0.18210000000000001</v>
      </c>
      <c r="I176" t="s">
        <v>56</v>
      </c>
      <c r="J176" t="s">
        <v>31</v>
      </c>
      <c r="K176">
        <v>7916.67</v>
      </c>
      <c r="L176" t="s">
        <v>84</v>
      </c>
      <c r="M176">
        <v>8</v>
      </c>
      <c r="N176">
        <v>19789</v>
      </c>
      <c r="O176">
        <v>2</v>
      </c>
      <c r="P176" t="s">
        <v>40</v>
      </c>
      <c r="Q176">
        <v>21</v>
      </c>
      <c r="R176">
        <v>18</v>
      </c>
      <c r="S176">
        <v>1</v>
      </c>
      <c r="T176">
        <v>11</v>
      </c>
      <c r="U176" t="s">
        <v>148</v>
      </c>
      <c r="V176">
        <v>15</v>
      </c>
      <c r="W176">
        <v>0</v>
      </c>
      <c r="X176">
        <v>60</v>
      </c>
      <c r="Y176">
        <v>680</v>
      </c>
      <c r="Z176">
        <v>684</v>
      </c>
      <c r="AA176">
        <v>7916.67</v>
      </c>
      <c r="AB176">
        <v>11</v>
      </c>
    </row>
    <row r="177" spans="1:28" x14ac:dyDescent="0.25">
      <c r="A177">
        <v>176</v>
      </c>
      <c r="B177">
        <v>14952</v>
      </c>
      <c r="C177">
        <v>7200</v>
      </c>
      <c r="D177">
        <v>7100</v>
      </c>
      <c r="E177" s="1">
        <v>0.1038</v>
      </c>
      <c r="F177" t="s">
        <v>23</v>
      </c>
      <c r="G177" t="s">
        <v>76</v>
      </c>
      <c r="H177" s="1">
        <v>0.1797</v>
      </c>
      <c r="I177" t="s">
        <v>77</v>
      </c>
      <c r="J177" t="s">
        <v>31</v>
      </c>
      <c r="K177">
        <v>3000</v>
      </c>
      <c r="L177" t="s">
        <v>82</v>
      </c>
      <c r="M177">
        <v>7</v>
      </c>
      <c r="N177">
        <v>2753</v>
      </c>
      <c r="O177">
        <v>1</v>
      </c>
      <c r="P177" t="s">
        <v>22</v>
      </c>
      <c r="Q177">
        <v>10</v>
      </c>
      <c r="R177">
        <v>17</v>
      </c>
      <c r="S177">
        <v>5</v>
      </c>
      <c r="T177">
        <v>2</v>
      </c>
      <c r="U177" t="s">
        <v>147</v>
      </c>
      <c r="V177">
        <v>8</v>
      </c>
      <c r="W177">
        <v>0</v>
      </c>
      <c r="X177">
        <v>60</v>
      </c>
      <c r="Y177">
        <v>750</v>
      </c>
      <c r="Z177">
        <v>754</v>
      </c>
      <c r="AA177">
        <v>3000</v>
      </c>
      <c r="AB177">
        <v>2</v>
      </c>
    </row>
    <row r="178" spans="1:28" x14ac:dyDescent="0.25">
      <c r="A178">
        <v>177</v>
      </c>
      <c r="B178">
        <v>40856</v>
      </c>
      <c r="C178">
        <v>4000</v>
      </c>
      <c r="D178">
        <v>3975</v>
      </c>
      <c r="E178" s="1">
        <v>7.9000000000000001E-2</v>
      </c>
      <c r="F178" t="s">
        <v>23</v>
      </c>
      <c r="G178" t="s">
        <v>58</v>
      </c>
      <c r="H178" s="1">
        <v>4.48E-2</v>
      </c>
      <c r="I178" t="s">
        <v>20</v>
      </c>
      <c r="J178" t="s">
        <v>35</v>
      </c>
      <c r="K178">
        <v>4000</v>
      </c>
      <c r="L178" t="s">
        <v>112</v>
      </c>
      <c r="M178">
        <v>16</v>
      </c>
      <c r="N178">
        <v>6696</v>
      </c>
      <c r="O178">
        <v>0</v>
      </c>
      <c r="P178" t="s">
        <v>19</v>
      </c>
      <c r="Q178">
        <v>7</v>
      </c>
      <c r="R178">
        <v>4</v>
      </c>
      <c r="S178">
        <v>0</v>
      </c>
      <c r="T178">
        <v>0</v>
      </c>
      <c r="U178" t="s">
        <v>146</v>
      </c>
      <c r="V178">
        <v>7</v>
      </c>
      <c r="W178">
        <v>1</v>
      </c>
      <c r="X178">
        <v>60</v>
      </c>
      <c r="Y178">
        <v>800</v>
      </c>
      <c r="Z178">
        <v>804</v>
      </c>
      <c r="AA178">
        <v>4000</v>
      </c>
      <c r="AB178">
        <v>0</v>
      </c>
    </row>
    <row r="179" spans="1:28" x14ac:dyDescent="0.25">
      <c r="A179">
        <v>178</v>
      </c>
      <c r="B179">
        <v>4938</v>
      </c>
      <c r="C179">
        <v>5300</v>
      </c>
      <c r="D179">
        <v>5200</v>
      </c>
      <c r="E179" s="1">
        <v>0.1114</v>
      </c>
      <c r="F179" t="s">
        <v>14</v>
      </c>
      <c r="G179" t="s">
        <v>15</v>
      </c>
      <c r="H179" s="1">
        <v>8.4699999999999998E-2</v>
      </c>
      <c r="I179" t="s">
        <v>111</v>
      </c>
      <c r="J179" t="s">
        <v>17</v>
      </c>
      <c r="K179">
        <v>8333.33</v>
      </c>
      <c r="L179" t="s">
        <v>55</v>
      </c>
      <c r="M179">
        <v>5</v>
      </c>
      <c r="N179">
        <v>73258</v>
      </c>
      <c r="O179">
        <v>1</v>
      </c>
      <c r="P179" t="s">
        <v>37</v>
      </c>
      <c r="Q179">
        <v>11</v>
      </c>
      <c r="R179">
        <v>8</v>
      </c>
      <c r="S179">
        <v>1</v>
      </c>
      <c r="T179">
        <v>3</v>
      </c>
      <c r="U179" t="s">
        <v>147</v>
      </c>
      <c r="V179">
        <v>9</v>
      </c>
      <c r="W179">
        <v>1</v>
      </c>
      <c r="X179">
        <v>36</v>
      </c>
      <c r="Y179">
        <v>740</v>
      </c>
      <c r="Z179">
        <v>744</v>
      </c>
      <c r="AA179">
        <v>8333.33</v>
      </c>
      <c r="AB179">
        <v>3</v>
      </c>
    </row>
    <row r="180" spans="1:28" x14ac:dyDescent="0.25">
      <c r="A180">
        <v>179</v>
      </c>
      <c r="B180">
        <v>59272</v>
      </c>
      <c r="C180">
        <v>1200</v>
      </c>
      <c r="D180">
        <v>1200</v>
      </c>
      <c r="E180" s="1">
        <v>7.6200000000000004E-2</v>
      </c>
      <c r="F180" t="s">
        <v>14</v>
      </c>
      <c r="G180" t="s">
        <v>33</v>
      </c>
      <c r="H180" s="1">
        <v>8.6900000000000005E-2</v>
      </c>
      <c r="I180" t="s">
        <v>71</v>
      </c>
      <c r="J180" t="s">
        <v>17</v>
      </c>
      <c r="K180">
        <v>3833.33</v>
      </c>
      <c r="L180" t="s">
        <v>52</v>
      </c>
      <c r="M180">
        <v>14</v>
      </c>
      <c r="N180">
        <v>350</v>
      </c>
      <c r="O180">
        <v>1</v>
      </c>
      <c r="P180" t="s">
        <v>53</v>
      </c>
      <c r="Q180">
        <v>7</v>
      </c>
      <c r="R180">
        <v>8</v>
      </c>
      <c r="S180">
        <v>3</v>
      </c>
      <c r="T180">
        <v>7</v>
      </c>
      <c r="U180" t="s">
        <v>147</v>
      </c>
      <c r="V180">
        <v>9</v>
      </c>
      <c r="W180">
        <v>1</v>
      </c>
      <c r="X180">
        <v>36</v>
      </c>
      <c r="Y180">
        <v>730</v>
      </c>
      <c r="Z180">
        <v>734</v>
      </c>
      <c r="AA180">
        <v>3833.33</v>
      </c>
      <c r="AB180">
        <v>7</v>
      </c>
    </row>
    <row r="181" spans="1:28" x14ac:dyDescent="0.25">
      <c r="A181">
        <v>180</v>
      </c>
      <c r="B181">
        <v>80512</v>
      </c>
      <c r="C181">
        <v>2500</v>
      </c>
      <c r="D181">
        <v>2500</v>
      </c>
      <c r="E181" s="1">
        <v>0.1114</v>
      </c>
      <c r="F181" t="s">
        <v>14</v>
      </c>
      <c r="G181" t="s">
        <v>76</v>
      </c>
      <c r="H181" s="1">
        <v>0.1008</v>
      </c>
      <c r="I181" t="s">
        <v>24</v>
      </c>
      <c r="J181" t="s">
        <v>31</v>
      </c>
      <c r="K181">
        <v>4333.33</v>
      </c>
      <c r="L181" t="s">
        <v>39</v>
      </c>
      <c r="M181">
        <v>4</v>
      </c>
      <c r="N181">
        <v>4922</v>
      </c>
      <c r="O181">
        <v>0</v>
      </c>
      <c r="P181" t="s">
        <v>37</v>
      </c>
      <c r="Q181">
        <v>11</v>
      </c>
      <c r="R181">
        <v>10</v>
      </c>
      <c r="S181">
        <v>5</v>
      </c>
      <c r="T181">
        <v>3</v>
      </c>
      <c r="U181" t="s">
        <v>146</v>
      </c>
      <c r="V181">
        <v>11</v>
      </c>
      <c r="W181">
        <v>0</v>
      </c>
      <c r="X181">
        <v>36</v>
      </c>
      <c r="Y181">
        <v>720</v>
      </c>
      <c r="Z181">
        <v>724</v>
      </c>
      <c r="AA181">
        <v>4333.33</v>
      </c>
      <c r="AB181">
        <v>3</v>
      </c>
    </row>
    <row r="182" spans="1:28" x14ac:dyDescent="0.25">
      <c r="A182">
        <v>181</v>
      </c>
      <c r="B182">
        <v>82071</v>
      </c>
      <c r="C182">
        <v>17000</v>
      </c>
      <c r="D182">
        <v>16975</v>
      </c>
      <c r="E182" s="1">
        <v>0.14330000000000001</v>
      </c>
      <c r="F182" t="s">
        <v>14</v>
      </c>
      <c r="G182" t="s">
        <v>15</v>
      </c>
      <c r="H182" s="1">
        <v>0.26350000000000001</v>
      </c>
      <c r="I182" t="s">
        <v>93</v>
      </c>
      <c r="J182" t="s">
        <v>35</v>
      </c>
      <c r="K182">
        <v>7500</v>
      </c>
      <c r="L182" t="s">
        <v>83</v>
      </c>
      <c r="M182">
        <v>21</v>
      </c>
      <c r="N182">
        <v>39130</v>
      </c>
      <c r="O182">
        <v>3</v>
      </c>
      <c r="P182" t="s">
        <v>40</v>
      </c>
      <c r="Q182">
        <v>14</v>
      </c>
      <c r="R182">
        <v>26</v>
      </c>
      <c r="S182">
        <v>1</v>
      </c>
      <c r="T182">
        <v>11</v>
      </c>
      <c r="U182" t="s">
        <v>149</v>
      </c>
      <c r="V182">
        <v>13</v>
      </c>
      <c r="W182">
        <v>1</v>
      </c>
      <c r="X182">
        <v>36</v>
      </c>
      <c r="Y182">
        <v>700</v>
      </c>
      <c r="Z182">
        <v>704</v>
      </c>
      <c r="AA182">
        <v>7500</v>
      </c>
      <c r="AB182">
        <v>11</v>
      </c>
    </row>
    <row r="183" spans="1:28" x14ac:dyDescent="0.25">
      <c r="A183">
        <v>182</v>
      </c>
      <c r="B183">
        <v>90748</v>
      </c>
      <c r="C183">
        <v>16000</v>
      </c>
      <c r="D183">
        <v>16000</v>
      </c>
      <c r="E183" s="1">
        <v>7.9000000000000001E-2</v>
      </c>
      <c r="F183" t="s">
        <v>14</v>
      </c>
      <c r="G183" t="s">
        <v>29</v>
      </c>
      <c r="H183" s="1">
        <v>0.123</v>
      </c>
      <c r="I183" t="s">
        <v>24</v>
      </c>
      <c r="J183" t="s">
        <v>17</v>
      </c>
      <c r="K183">
        <v>8416.67</v>
      </c>
      <c r="L183" t="s">
        <v>27</v>
      </c>
      <c r="M183">
        <v>14</v>
      </c>
      <c r="N183">
        <v>21913</v>
      </c>
      <c r="O183">
        <v>1</v>
      </c>
      <c r="P183" t="s">
        <v>28</v>
      </c>
      <c r="Q183">
        <v>7</v>
      </c>
      <c r="R183">
        <v>12</v>
      </c>
      <c r="S183">
        <v>2</v>
      </c>
      <c r="T183">
        <v>5</v>
      </c>
      <c r="U183" t="s">
        <v>147</v>
      </c>
      <c r="V183">
        <v>14</v>
      </c>
      <c r="W183">
        <v>1</v>
      </c>
      <c r="X183">
        <v>36</v>
      </c>
      <c r="Y183">
        <v>695</v>
      </c>
      <c r="Z183">
        <v>699</v>
      </c>
      <c r="AA183">
        <v>8416.67</v>
      </c>
      <c r="AB183">
        <v>5</v>
      </c>
    </row>
    <row r="184" spans="1:28" x14ac:dyDescent="0.25">
      <c r="A184">
        <v>183</v>
      </c>
      <c r="B184">
        <v>42319</v>
      </c>
      <c r="C184">
        <v>10000</v>
      </c>
      <c r="D184">
        <v>9950</v>
      </c>
      <c r="E184" s="1">
        <v>0.12690000000000001</v>
      </c>
      <c r="F184" t="s">
        <v>14</v>
      </c>
      <c r="G184" t="s">
        <v>15</v>
      </c>
      <c r="H184" s="1">
        <v>3.7999999999999999E-2</v>
      </c>
      <c r="I184" t="s">
        <v>24</v>
      </c>
      <c r="J184" t="s">
        <v>17</v>
      </c>
      <c r="K184">
        <v>6666.67</v>
      </c>
      <c r="L184" t="s">
        <v>27</v>
      </c>
      <c r="M184">
        <v>8</v>
      </c>
      <c r="N184">
        <v>7967</v>
      </c>
      <c r="O184">
        <v>1</v>
      </c>
      <c r="P184" t="s">
        <v>37</v>
      </c>
      <c r="Q184">
        <v>12</v>
      </c>
      <c r="R184">
        <v>3</v>
      </c>
      <c r="S184">
        <v>1</v>
      </c>
      <c r="T184">
        <v>3</v>
      </c>
      <c r="U184" t="s">
        <v>147</v>
      </c>
      <c r="V184">
        <v>14</v>
      </c>
      <c r="W184">
        <v>1</v>
      </c>
      <c r="X184">
        <v>36</v>
      </c>
      <c r="Y184">
        <v>695</v>
      </c>
      <c r="Z184">
        <v>699</v>
      </c>
      <c r="AA184">
        <v>6666.67</v>
      </c>
      <c r="AB184">
        <v>3</v>
      </c>
    </row>
    <row r="185" spans="1:28" x14ac:dyDescent="0.25">
      <c r="A185">
        <v>184</v>
      </c>
      <c r="B185">
        <v>81914</v>
      </c>
      <c r="C185">
        <v>5000</v>
      </c>
      <c r="D185">
        <v>5000</v>
      </c>
      <c r="E185" s="1">
        <v>0.1016</v>
      </c>
      <c r="F185" t="s">
        <v>14</v>
      </c>
      <c r="G185" t="s">
        <v>15</v>
      </c>
      <c r="H185" s="1">
        <v>0.245</v>
      </c>
      <c r="I185" t="s">
        <v>56</v>
      </c>
      <c r="J185" t="s">
        <v>17</v>
      </c>
      <c r="K185">
        <v>6250</v>
      </c>
      <c r="L185" t="s">
        <v>83</v>
      </c>
      <c r="M185">
        <v>9</v>
      </c>
      <c r="N185">
        <v>33705</v>
      </c>
      <c r="O185">
        <v>0</v>
      </c>
      <c r="P185" t="s">
        <v>47</v>
      </c>
      <c r="Q185">
        <v>10</v>
      </c>
      <c r="R185">
        <v>24</v>
      </c>
      <c r="S185">
        <v>1</v>
      </c>
      <c r="T185">
        <v>6</v>
      </c>
      <c r="U185" t="s">
        <v>146</v>
      </c>
      <c r="V185">
        <v>13</v>
      </c>
      <c r="W185">
        <v>1</v>
      </c>
      <c r="X185">
        <v>36</v>
      </c>
      <c r="Y185">
        <v>700</v>
      </c>
      <c r="Z185">
        <v>704</v>
      </c>
      <c r="AA185">
        <v>6250</v>
      </c>
      <c r="AB185">
        <v>6</v>
      </c>
    </row>
    <row r="186" spans="1:28" x14ac:dyDescent="0.25">
      <c r="A186">
        <v>185</v>
      </c>
      <c r="B186">
        <v>97954</v>
      </c>
      <c r="C186">
        <v>4375</v>
      </c>
      <c r="D186">
        <v>4375</v>
      </c>
      <c r="E186" s="1">
        <v>0.1905</v>
      </c>
      <c r="F186" t="s">
        <v>14</v>
      </c>
      <c r="G186" t="s">
        <v>29</v>
      </c>
      <c r="H186" s="1">
        <v>9.0899999999999995E-2</v>
      </c>
      <c r="I186" t="s">
        <v>24</v>
      </c>
      <c r="J186" t="s">
        <v>31</v>
      </c>
      <c r="K186">
        <v>2916.67</v>
      </c>
      <c r="L186" t="s">
        <v>36</v>
      </c>
      <c r="M186">
        <v>9</v>
      </c>
      <c r="N186">
        <v>6944</v>
      </c>
      <c r="O186">
        <v>2</v>
      </c>
      <c r="P186" t="s">
        <v>47</v>
      </c>
      <c r="Q186">
        <v>19</v>
      </c>
      <c r="R186">
        <v>9</v>
      </c>
      <c r="S186">
        <v>2</v>
      </c>
      <c r="T186">
        <v>6</v>
      </c>
      <c r="U186" t="s">
        <v>148</v>
      </c>
      <c r="V186">
        <v>16</v>
      </c>
      <c r="W186">
        <v>0</v>
      </c>
      <c r="X186">
        <v>36</v>
      </c>
      <c r="Y186">
        <v>670</v>
      </c>
      <c r="Z186">
        <v>674</v>
      </c>
      <c r="AA186">
        <v>2916.67</v>
      </c>
      <c r="AB186">
        <v>6</v>
      </c>
    </row>
    <row r="187" spans="1:28" x14ac:dyDescent="0.25">
      <c r="A187">
        <v>186</v>
      </c>
      <c r="B187">
        <v>41074</v>
      </c>
      <c r="C187">
        <v>8500</v>
      </c>
      <c r="D187">
        <v>8475</v>
      </c>
      <c r="E187" s="1">
        <v>6.0299999999999999E-2</v>
      </c>
      <c r="F187" t="s">
        <v>14</v>
      </c>
      <c r="G187" t="s">
        <v>68</v>
      </c>
      <c r="H187" s="1">
        <v>0.12330000000000001</v>
      </c>
      <c r="I187" t="s">
        <v>94</v>
      </c>
      <c r="J187" t="s">
        <v>17</v>
      </c>
      <c r="K187">
        <v>6100</v>
      </c>
      <c r="L187" t="s">
        <v>106</v>
      </c>
      <c r="M187">
        <v>17</v>
      </c>
      <c r="N187">
        <v>6370</v>
      </c>
      <c r="O187">
        <v>0</v>
      </c>
      <c r="P187" t="s">
        <v>40</v>
      </c>
      <c r="Q187">
        <v>6</v>
      </c>
      <c r="R187">
        <v>12</v>
      </c>
      <c r="S187">
        <v>4</v>
      </c>
      <c r="T187">
        <v>11</v>
      </c>
      <c r="U187" t="s">
        <v>146</v>
      </c>
      <c r="V187">
        <v>9</v>
      </c>
      <c r="W187">
        <v>1</v>
      </c>
      <c r="X187">
        <v>36</v>
      </c>
      <c r="Y187">
        <v>745</v>
      </c>
      <c r="Z187">
        <v>749</v>
      </c>
      <c r="AA187">
        <v>6100</v>
      </c>
      <c r="AB187">
        <v>11</v>
      </c>
    </row>
    <row r="188" spans="1:28" x14ac:dyDescent="0.25">
      <c r="A188">
        <v>187</v>
      </c>
      <c r="B188">
        <v>30600</v>
      </c>
      <c r="C188">
        <v>12000</v>
      </c>
      <c r="D188">
        <v>12000</v>
      </c>
      <c r="E188" s="1">
        <v>0.16889999999999999</v>
      </c>
      <c r="F188" t="s">
        <v>23</v>
      </c>
      <c r="G188" t="s">
        <v>101</v>
      </c>
      <c r="H188" s="1">
        <v>0.15240000000000001</v>
      </c>
      <c r="I188" t="s">
        <v>54</v>
      </c>
      <c r="J188" t="s">
        <v>17</v>
      </c>
      <c r="K188">
        <v>7500</v>
      </c>
      <c r="L188" t="s">
        <v>62</v>
      </c>
      <c r="M188">
        <v>14</v>
      </c>
      <c r="N188">
        <v>28589</v>
      </c>
      <c r="O188">
        <v>2</v>
      </c>
      <c r="P188" t="s">
        <v>37</v>
      </c>
      <c r="Q188">
        <v>16</v>
      </c>
      <c r="R188">
        <v>15</v>
      </c>
      <c r="S188">
        <v>0</v>
      </c>
      <c r="T188">
        <v>3</v>
      </c>
      <c r="U188" t="s">
        <v>148</v>
      </c>
      <c r="V188">
        <v>15</v>
      </c>
      <c r="W188">
        <v>1</v>
      </c>
      <c r="X188">
        <v>60</v>
      </c>
      <c r="Y188">
        <v>675</v>
      </c>
      <c r="Z188">
        <v>679</v>
      </c>
      <c r="AA188">
        <v>7500</v>
      </c>
      <c r="AB188">
        <v>3</v>
      </c>
    </row>
    <row r="189" spans="1:28" x14ac:dyDescent="0.25">
      <c r="A189">
        <v>188</v>
      </c>
      <c r="B189">
        <v>4909</v>
      </c>
      <c r="C189">
        <v>6200</v>
      </c>
      <c r="D189">
        <v>6100</v>
      </c>
      <c r="E189" s="1">
        <v>8.5900000000000004E-2</v>
      </c>
      <c r="F189" t="s">
        <v>14</v>
      </c>
      <c r="G189" t="s">
        <v>33</v>
      </c>
      <c r="H189" s="1">
        <v>0.191</v>
      </c>
      <c r="I189" t="s">
        <v>86</v>
      </c>
      <c r="J189" t="s">
        <v>31</v>
      </c>
      <c r="K189">
        <v>5000</v>
      </c>
      <c r="L189" t="s">
        <v>55</v>
      </c>
      <c r="M189">
        <v>17</v>
      </c>
      <c r="N189">
        <v>9367</v>
      </c>
      <c r="O189">
        <v>0</v>
      </c>
      <c r="P189" t="s">
        <v>49</v>
      </c>
      <c r="Q189">
        <v>8</v>
      </c>
      <c r="R189">
        <v>19</v>
      </c>
      <c r="S189">
        <v>3</v>
      </c>
      <c r="T189">
        <v>1</v>
      </c>
      <c r="U189" t="s">
        <v>146</v>
      </c>
      <c r="V189">
        <v>9</v>
      </c>
      <c r="W189">
        <v>0</v>
      </c>
      <c r="X189">
        <v>36</v>
      </c>
      <c r="Y189">
        <v>740</v>
      </c>
      <c r="Z189">
        <v>744</v>
      </c>
      <c r="AA189">
        <v>5000</v>
      </c>
      <c r="AB189">
        <v>1</v>
      </c>
    </row>
    <row r="190" spans="1:28" x14ac:dyDescent="0.25">
      <c r="A190">
        <v>189</v>
      </c>
      <c r="B190">
        <v>63340</v>
      </c>
      <c r="C190">
        <v>7000</v>
      </c>
      <c r="D190">
        <v>7000</v>
      </c>
      <c r="E190" s="1">
        <v>0.18490000000000001</v>
      </c>
      <c r="F190" t="s">
        <v>14</v>
      </c>
      <c r="G190" t="s">
        <v>15</v>
      </c>
      <c r="H190" s="1">
        <v>0.189</v>
      </c>
      <c r="I190" t="s">
        <v>113</v>
      </c>
      <c r="J190" t="s">
        <v>17</v>
      </c>
      <c r="K190">
        <v>2000</v>
      </c>
      <c r="L190" t="s">
        <v>73</v>
      </c>
      <c r="M190">
        <v>10</v>
      </c>
      <c r="N190">
        <v>7315</v>
      </c>
      <c r="O190">
        <v>2</v>
      </c>
      <c r="P190" t="s">
        <v>49</v>
      </c>
      <c r="Q190">
        <v>18</v>
      </c>
      <c r="R190">
        <v>18</v>
      </c>
      <c r="S190">
        <v>1</v>
      </c>
      <c r="T190">
        <v>1</v>
      </c>
      <c r="U190" t="s">
        <v>148</v>
      </c>
      <c r="V190">
        <v>18</v>
      </c>
      <c r="W190">
        <v>1</v>
      </c>
      <c r="X190">
        <v>36</v>
      </c>
      <c r="Y190">
        <v>660</v>
      </c>
      <c r="Z190">
        <v>664</v>
      </c>
      <c r="AA190">
        <v>2000</v>
      </c>
      <c r="AB190">
        <v>1</v>
      </c>
    </row>
    <row r="191" spans="1:28" x14ac:dyDescent="0.25">
      <c r="A191">
        <v>190</v>
      </c>
      <c r="B191">
        <v>35313</v>
      </c>
      <c r="C191">
        <v>20800</v>
      </c>
      <c r="D191">
        <v>20800</v>
      </c>
      <c r="E191" s="1">
        <v>0.12690000000000001</v>
      </c>
      <c r="F191" t="s">
        <v>23</v>
      </c>
      <c r="G191" t="s">
        <v>15</v>
      </c>
      <c r="H191" s="1">
        <v>7.0800000000000002E-2</v>
      </c>
      <c r="I191" t="s">
        <v>61</v>
      </c>
      <c r="J191" t="s">
        <v>17</v>
      </c>
      <c r="K191">
        <v>6541.67</v>
      </c>
      <c r="L191" t="s">
        <v>52</v>
      </c>
      <c r="M191">
        <v>9</v>
      </c>
      <c r="N191">
        <v>13197</v>
      </c>
      <c r="O191">
        <v>0</v>
      </c>
      <c r="P191" t="s">
        <v>49</v>
      </c>
      <c r="Q191">
        <v>12</v>
      </c>
      <c r="R191">
        <v>7</v>
      </c>
      <c r="S191">
        <v>1</v>
      </c>
      <c r="T191">
        <v>1</v>
      </c>
      <c r="U191" t="s">
        <v>146</v>
      </c>
      <c r="V191">
        <v>9</v>
      </c>
      <c r="W191">
        <v>1</v>
      </c>
      <c r="X191">
        <v>60</v>
      </c>
      <c r="Y191">
        <v>730</v>
      </c>
      <c r="Z191">
        <v>734</v>
      </c>
      <c r="AA191">
        <v>6541.67</v>
      </c>
      <c r="AB191">
        <v>1</v>
      </c>
    </row>
    <row r="192" spans="1:28" x14ac:dyDescent="0.25">
      <c r="A192">
        <v>191</v>
      </c>
      <c r="B192">
        <v>45225</v>
      </c>
      <c r="C192">
        <v>19200</v>
      </c>
      <c r="D192">
        <v>19200</v>
      </c>
      <c r="E192" s="1">
        <v>0.13109999999999999</v>
      </c>
      <c r="F192" t="s">
        <v>23</v>
      </c>
      <c r="G192" t="s">
        <v>33</v>
      </c>
      <c r="H192" s="1">
        <v>3.4500000000000003E-2</v>
      </c>
      <c r="I192" t="s">
        <v>81</v>
      </c>
      <c r="J192" t="s">
        <v>17</v>
      </c>
      <c r="K192">
        <v>8333.33</v>
      </c>
      <c r="L192" t="s">
        <v>106</v>
      </c>
      <c r="M192">
        <v>14</v>
      </c>
      <c r="N192">
        <v>50625</v>
      </c>
      <c r="O192">
        <v>3</v>
      </c>
      <c r="P192" t="s">
        <v>22</v>
      </c>
      <c r="Q192">
        <v>13</v>
      </c>
      <c r="R192">
        <v>3</v>
      </c>
      <c r="S192">
        <v>3</v>
      </c>
      <c r="T192">
        <v>2</v>
      </c>
      <c r="U192" t="s">
        <v>149</v>
      </c>
      <c r="V192">
        <v>9</v>
      </c>
      <c r="W192">
        <v>1</v>
      </c>
      <c r="X192">
        <v>60</v>
      </c>
      <c r="Y192">
        <v>745</v>
      </c>
      <c r="Z192">
        <v>749</v>
      </c>
      <c r="AA192">
        <v>8333.33</v>
      </c>
      <c r="AB192">
        <v>2</v>
      </c>
    </row>
    <row r="193" spans="1:28" x14ac:dyDescent="0.25">
      <c r="A193">
        <v>192</v>
      </c>
      <c r="B193">
        <v>98090</v>
      </c>
      <c r="C193">
        <v>22000</v>
      </c>
      <c r="D193">
        <v>22000</v>
      </c>
      <c r="E193" s="1">
        <v>0.158</v>
      </c>
      <c r="F193" t="s">
        <v>23</v>
      </c>
      <c r="G193" t="s">
        <v>15</v>
      </c>
      <c r="H193" s="1">
        <v>0.2132</v>
      </c>
      <c r="I193" t="s">
        <v>114</v>
      </c>
      <c r="J193" t="s">
        <v>17</v>
      </c>
      <c r="K193">
        <v>5416.67</v>
      </c>
      <c r="L193" t="s">
        <v>83</v>
      </c>
      <c r="M193">
        <v>9</v>
      </c>
      <c r="N193">
        <v>10267</v>
      </c>
      <c r="O193">
        <v>1</v>
      </c>
      <c r="P193" t="s">
        <v>40</v>
      </c>
      <c r="Q193">
        <v>15</v>
      </c>
      <c r="R193">
        <v>21</v>
      </c>
      <c r="S193">
        <v>1</v>
      </c>
      <c r="T193">
        <v>11</v>
      </c>
      <c r="U193" t="s">
        <v>147</v>
      </c>
      <c r="V193">
        <v>13</v>
      </c>
      <c r="W193">
        <v>1</v>
      </c>
      <c r="X193">
        <v>60</v>
      </c>
      <c r="Y193">
        <v>700</v>
      </c>
      <c r="Z193">
        <v>704</v>
      </c>
      <c r="AA193">
        <v>5416.67</v>
      </c>
      <c r="AB193">
        <v>11</v>
      </c>
    </row>
    <row r="194" spans="1:28" x14ac:dyDescent="0.25">
      <c r="A194">
        <v>193</v>
      </c>
      <c r="B194">
        <v>71142</v>
      </c>
      <c r="C194">
        <v>15000</v>
      </c>
      <c r="D194">
        <v>15000</v>
      </c>
      <c r="E194" s="1">
        <v>0.1905</v>
      </c>
      <c r="F194" t="s">
        <v>14</v>
      </c>
      <c r="G194" t="s">
        <v>15</v>
      </c>
      <c r="H194" s="1">
        <v>0.24879999999999999</v>
      </c>
      <c r="I194" t="s">
        <v>59</v>
      </c>
      <c r="J194" t="s">
        <v>31</v>
      </c>
      <c r="K194">
        <v>6000</v>
      </c>
      <c r="L194" t="s">
        <v>62</v>
      </c>
      <c r="M194">
        <v>12</v>
      </c>
      <c r="N194">
        <v>12162</v>
      </c>
      <c r="O194">
        <v>0</v>
      </c>
      <c r="P194" t="s">
        <v>49</v>
      </c>
      <c r="Q194">
        <v>19</v>
      </c>
      <c r="R194">
        <v>24</v>
      </c>
      <c r="S194">
        <v>1</v>
      </c>
      <c r="T194">
        <v>1</v>
      </c>
      <c r="U194" t="s">
        <v>146</v>
      </c>
      <c r="V194">
        <v>15</v>
      </c>
      <c r="W194">
        <v>0</v>
      </c>
      <c r="X194">
        <v>36</v>
      </c>
      <c r="Y194">
        <v>675</v>
      </c>
      <c r="Z194">
        <v>679</v>
      </c>
      <c r="AA194">
        <v>6000</v>
      </c>
      <c r="AB194">
        <v>1</v>
      </c>
    </row>
    <row r="195" spans="1:28" x14ac:dyDescent="0.25">
      <c r="A195">
        <v>194</v>
      </c>
      <c r="B195">
        <v>5282</v>
      </c>
      <c r="C195">
        <v>7000</v>
      </c>
      <c r="D195">
        <v>6965.1</v>
      </c>
      <c r="E195" s="1">
        <v>0.19470000000000001</v>
      </c>
      <c r="F195" t="s">
        <v>14</v>
      </c>
      <c r="G195" t="s">
        <v>15</v>
      </c>
      <c r="H195" s="1">
        <v>0.17080000000000001</v>
      </c>
      <c r="I195" t="s">
        <v>30</v>
      </c>
      <c r="J195" t="s">
        <v>31</v>
      </c>
      <c r="K195">
        <v>5000</v>
      </c>
      <c r="L195" t="s">
        <v>48</v>
      </c>
      <c r="M195">
        <v>11</v>
      </c>
      <c r="N195">
        <v>13859</v>
      </c>
      <c r="O195">
        <v>0</v>
      </c>
      <c r="P195" t="s">
        <v>37</v>
      </c>
      <c r="Q195">
        <v>19</v>
      </c>
      <c r="R195">
        <v>17</v>
      </c>
      <c r="S195">
        <v>1</v>
      </c>
      <c r="T195">
        <v>3</v>
      </c>
      <c r="U195" t="s">
        <v>146</v>
      </c>
      <c r="V195">
        <v>17</v>
      </c>
      <c r="W195">
        <v>0</v>
      </c>
      <c r="X195">
        <v>36</v>
      </c>
      <c r="Y195">
        <v>665</v>
      </c>
      <c r="Z195">
        <v>669</v>
      </c>
      <c r="AA195">
        <v>5000</v>
      </c>
      <c r="AB195">
        <v>3</v>
      </c>
    </row>
    <row r="196" spans="1:28" x14ac:dyDescent="0.25">
      <c r="A196">
        <v>195</v>
      </c>
      <c r="B196">
        <v>52333</v>
      </c>
      <c r="C196">
        <v>20000</v>
      </c>
      <c r="D196">
        <v>20000</v>
      </c>
      <c r="E196" s="1">
        <v>8.8999999999999996E-2</v>
      </c>
      <c r="F196" t="s">
        <v>14</v>
      </c>
      <c r="G196" t="s">
        <v>29</v>
      </c>
      <c r="H196" s="1">
        <v>0.17080000000000001</v>
      </c>
      <c r="I196" t="s">
        <v>99</v>
      </c>
      <c r="J196" t="s">
        <v>31</v>
      </c>
      <c r="K196">
        <v>4916.67</v>
      </c>
      <c r="L196" t="s">
        <v>52</v>
      </c>
      <c r="M196">
        <v>10</v>
      </c>
      <c r="N196">
        <v>14952</v>
      </c>
      <c r="O196">
        <v>2</v>
      </c>
      <c r="P196" t="s">
        <v>64</v>
      </c>
      <c r="Q196">
        <v>8</v>
      </c>
      <c r="R196">
        <v>17</v>
      </c>
      <c r="S196">
        <v>2</v>
      </c>
      <c r="T196">
        <v>4</v>
      </c>
      <c r="U196" t="s">
        <v>148</v>
      </c>
      <c r="V196">
        <v>9</v>
      </c>
      <c r="W196">
        <v>0</v>
      </c>
      <c r="X196">
        <v>36</v>
      </c>
      <c r="Y196">
        <v>730</v>
      </c>
      <c r="Z196">
        <v>734</v>
      </c>
      <c r="AA196">
        <v>4916.67</v>
      </c>
      <c r="AB196">
        <v>4</v>
      </c>
    </row>
    <row r="197" spans="1:28" x14ac:dyDescent="0.25">
      <c r="A197">
        <v>196</v>
      </c>
      <c r="B197">
        <v>15274</v>
      </c>
      <c r="C197">
        <v>2000</v>
      </c>
      <c r="D197">
        <v>2000</v>
      </c>
      <c r="E197" s="1">
        <v>6.1699999999999998E-2</v>
      </c>
      <c r="F197" t="s">
        <v>14</v>
      </c>
      <c r="G197" t="s">
        <v>45</v>
      </c>
      <c r="H197" s="1">
        <v>0.1835</v>
      </c>
      <c r="I197" t="s">
        <v>79</v>
      </c>
      <c r="J197" t="s">
        <v>31</v>
      </c>
      <c r="K197">
        <v>5733.58</v>
      </c>
      <c r="L197" t="s">
        <v>106</v>
      </c>
      <c r="M197">
        <v>9</v>
      </c>
      <c r="N197">
        <v>21998</v>
      </c>
      <c r="O197">
        <v>0</v>
      </c>
      <c r="P197" t="s">
        <v>37</v>
      </c>
      <c r="Q197">
        <v>6</v>
      </c>
      <c r="R197">
        <v>18</v>
      </c>
      <c r="S197">
        <v>0</v>
      </c>
      <c r="T197">
        <v>3</v>
      </c>
      <c r="U197" t="s">
        <v>146</v>
      </c>
      <c r="V197">
        <v>9</v>
      </c>
      <c r="W197">
        <v>0</v>
      </c>
      <c r="X197">
        <v>36</v>
      </c>
      <c r="Y197">
        <v>745</v>
      </c>
      <c r="Z197">
        <v>749</v>
      </c>
      <c r="AA197">
        <v>5733.58</v>
      </c>
      <c r="AB197">
        <v>3</v>
      </c>
    </row>
    <row r="198" spans="1:28" x14ac:dyDescent="0.25">
      <c r="A198">
        <v>197</v>
      </c>
      <c r="B198">
        <v>32037</v>
      </c>
      <c r="C198">
        <v>18000</v>
      </c>
      <c r="D198">
        <v>17738.580000000002</v>
      </c>
      <c r="E198" s="1">
        <v>0.10589999999999999</v>
      </c>
      <c r="F198" t="s">
        <v>23</v>
      </c>
      <c r="G198" t="s">
        <v>76</v>
      </c>
      <c r="H198" s="1">
        <v>0.15029999999999999</v>
      </c>
      <c r="I198" t="s">
        <v>54</v>
      </c>
      <c r="J198" t="s">
        <v>17</v>
      </c>
      <c r="K198">
        <v>4000</v>
      </c>
      <c r="L198" t="s">
        <v>88</v>
      </c>
      <c r="M198">
        <v>9</v>
      </c>
      <c r="N198">
        <v>6718</v>
      </c>
      <c r="O198">
        <v>0</v>
      </c>
      <c r="P198" t="s">
        <v>40</v>
      </c>
      <c r="Q198">
        <v>10</v>
      </c>
      <c r="R198">
        <v>15</v>
      </c>
      <c r="S198">
        <v>5</v>
      </c>
      <c r="T198">
        <v>11</v>
      </c>
      <c r="U198" t="s">
        <v>146</v>
      </c>
      <c r="V198">
        <v>8</v>
      </c>
      <c r="W198">
        <v>1</v>
      </c>
      <c r="X198">
        <v>60</v>
      </c>
      <c r="Y198">
        <v>755</v>
      </c>
      <c r="Z198">
        <v>759</v>
      </c>
      <c r="AA198">
        <v>4000</v>
      </c>
      <c r="AB198">
        <v>11</v>
      </c>
    </row>
    <row r="199" spans="1:28" x14ac:dyDescent="0.25">
      <c r="A199">
        <v>198</v>
      </c>
      <c r="B199">
        <v>6528</v>
      </c>
      <c r="C199">
        <v>20800</v>
      </c>
      <c r="D199">
        <v>20775</v>
      </c>
      <c r="E199" s="1">
        <v>0.1148</v>
      </c>
      <c r="F199" t="s">
        <v>14</v>
      </c>
      <c r="G199" t="s">
        <v>68</v>
      </c>
      <c r="H199" s="1">
        <v>0.2177</v>
      </c>
      <c r="I199" t="s">
        <v>24</v>
      </c>
      <c r="J199" t="s">
        <v>35</v>
      </c>
      <c r="K199">
        <v>11666.67</v>
      </c>
      <c r="L199" t="s">
        <v>95</v>
      </c>
      <c r="M199">
        <v>6</v>
      </c>
      <c r="N199">
        <v>682</v>
      </c>
      <c r="O199">
        <v>1</v>
      </c>
      <c r="P199" t="s">
        <v>40</v>
      </c>
      <c r="Q199">
        <v>11</v>
      </c>
      <c r="R199">
        <v>21</v>
      </c>
      <c r="S199">
        <v>4</v>
      </c>
      <c r="T199">
        <v>11</v>
      </c>
      <c r="U199" t="s">
        <v>147</v>
      </c>
      <c r="V199">
        <v>7</v>
      </c>
      <c r="W199">
        <v>1</v>
      </c>
      <c r="X199">
        <v>36</v>
      </c>
      <c r="Y199">
        <v>790</v>
      </c>
      <c r="Z199">
        <v>794</v>
      </c>
      <c r="AA199">
        <v>11666.67</v>
      </c>
      <c r="AB199">
        <v>11</v>
      </c>
    </row>
    <row r="200" spans="1:28" x14ac:dyDescent="0.25">
      <c r="A200">
        <v>199</v>
      </c>
      <c r="B200">
        <v>10487</v>
      </c>
      <c r="C200">
        <v>9000</v>
      </c>
      <c r="D200">
        <v>8875</v>
      </c>
      <c r="E200" s="1">
        <v>7.8799999999999995E-2</v>
      </c>
      <c r="F200" t="s">
        <v>14</v>
      </c>
      <c r="G200" t="s">
        <v>15</v>
      </c>
      <c r="H200" s="1">
        <v>0.14510000000000001</v>
      </c>
      <c r="I200" t="s">
        <v>38</v>
      </c>
      <c r="J200" t="s">
        <v>17</v>
      </c>
      <c r="K200">
        <v>5708.33</v>
      </c>
      <c r="L200" t="s">
        <v>51</v>
      </c>
      <c r="M200">
        <v>9</v>
      </c>
      <c r="N200">
        <v>12217</v>
      </c>
      <c r="O200">
        <v>0</v>
      </c>
      <c r="P200" t="s">
        <v>53</v>
      </c>
      <c r="Q200">
        <v>7</v>
      </c>
      <c r="R200">
        <v>14</v>
      </c>
      <c r="S200">
        <v>1</v>
      </c>
      <c r="T200">
        <v>7</v>
      </c>
      <c r="U200" t="s">
        <v>146</v>
      </c>
      <c r="V200">
        <v>10</v>
      </c>
      <c r="W200">
        <v>1</v>
      </c>
      <c r="X200">
        <v>36</v>
      </c>
      <c r="Y200">
        <v>725</v>
      </c>
      <c r="Z200">
        <v>729</v>
      </c>
      <c r="AA200">
        <v>5708.33</v>
      </c>
      <c r="AB200">
        <v>7</v>
      </c>
    </row>
    <row r="201" spans="1:28" x14ac:dyDescent="0.25">
      <c r="A201">
        <v>200</v>
      </c>
      <c r="B201">
        <v>64690</v>
      </c>
      <c r="C201">
        <v>6000</v>
      </c>
      <c r="D201">
        <v>6000</v>
      </c>
      <c r="E201" s="1">
        <v>0.1409</v>
      </c>
      <c r="F201" t="s">
        <v>14</v>
      </c>
      <c r="G201" t="s">
        <v>29</v>
      </c>
      <c r="H201" s="1">
        <v>0.22500000000000001</v>
      </c>
      <c r="I201" t="s">
        <v>111</v>
      </c>
      <c r="J201" t="s">
        <v>31</v>
      </c>
      <c r="K201">
        <v>2666.67</v>
      </c>
      <c r="L201" t="s">
        <v>36</v>
      </c>
      <c r="M201">
        <v>18</v>
      </c>
      <c r="N201">
        <v>5955</v>
      </c>
      <c r="O201">
        <v>0</v>
      </c>
      <c r="P201" t="s">
        <v>40</v>
      </c>
      <c r="Q201">
        <v>14</v>
      </c>
      <c r="R201">
        <v>22</v>
      </c>
      <c r="S201">
        <v>2</v>
      </c>
      <c r="T201">
        <v>11</v>
      </c>
      <c r="U201" t="s">
        <v>146</v>
      </c>
      <c r="V201">
        <v>16</v>
      </c>
      <c r="W201">
        <v>0</v>
      </c>
      <c r="X201">
        <v>36</v>
      </c>
      <c r="Y201">
        <v>670</v>
      </c>
      <c r="Z201">
        <v>674</v>
      </c>
      <c r="AA201">
        <v>2666.67</v>
      </c>
      <c r="AB201">
        <v>11</v>
      </c>
    </row>
    <row r="202" spans="1:28" x14ac:dyDescent="0.25">
      <c r="A202">
        <v>201</v>
      </c>
      <c r="B202">
        <v>66605</v>
      </c>
      <c r="C202">
        <v>5000</v>
      </c>
      <c r="D202">
        <v>5000</v>
      </c>
      <c r="E202" s="1">
        <v>0.158</v>
      </c>
      <c r="F202" t="s">
        <v>14</v>
      </c>
      <c r="G202" t="s">
        <v>15</v>
      </c>
      <c r="H202" s="1">
        <v>0.34200000000000003</v>
      </c>
      <c r="I202" t="s">
        <v>24</v>
      </c>
      <c r="J202" t="s">
        <v>31</v>
      </c>
      <c r="K202">
        <v>3750</v>
      </c>
      <c r="L202" t="s">
        <v>48</v>
      </c>
      <c r="M202">
        <v>18</v>
      </c>
      <c r="N202">
        <v>5414</v>
      </c>
      <c r="O202">
        <v>3</v>
      </c>
      <c r="P202" t="s">
        <v>37</v>
      </c>
      <c r="Q202">
        <v>15</v>
      </c>
      <c r="R202">
        <v>34</v>
      </c>
      <c r="S202">
        <v>1</v>
      </c>
      <c r="T202">
        <v>3</v>
      </c>
      <c r="U202" t="s">
        <v>149</v>
      </c>
      <c r="V202">
        <v>17</v>
      </c>
      <c r="W202">
        <v>0</v>
      </c>
      <c r="X202">
        <v>36</v>
      </c>
      <c r="Y202">
        <v>665</v>
      </c>
      <c r="Z202">
        <v>669</v>
      </c>
      <c r="AA202">
        <v>3750</v>
      </c>
      <c r="AB202">
        <v>3</v>
      </c>
    </row>
    <row r="203" spans="1:28" x14ac:dyDescent="0.25">
      <c r="A203">
        <v>202</v>
      </c>
      <c r="B203">
        <v>18512</v>
      </c>
      <c r="C203">
        <v>12000</v>
      </c>
      <c r="D203">
        <v>11975</v>
      </c>
      <c r="E203" s="1">
        <v>0.14829999999999999</v>
      </c>
      <c r="F203" t="s">
        <v>23</v>
      </c>
      <c r="G203" t="s">
        <v>29</v>
      </c>
      <c r="H203" s="1">
        <v>0.22309999999999999</v>
      </c>
      <c r="I203" t="s">
        <v>24</v>
      </c>
      <c r="J203" t="s">
        <v>31</v>
      </c>
      <c r="K203">
        <v>4186</v>
      </c>
      <c r="L203" t="s">
        <v>43</v>
      </c>
      <c r="M203">
        <v>9</v>
      </c>
      <c r="N203">
        <v>9398</v>
      </c>
      <c r="O203">
        <v>0</v>
      </c>
      <c r="P203" t="s">
        <v>37</v>
      </c>
      <c r="Q203">
        <v>14</v>
      </c>
      <c r="R203">
        <v>22</v>
      </c>
      <c r="S203">
        <v>2</v>
      </c>
      <c r="T203">
        <v>3</v>
      </c>
      <c r="U203" t="s">
        <v>146</v>
      </c>
      <c r="V203">
        <v>14</v>
      </c>
      <c r="W203">
        <v>0</v>
      </c>
      <c r="X203">
        <v>60</v>
      </c>
      <c r="Y203">
        <v>685</v>
      </c>
      <c r="Z203">
        <v>689</v>
      </c>
      <c r="AA203">
        <v>4186</v>
      </c>
      <c r="AB203">
        <v>3</v>
      </c>
    </row>
    <row r="204" spans="1:28" x14ac:dyDescent="0.25">
      <c r="A204">
        <v>203</v>
      </c>
      <c r="B204">
        <v>1173</v>
      </c>
      <c r="C204">
        <v>7000</v>
      </c>
      <c r="D204">
        <v>1998</v>
      </c>
      <c r="E204" s="1">
        <v>0.08</v>
      </c>
      <c r="F204" t="s">
        <v>14</v>
      </c>
      <c r="G204" t="s">
        <v>29</v>
      </c>
      <c r="H204" s="1">
        <v>6.3600000000000004E-2</v>
      </c>
      <c r="I204" t="s">
        <v>59</v>
      </c>
      <c r="J204" t="s">
        <v>17</v>
      </c>
      <c r="K204">
        <v>7583.33</v>
      </c>
      <c r="L204" t="s">
        <v>82</v>
      </c>
      <c r="M204">
        <v>9</v>
      </c>
      <c r="N204">
        <v>21135</v>
      </c>
      <c r="O204">
        <v>0</v>
      </c>
      <c r="P204" t="s">
        <v>40</v>
      </c>
      <c r="Q204">
        <v>8</v>
      </c>
      <c r="R204">
        <v>6</v>
      </c>
      <c r="S204">
        <v>2</v>
      </c>
      <c r="T204">
        <v>11</v>
      </c>
      <c r="U204" t="s">
        <v>146</v>
      </c>
      <c r="V204">
        <v>8</v>
      </c>
      <c r="W204">
        <v>1</v>
      </c>
      <c r="X204">
        <v>36</v>
      </c>
      <c r="Y204">
        <v>750</v>
      </c>
      <c r="Z204">
        <v>754</v>
      </c>
      <c r="AA204">
        <v>7583.33</v>
      </c>
      <c r="AB204">
        <v>11</v>
      </c>
    </row>
    <row r="205" spans="1:28" x14ac:dyDescent="0.25">
      <c r="A205">
        <v>204</v>
      </c>
      <c r="B205">
        <v>22150</v>
      </c>
      <c r="C205">
        <v>6000</v>
      </c>
      <c r="D205">
        <v>5950</v>
      </c>
      <c r="E205" s="1">
        <v>0.1</v>
      </c>
      <c r="F205" t="s">
        <v>14</v>
      </c>
      <c r="G205" t="s">
        <v>76</v>
      </c>
      <c r="H205" s="1">
        <v>8.7400000000000005E-2</v>
      </c>
      <c r="I205" t="s">
        <v>46</v>
      </c>
      <c r="J205" t="s">
        <v>17</v>
      </c>
      <c r="K205">
        <v>15416.67</v>
      </c>
      <c r="L205" t="s">
        <v>21</v>
      </c>
      <c r="M205">
        <v>9</v>
      </c>
      <c r="N205">
        <v>105730</v>
      </c>
      <c r="O205">
        <v>1</v>
      </c>
      <c r="P205" t="s">
        <v>40</v>
      </c>
      <c r="Q205">
        <v>10</v>
      </c>
      <c r="R205">
        <v>8</v>
      </c>
      <c r="S205">
        <v>5</v>
      </c>
      <c r="T205">
        <v>11</v>
      </c>
      <c r="U205" t="s">
        <v>147</v>
      </c>
      <c r="V205">
        <v>11</v>
      </c>
      <c r="W205">
        <v>1</v>
      </c>
      <c r="X205">
        <v>36</v>
      </c>
      <c r="Y205">
        <v>715</v>
      </c>
      <c r="Z205">
        <v>719</v>
      </c>
      <c r="AA205">
        <v>15416.67</v>
      </c>
      <c r="AB205">
        <v>11</v>
      </c>
    </row>
    <row r="206" spans="1:28" x14ac:dyDescent="0.25">
      <c r="A206">
        <v>205</v>
      </c>
      <c r="B206">
        <v>104008</v>
      </c>
      <c r="C206">
        <v>17000</v>
      </c>
      <c r="D206">
        <v>16975</v>
      </c>
      <c r="E206" s="1">
        <v>0.13980000000000001</v>
      </c>
      <c r="F206" t="s">
        <v>14</v>
      </c>
      <c r="G206" t="s">
        <v>15</v>
      </c>
      <c r="H206" s="1">
        <v>0.17649999999999999</v>
      </c>
      <c r="I206" t="s">
        <v>20</v>
      </c>
      <c r="J206" t="s">
        <v>17</v>
      </c>
      <c r="K206">
        <v>9166.67</v>
      </c>
      <c r="L206" t="s">
        <v>83</v>
      </c>
      <c r="M206">
        <v>14</v>
      </c>
      <c r="N206">
        <v>16230</v>
      </c>
      <c r="O206">
        <v>4</v>
      </c>
      <c r="P206" t="s">
        <v>37</v>
      </c>
      <c r="Q206">
        <v>13</v>
      </c>
      <c r="R206">
        <v>17</v>
      </c>
      <c r="S206">
        <v>1</v>
      </c>
      <c r="T206">
        <v>3</v>
      </c>
      <c r="U206" t="s">
        <v>149</v>
      </c>
      <c r="V206">
        <v>13</v>
      </c>
      <c r="W206">
        <v>1</v>
      </c>
      <c r="X206">
        <v>36</v>
      </c>
      <c r="Y206">
        <v>700</v>
      </c>
      <c r="Z206">
        <v>704</v>
      </c>
      <c r="AA206">
        <v>9166.67</v>
      </c>
      <c r="AB206">
        <v>3</v>
      </c>
    </row>
    <row r="207" spans="1:28" x14ac:dyDescent="0.25">
      <c r="A207">
        <v>206</v>
      </c>
      <c r="B207">
        <v>4665</v>
      </c>
      <c r="C207">
        <v>12000</v>
      </c>
      <c r="D207">
        <v>11975</v>
      </c>
      <c r="E207" s="1">
        <v>8.9399999999999993E-2</v>
      </c>
      <c r="F207" t="s">
        <v>14</v>
      </c>
      <c r="G207" t="s">
        <v>29</v>
      </c>
      <c r="H207" s="1">
        <v>0.18990000000000001</v>
      </c>
      <c r="I207" t="s">
        <v>20</v>
      </c>
      <c r="J207" t="s">
        <v>31</v>
      </c>
      <c r="K207">
        <v>4750</v>
      </c>
      <c r="L207" t="s">
        <v>82</v>
      </c>
      <c r="M207">
        <v>13</v>
      </c>
      <c r="N207">
        <v>25577</v>
      </c>
      <c r="O207">
        <v>1</v>
      </c>
      <c r="P207" t="s">
        <v>64</v>
      </c>
      <c r="Q207">
        <v>8</v>
      </c>
      <c r="R207">
        <v>18</v>
      </c>
      <c r="S207">
        <v>2</v>
      </c>
      <c r="T207">
        <v>4</v>
      </c>
      <c r="U207" t="s">
        <v>147</v>
      </c>
      <c r="V207">
        <v>8</v>
      </c>
      <c r="W207">
        <v>0</v>
      </c>
      <c r="X207">
        <v>36</v>
      </c>
      <c r="Y207">
        <v>750</v>
      </c>
      <c r="Z207">
        <v>754</v>
      </c>
      <c r="AA207">
        <v>4750</v>
      </c>
      <c r="AB207">
        <v>4</v>
      </c>
    </row>
    <row r="208" spans="1:28" x14ac:dyDescent="0.25">
      <c r="A208">
        <v>207</v>
      </c>
      <c r="B208">
        <v>43053</v>
      </c>
      <c r="C208">
        <v>16350</v>
      </c>
      <c r="D208">
        <v>16350</v>
      </c>
      <c r="E208" s="1">
        <v>7.9000000000000001E-2</v>
      </c>
      <c r="F208" t="s">
        <v>14</v>
      </c>
      <c r="G208" t="s">
        <v>29</v>
      </c>
      <c r="H208" s="1">
        <v>0.25030000000000002</v>
      </c>
      <c r="I208" t="s">
        <v>93</v>
      </c>
      <c r="J208" t="s">
        <v>35</v>
      </c>
      <c r="K208">
        <v>4541.67</v>
      </c>
      <c r="L208" t="s">
        <v>52</v>
      </c>
      <c r="M208">
        <v>7</v>
      </c>
      <c r="N208">
        <v>25731</v>
      </c>
      <c r="O208">
        <v>0</v>
      </c>
      <c r="P208" t="s">
        <v>32</v>
      </c>
      <c r="Q208">
        <v>7</v>
      </c>
      <c r="R208">
        <v>25</v>
      </c>
      <c r="S208">
        <v>2</v>
      </c>
      <c r="T208">
        <v>9</v>
      </c>
      <c r="U208" t="s">
        <v>146</v>
      </c>
      <c r="V208">
        <v>9</v>
      </c>
      <c r="W208">
        <v>1</v>
      </c>
      <c r="X208">
        <v>36</v>
      </c>
      <c r="Y208">
        <v>730</v>
      </c>
      <c r="Z208">
        <v>734</v>
      </c>
      <c r="AA208">
        <v>4541.67</v>
      </c>
      <c r="AB208">
        <v>9</v>
      </c>
    </row>
    <row r="209" spans="1:28" x14ac:dyDescent="0.25">
      <c r="A209">
        <v>208</v>
      </c>
      <c r="B209">
        <v>59192</v>
      </c>
      <c r="C209">
        <v>20000</v>
      </c>
      <c r="D209">
        <v>20000</v>
      </c>
      <c r="E209" s="1">
        <v>7.9000000000000001E-2</v>
      </c>
      <c r="F209" t="s">
        <v>14</v>
      </c>
      <c r="G209" t="s">
        <v>15</v>
      </c>
      <c r="H209" s="1">
        <v>0.20039999999999999</v>
      </c>
      <c r="I209" t="s">
        <v>20</v>
      </c>
      <c r="J209" t="s">
        <v>17</v>
      </c>
      <c r="K209">
        <v>4625</v>
      </c>
      <c r="L209" t="s">
        <v>88</v>
      </c>
      <c r="M209">
        <v>14</v>
      </c>
      <c r="N209">
        <v>31335</v>
      </c>
      <c r="O209">
        <v>1</v>
      </c>
      <c r="P209" t="s">
        <v>40</v>
      </c>
      <c r="Q209">
        <v>7</v>
      </c>
      <c r="R209">
        <v>20</v>
      </c>
      <c r="S209">
        <v>1</v>
      </c>
      <c r="T209">
        <v>11</v>
      </c>
      <c r="U209" t="s">
        <v>147</v>
      </c>
      <c r="V209">
        <v>8</v>
      </c>
      <c r="W209">
        <v>1</v>
      </c>
      <c r="X209">
        <v>36</v>
      </c>
      <c r="Y209">
        <v>755</v>
      </c>
      <c r="Z209">
        <v>759</v>
      </c>
      <c r="AA209">
        <v>4625</v>
      </c>
      <c r="AB209">
        <v>11</v>
      </c>
    </row>
    <row r="210" spans="1:28" x14ac:dyDescent="0.25">
      <c r="A210">
        <v>209</v>
      </c>
      <c r="B210">
        <v>80538</v>
      </c>
      <c r="C210">
        <v>12300</v>
      </c>
      <c r="D210">
        <v>12300</v>
      </c>
      <c r="E210" s="1">
        <v>0.1212</v>
      </c>
      <c r="F210" t="s">
        <v>14</v>
      </c>
      <c r="G210" t="s">
        <v>15</v>
      </c>
      <c r="H210" s="1">
        <v>0.10009999999999999</v>
      </c>
      <c r="I210" t="s">
        <v>24</v>
      </c>
      <c r="J210" t="s">
        <v>31</v>
      </c>
      <c r="K210">
        <v>6583.33</v>
      </c>
      <c r="L210" t="s">
        <v>25</v>
      </c>
      <c r="M210">
        <v>15</v>
      </c>
      <c r="N210">
        <v>12450</v>
      </c>
      <c r="O210">
        <v>0</v>
      </c>
      <c r="P210" t="s">
        <v>49</v>
      </c>
      <c r="Q210">
        <v>12</v>
      </c>
      <c r="R210">
        <v>10</v>
      </c>
      <c r="S210">
        <v>1</v>
      </c>
      <c r="T210">
        <v>1</v>
      </c>
      <c r="U210" t="s">
        <v>146</v>
      </c>
      <c r="V210">
        <v>14</v>
      </c>
      <c r="W210">
        <v>0</v>
      </c>
      <c r="X210">
        <v>36</v>
      </c>
      <c r="Y210">
        <v>690</v>
      </c>
      <c r="Z210">
        <v>694</v>
      </c>
      <c r="AA210">
        <v>6583.33</v>
      </c>
      <c r="AB210">
        <v>1</v>
      </c>
    </row>
    <row r="211" spans="1:28" x14ac:dyDescent="0.25">
      <c r="A211">
        <v>210</v>
      </c>
      <c r="B211">
        <v>78519</v>
      </c>
      <c r="C211">
        <v>4800</v>
      </c>
      <c r="D211">
        <v>4800</v>
      </c>
      <c r="E211" s="1">
        <v>0.13109999999999999</v>
      </c>
      <c r="F211" t="s">
        <v>14</v>
      </c>
      <c r="G211" t="s">
        <v>45</v>
      </c>
      <c r="H211" s="1">
        <v>4.6100000000000002E-2</v>
      </c>
      <c r="I211" t="s">
        <v>20</v>
      </c>
      <c r="J211" t="s">
        <v>31</v>
      </c>
      <c r="K211">
        <v>2666.67</v>
      </c>
      <c r="L211" t="s">
        <v>25</v>
      </c>
      <c r="M211">
        <v>3</v>
      </c>
      <c r="N211">
        <v>7911</v>
      </c>
      <c r="O211">
        <v>0</v>
      </c>
      <c r="P211" t="s">
        <v>19</v>
      </c>
      <c r="Q211">
        <v>13</v>
      </c>
      <c r="R211">
        <v>4</v>
      </c>
      <c r="S211">
        <v>0</v>
      </c>
      <c r="T211">
        <v>0</v>
      </c>
      <c r="U211" t="s">
        <v>146</v>
      </c>
      <c r="V211">
        <v>14</v>
      </c>
      <c r="W211">
        <v>0</v>
      </c>
      <c r="X211">
        <v>36</v>
      </c>
      <c r="Y211">
        <v>690</v>
      </c>
      <c r="Z211">
        <v>694</v>
      </c>
      <c r="AA211">
        <v>2666.67</v>
      </c>
      <c r="AB211">
        <v>0</v>
      </c>
    </row>
    <row r="212" spans="1:28" x14ac:dyDescent="0.25">
      <c r="A212">
        <v>211</v>
      </c>
      <c r="B212">
        <v>48236</v>
      </c>
      <c r="C212">
        <v>14500</v>
      </c>
      <c r="D212">
        <v>14500</v>
      </c>
      <c r="E212" s="1">
        <v>7.9000000000000001E-2</v>
      </c>
      <c r="F212" t="s">
        <v>14</v>
      </c>
      <c r="G212" t="s">
        <v>29</v>
      </c>
      <c r="H212" s="1">
        <v>0.1196</v>
      </c>
      <c r="I212" t="s">
        <v>81</v>
      </c>
      <c r="J212" t="s">
        <v>31</v>
      </c>
      <c r="K212">
        <v>4500</v>
      </c>
      <c r="L212" t="s">
        <v>18</v>
      </c>
      <c r="M212">
        <v>8</v>
      </c>
      <c r="N212">
        <v>16398</v>
      </c>
      <c r="O212">
        <v>0</v>
      </c>
      <c r="P212" t="s">
        <v>47</v>
      </c>
      <c r="Q212">
        <v>7</v>
      </c>
      <c r="R212">
        <v>11</v>
      </c>
      <c r="S212">
        <v>2</v>
      </c>
      <c r="T212">
        <v>6</v>
      </c>
      <c r="U212" t="s">
        <v>146</v>
      </c>
      <c r="V212">
        <v>9</v>
      </c>
      <c r="W212">
        <v>0</v>
      </c>
      <c r="X212">
        <v>36</v>
      </c>
      <c r="Y212">
        <v>735</v>
      </c>
      <c r="Z212">
        <v>739</v>
      </c>
      <c r="AA212">
        <v>4500</v>
      </c>
      <c r="AB212">
        <v>6</v>
      </c>
    </row>
    <row r="213" spans="1:28" x14ac:dyDescent="0.25">
      <c r="A213">
        <v>212</v>
      </c>
      <c r="B213">
        <v>51833</v>
      </c>
      <c r="C213">
        <v>4200</v>
      </c>
      <c r="D213">
        <v>4200</v>
      </c>
      <c r="E213" s="1">
        <v>8.8999999999999996E-2</v>
      </c>
      <c r="F213" t="s">
        <v>14</v>
      </c>
      <c r="G213" t="s">
        <v>15</v>
      </c>
      <c r="H213" s="1">
        <v>0.1043</v>
      </c>
      <c r="I213" t="s">
        <v>24</v>
      </c>
      <c r="J213" t="s">
        <v>17</v>
      </c>
      <c r="K213">
        <v>2254</v>
      </c>
      <c r="L213" t="s">
        <v>83</v>
      </c>
      <c r="M213">
        <v>7</v>
      </c>
      <c r="N213">
        <v>4490</v>
      </c>
      <c r="O213">
        <v>0</v>
      </c>
      <c r="P213" t="s">
        <v>100</v>
      </c>
      <c r="Q213">
        <v>8</v>
      </c>
      <c r="R213">
        <v>10</v>
      </c>
      <c r="S213">
        <v>1</v>
      </c>
      <c r="T213" t="s">
        <v>100</v>
      </c>
      <c r="U213" t="s">
        <v>146</v>
      </c>
      <c r="V213">
        <v>13</v>
      </c>
      <c r="W213">
        <v>1</v>
      </c>
      <c r="X213">
        <v>36</v>
      </c>
      <c r="Y213">
        <v>700</v>
      </c>
      <c r="Z213">
        <v>704</v>
      </c>
      <c r="AA213">
        <v>2254</v>
      </c>
      <c r="AB213">
        <v>-1</v>
      </c>
    </row>
    <row r="214" spans="1:28" x14ac:dyDescent="0.25">
      <c r="A214">
        <v>213</v>
      </c>
      <c r="B214">
        <v>69446</v>
      </c>
      <c r="C214">
        <v>22250</v>
      </c>
      <c r="D214">
        <v>22250</v>
      </c>
      <c r="E214" s="1">
        <v>0.1409</v>
      </c>
      <c r="F214" t="s">
        <v>14</v>
      </c>
      <c r="G214" t="s">
        <v>29</v>
      </c>
      <c r="H214" s="1">
        <v>0.32100000000000001</v>
      </c>
      <c r="I214" t="s">
        <v>93</v>
      </c>
      <c r="J214" t="s">
        <v>17</v>
      </c>
      <c r="K214">
        <v>6583.33</v>
      </c>
      <c r="L214" t="s">
        <v>25</v>
      </c>
      <c r="M214">
        <v>18</v>
      </c>
      <c r="N214">
        <v>44868</v>
      </c>
      <c r="O214">
        <v>0</v>
      </c>
      <c r="P214" t="s">
        <v>40</v>
      </c>
      <c r="Q214">
        <v>14</v>
      </c>
      <c r="R214">
        <v>32</v>
      </c>
      <c r="S214">
        <v>2</v>
      </c>
      <c r="T214">
        <v>11</v>
      </c>
      <c r="U214" t="s">
        <v>146</v>
      </c>
      <c r="V214">
        <v>14</v>
      </c>
      <c r="W214">
        <v>1</v>
      </c>
      <c r="X214">
        <v>36</v>
      </c>
      <c r="Y214">
        <v>690</v>
      </c>
      <c r="Z214">
        <v>694</v>
      </c>
      <c r="AA214">
        <v>6583.33</v>
      </c>
      <c r="AB214">
        <v>11</v>
      </c>
    </row>
    <row r="215" spans="1:28" x14ac:dyDescent="0.25">
      <c r="A215">
        <v>214</v>
      </c>
      <c r="B215">
        <v>18161</v>
      </c>
      <c r="C215">
        <v>8000</v>
      </c>
      <c r="D215">
        <v>8000</v>
      </c>
      <c r="E215" s="1">
        <v>0.1409</v>
      </c>
      <c r="F215" t="s">
        <v>14</v>
      </c>
      <c r="G215" t="s">
        <v>68</v>
      </c>
      <c r="H215" s="1">
        <v>7.6799999999999993E-2</v>
      </c>
      <c r="I215" t="s">
        <v>81</v>
      </c>
      <c r="J215" t="s">
        <v>31</v>
      </c>
      <c r="K215">
        <v>25000</v>
      </c>
      <c r="L215" t="s">
        <v>62</v>
      </c>
      <c r="M215">
        <v>6</v>
      </c>
      <c r="N215">
        <v>28579</v>
      </c>
      <c r="O215">
        <v>1</v>
      </c>
      <c r="P215" t="s">
        <v>44</v>
      </c>
      <c r="Q215">
        <v>14</v>
      </c>
      <c r="R215">
        <v>7</v>
      </c>
      <c r="S215">
        <v>4</v>
      </c>
      <c r="T215">
        <v>8</v>
      </c>
      <c r="U215" t="s">
        <v>147</v>
      </c>
      <c r="V215">
        <v>15</v>
      </c>
      <c r="W215">
        <v>0</v>
      </c>
      <c r="X215">
        <v>36</v>
      </c>
      <c r="Y215">
        <v>675</v>
      </c>
      <c r="Z215">
        <v>679</v>
      </c>
      <c r="AA215">
        <v>25000</v>
      </c>
      <c r="AB215">
        <v>8</v>
      </c>
    </row>
    <row r="216" spans="1:28" x14ac:dyDescent="0.25">
      <c r="A216">
        <v>215</v>
      </c>
      <c r="B216">
        <v>78856</v>
      </c>
      <c r="C216">
        <v>8325</v>
      </c>
      <c r="D216">
        <v>8325</v>
      </c>
      <c r="E216" s="1">
        <v>0.1777</v>
      </c>
      <c r="F216" t="s">
        <v>14</v>
      </c>
      <c r="G216" t="s">
        <v>15</v>
      </c>
      <c r="H216" s="1">
        <v>0.20749999999999999</v>
      </c>
      <c r="I216" t="s">
        <v>94</v>
      </c>
      <c r="J216" t="s">
        <v>31</v>
      </c>
      <c r="K216">
        <v>2000</v>
      </c>
      <c r="L216" t="s">
        <v>48</v>
      </c>
      <c r="M216">
        <v>7</v>
      </c>
      <c r="N216">
        <v>7676</v>
      </c>
      <c r="O216">
        <v>0</v>
      </c>
      <c r="P216" t="s">
        <v>19</v>
      </c>
      <c r="Q216">
        <v>17</v>
      </c>
      <c r="R216">
        <v>20</v>
      </c>
      <c r="S216">
        <v>1</v>
      </c>
      <c r="T216">
        <v>0</v>
      </c>
      <c r="U216" t="s">
        <v>146</v>
      </c>
      <c r="V216">
        <v>17</v>
      </c>
      <c r="W216">
        <v>0</v>
      </c>
      <c r="X216">
        <v>36</v>
      </c>
      <c r="Y216">
        <v>665</v>
      </c>
      <c r="Z216">
        <v>669</v>
      </c>
      <c r="AA216">
        <v>2000</v>
      </c>
      <c r="AB216">
        <v>0</v>
      </c>
    </row>
    <row r="217" spans="1:28" x14ac:dyDescent="0.25">
      <c r="A217">
        <v>216</v>
      </c>
      <c r="B217">
        <v>48412</v>
      </c>
      <c r="C217">
        <v>14000</v>
      </c>
      <c r="D217">
        <v>14000</v>
      </c>
      <c r="E217" s="1">
        <v>0.13109999999999999</v>
      </c>
      <c r="F217" t="s">
        <v>14</v>
      </c>
      <c r="G217" t="s">
        <v>15</v>
      </c>
      <c r="H217" s="1">
        <v>8.1199999999999994E-2</v>
      </c>
      <c r="I217" t="s">
        <v>24</v>
      </c>
      <c r="J217" t="s">
        <v>35</v>
      </c>
      <c r="K217">
        <v>10416.67</v>
      </c>
      <c r="L217" t="s">
        <v>52</v>
      </c>
      <c r="M217">
        <v>4</v>
      </c>
      <c r="N217">
        <v>4776</v>
      </c>
      <c r="O217">
        <v>0</v>
      </c>
      <c r="P217" t="s">
        <v>53</v>
      </c>
      <c r="Q217">
        <v>13</v>
      </c>
      <c r="R217">
        <v>8</v>
      </c>
      <c r="S217">
        <v>1</v>
      </c>
      <c r="T217">
        <v>7</v>
      </c>
      <c r="U217" t="s">
        <v>146</v>
      </c>
      <c r="V217">
        <v>9</v>
      </c>
      <c r="W217">
        <v>1</v>
      </c>
      <c r="X217">
        <v>36</v>
      </c>
      <c r="Y217">
        <v>730</v>
      </c>
      <c r="Z217">
        <v>734</v>
      </c>
      <c r="AA217">
        <v>10416.67</v>
      </c>
      <c r="AB217">
        <v>7</v>
      </c>
    </row>
    <row r="218" spans="1:28" x14ac:dyDescent="0.25">
      <c r="A218">
        <v>217</v>
      </c>
      <c r="B218">
        <v>60192</v>
      </c>
      <c r="C218">
        <v>9000</v>
      </c>
      <c r="D218">
        <v>9000</v>
      </c>
      <c r="E218" s="1">
        <v>0.1016</v>
      </c>
      <c r="F218" t="s">
        <v>14</v>
      </c>
      <c r="G218" t="s">
        <v>15</v>
      </c>
      <c r="H218" s="1">
        <v>3.9800000000000002E-2</v>
      </c>
      <c r="I218" t="s">
        <v>72</v>
      </c>
      <c r="J218" t="s">
        <v>17</v>
      </c>
      <c r="K218">
        <v>6000</v>
      </c>
      <c r="L218" t="s">
        <v>42</v>
      </c>
      <c r="M218">
        <v>6</v>
      </c>
      <c r="N218">
        <v>5659</v>
      </c>
      <c r="O218">
        <v>0</v>
      </c>
      <c r="P218" t="s">
        <v>53</v>
      </c>
      <c r="Q218">
        <v>10</v>
      </c>
      <c r="R218">
        <v>3</v>
      </c>
      <c r="S218">
        <v>1</v>
      </c>
      <c r="T218">
        <v>7</v>
      </c>
      <c r="U218" t="s">
        <v>146</v>
      </c>
      <c r="V218">
        <v>12</v>
      </c>
      <c r="W218">
        <v>1</v>
      </c>
      <c r="X218">
        <v>36</v>
      </c>
      <c r="Y218">
        <v>705</v>
      </c>
      <c r="Z218">
        <v>709</v>
      </c>
      <c r="AA218">
        <v>6000</v>
      </c>
      <c r="AB218">
        <v>7</v>
      </c>
    </row>
    <row r="219" spans="1:28" x14ac:dyDescent="0.25">
      <c r="A219">
        <v>218</v>
      </c>
      <c r="B219">
        <v>97275</v>
      </c>
      <c r="C219">
        <v>16000</v>
      </c>
      <c r="D219">
        <v>16000</v>
      </c>
      <c r="E219" s="1">
        <v>0.13109999999999999</v>
      </c>
      <c r="F219" t="s">
        <v>14</v>
      </c>
      <c r="G219" t="s">
        <v>29</v>
      </c>
      <c r="H219" s="1">
        <v>0.17610000000000001</v>
      </c>
      <c r="I219" t="s">
        <v>61</v>
      </c>
      <c r="J219" t="s">
        <v>17</v>
      </c>
      <c r="K219">
        <v>6083.33</v>
      </c>
      <c r="L219" t="s">
        <v>84</v>
      </c>
      <c r="M219">
        <v>13</v>
      </c>
      <c r="N219">
        <v>15148</v>
      </c>
      <c r="O219">
        <v>0</v>
      </c>
      <c r="P219" t="s">
        <v>22</v>
      </c>
      <c r="Q219">
        <v>13</v>
      </c>
      <c r="R219">
        <v>17</v>
      </c>
      <c r="S219">
        <v>2</v>
      </c>
      <c r="T219">
        <v>2</v>
      </c>
      <c r="U219" t="s">
        <v>146</v>
      </c>
      <c r="V219">
        <v>15</v>
      </c>
      <c r="W219">
        <v>1</v>
      </c>
      <c r="X219">
        <v>36</v>
      </c>
      <c r="Y219">
        <v>680</v>
      </c>
      <c r="Z219">
        <v>684</v>
      </c>
      <c r="AA219">
        <v>6083.33</v>
      </c>
      <c r="AB219">
        <v>2</v>
      </c>
    </row>
    <row r="220" spans="1:28" x14ac:dyDescent="0.25">
      <c r="A220">
        <v>219</v>
      </c>
      <c r="B220">
        <v>103218</v>
      </c>
      <c r="C220">
        <v>15200</v>
      </c>
      <c r="D220">
        <v>13694.22</v>
      </c>
      <c r="E220" s="1">
        <v>0.1114</v>
      </c>
      <c r="F220" t="s">
        <v>14</v>
      </c>
      <c r="G220" t="s">
        <v>29</v>
      </c>
      <c r="H220" s="1">
        <v>0.14499999999999999</v>
      </c>
      <c r="I220" t="s">
        <v>59</v>
      </c>
      <c r="J220" t="s">
        <v>17</v>
      </c>
      <c r="K220">
        <v>7916.67</v>
      </c>
      <c r="L220" t="s">
        <v>57</v>
      </c>
      <c r="M220">
        <v>7</v>
      </c>
      <c r="N220">
        <v>217827</v>
      </c>
      <c r="O220">
        <v>2</v>
      </c>
      <c r="P220" t="s">
        <v>47</v>
      </c>
      <c r="Q220">
        <v>11</v>
      </c>
      <c r="R220">
        <v>14</v>
      </c>
      <c r="S220">
        <v>2</v>
      </c>
      <c r="T220">
        <v>6</v>
      </c>
      <c r="U220" t="s">
        <v>148</v>
      </c>
      <c r="V220">
        <v>8</v>
      </c>
      <c r="W220">
        <v>1</v>
      </c>
      <c r="X220">
        <v>36</v>
      </c>
      <c r="Y220">
        <v>760</v>
      </c>
      <c r="Z220">
        <v>764</v>
      </c>
      <c r="AA220">
        <v>7916.67</v>
      </c>
      <c r="AB220">
        <v>6</v>
      </c>
    </row>
    <row r="221" spans="1:28" x14ac:dyDescent="0.25">
      <c r="A221">
        <v>220</v>
      </c>
      <c r="B221">
        <v>39722</v>
      </c>
      <c r="C221">
        <v>24000</v>
      </c>
      <c r="D221">
        <v>24000</v>
      </c>
      <c r="E221" s="1">
        <v>0.1065</v>
      </c>
      <c r="F221" t="s">
        <v>14</v>
      </c>
      <c r="G221" t="s">
        <v>15</v>
      </c>
      <c r="H221" s="1">
        <v>0.14799999999999999</v>
      </c>
      <c r="I221" t="s">
        <v>24</v>
      </c>
      <c r="J221" t="s">
        <v>31</v>
      </c>
      <c r="K221">
        <v>3750</v>
      </c>
      <c r="L221" t="s">
        <v>51</v>
      </c>
      <c r="M221">
        <v>5</v>
      </c>
      <c r="N221">
        <v>24708</v>
      </c>
      <c r="O221">
        <v>0</v>
      </c>
      <c r="P221" t="s">
        <v>40</v>
      </c>
      <c r="Q221">
        <v>10</v>
      </c>
      <c r="R221">
        <v>14</v>
      </c>
      <c r="S221">
        <v>1</v>
      </c>
      <c r="T221">
        <v>11</v>
      </c>
      <c r="U221" t="s">
        <v>146</v>
      </c>
      <c r="V221">
        <v>10</v>
      </c>
      <c r="W221">
        <v>0</v>
      </c>
      <c r="X221">
        <v>36</v>
      </c>
      <c r="Y221">
        <v>725</v>
      </c>
      <c r="Z221">
        <v>729</v>
      </c>
      <c r="AA221">
        <v>3750</v>
      </c>
      <c r="AB221">
        <v>11</v>
      </c>
    </row>
    <row r="222" spans="1:28" x14ac:dyDescent="0.25">
      <c r="A222">
        <v>221</v>
      </c>
      <c r="B222">
        <v>54880</v>
      </c>
      <c r="C222">
        <v>16450</v>
      </c>
      <c r="D222">
        <v>16450</v>
      </c>
      <c r="E222" s="1">
        <v>0.15310000000000001</v>
      </c>
      <c r="F222" t="s">
        <v>14</v>
      </c>
      <c r="G222" t="s">
        <v>15</v>
      </c>
      <c r="H222" s="1">
        <v>0.1166</v>
      </c>
      <c r="I222" t="s">
        <v>54</v>
      </c>
      <c r="J222" t="s">
        <v>17</v>
      </c>
      <c r="K222">
        <v>6666.67</v>
      </c>
      <c r="L222" t="s">
        <v>43</v>
      </c>
      <c r="M222">
        <v>8</v>
      </c>
      <c r="N222">
        <v>12697</v>
      </c>
      <c r="O222">
        <v>3</v>
      </c>
      <c r="P222" t="s">
        <v>32</v>
      </c>
      <c r="Q222">
        <v>15</v>
      </c>
      <c r="R222">
        <v>11</v>
      </c>
      <c r="S222">
        <v>1</v>
      </c>
      <c r="T222">
        <v>9</v>
      </c>
      <c r="U222" t="s">
        <v>149</v>
      </c>
      <c r="V222">
        <v>14</v>
      </c>
      <c r="W222">
        <v>1</v>
      </c>
      <c r="X222">
        <v>36</v>
      </c>
      <c r="Y222">
        <v>685</v>
      </c>
      <c r="Z222">
        <v>689</v>
      </c>
      <c r="AA222">
        <v>6666.67</v>
      </c>
      <c r="AB222">
        <v>9</v>
      </c>
    </row>
    <row r="223" spans="1:28" x14ac:dyDescent="0.25">
      <c r="A223">
        <v>222</v>
      </c>
      <c r="B223">
        <v>81508</v>
      </c>
      <c r="C223">
        <v>7500</v>
      </c>
      <c r="D223">
        <v>7500</v>
      </c>
      <c r="E223" s="1">
        <v>0.1212</v>
      </c>
      <c r="F223" t="s">
        <v>14</v>
      </c>
      <c r="G223" t="s">
        <v>68</v>
      </c>
      <c r="H223" s="1">
        <v>0.2656</v>
      </c>
      <c r="I223" t="s">
        <v>66</v>
      </c>
      <c r="J223" t="s">
        <v>17</v>
      </c>
      <c r="K223">
        <v>5000</v>
      </c>
      <c r="L223" t="s">
        <v>78</v>
      </c>
      <c r="M223">
        <v>8</v>
      </c>
      <c r="N223">
        <v>9047</v>
      </c>
      <c r="O223">
        <v>1</v>
      </c>
      <c r="P223" t="s">
        <v>40</v>
      </c>
      <c r="Q223">
        <v>12</v>
      </c>
      <c r="R223">
        <v>26</v>
      </c>
      <c r="S223">
        <v>4</v>
      </c>
      <c r="T223">
        <v>11</v>
      </c>
      <c r="U223" t="s">
        <v>147</v>
      </c>
      <c r="V223">
        <v>12</v>
      </c>
      <c r="W223">
        <v>1</v>
      </c>
      <c r="X223">
        <v>36</v>
      </c>
      <c r="Y223">
        <v>710</v>
      </c>
      <c r="Z223">
        <v>714</v>
      </c>
      <c r="AA223">
        <v>5000</v>
      </c>
      <c r="AB223">
        <v>11</v>
      </c>
    </row>
    <row r="224" spans="1:28" x14ac:dyDescent="0.25">
      <c r="A224">
        <v>223</v>
      </c>
      <c r="B224">
        <v>98671</v>
      </c>
      <c r="C224">
        <v>4750</v>
      </c>
      <c r="D224">
        <v>4750</v>
      </c>
      <c r="E224" s="1">
        <v>0.22470000000000001</v>
      </c>
      <c r="F224" t="s">
        <v>14</v>
      </c>
      <c r="G224" t="s">
        <v>15</v>
      </c>
      <c r="H224" s="1">
        <v>0.2445</v>
      </c>
      <c r="I224" t="s">
        <v>111</v>
      </c>
      <c r="J224" t="s">
        <v>31</v>
      </c>
      <c r="K224">
        <v>1333.33</v>
      </c>
      <c r="L224" t="s">
        <v>48</v>
      </c>
      <c r="M224">
        <v>9</v>
      </c>
      <c r="N224">
        <v>4752</v>
      </c>
      <c r="O224">
        <v>2</v>
      </c>
      <c r="P224" t="s">
        <v>19</v>
      </c>
      <c r="Q224">
        <v>22</v>
      </c>
      <c r="R224">
        <v>24</v>
      </c>
      <c r="S224">
        <v>1</v>
      </c>
      <c r="T224">
        <v>0</v>
      </c>
      <c r="U224" t="s">
        <v>148</v>
      </c>
      <c r="V224">
        <v>17</v>
      </c>
      <c r="W224">
        <v>0</v>
      </c>
      <c r="X224">
        <v>36</v>
      </c>
      <c r="Y224">
        <v>665</v>
      </c>
      <c r="Z224">
        <v>669</v>
      </c>
      <c r="AA224">
        <v>1333.33</v>
      </c>
      <c r="AB224">
        <v>0</v>
      </c>
    </row>
    <row r="225" spans="1:28" x14ac:dyDescent="0.25">
      <c r="A225">
        <v>224</v>
      </c>
      <c r="B225">
        <v>80765</v>
      </c>
      <c r="C225">
        <v>6500</v>
      </c>
      <c r="D225">
        <v>6500</v>
      </c>
      <c r="E225" s="1">
        <v>7.9000000000000001E-2</v>
      </c>
      <c r="F225" t="s">
        <v>14</v>
      </c>
      <c r="G225" t="s">
        <v>15</v>
      </c>
      <c r="H225" s="1">
        <v>0.12559999999999999</v>
      </c>
      <c r="I225" t="s">
        <v>113</v>
      </c>
      <c r="J225" t="s">
        <v>31</v>
      </c>
      <c r="K225">
        <v>6750</v>
      </c>
      <c r="L225" t="s">
        <v>39</v>
      </c>
      <c r="M225">
        <v>17</v>
      </c>
      <c r="N225">
        <v>33229</v>
      </c>
      <c r="O225">
        <v>0</v>
      </c>
      <c r="P225" t="s">
        <v>44</v>
      </c>
      <c r="Q225">
        <v>7</v>
      </c>
      <c r="R225">
        <v>12</v>
      </c>
      <c r="S225">
        <v>1</v>
      </c>
      <c r="T225">
        <v>8</v>
      </c>
      <c r="U225" t="s">
        <v>146</v>
      </c>
      <c r="V225">
        <v>11</v>
      </c>
      <c r="W225">
        <v>0</v>
      </c>
      <c r="X225">
        <v>36</v>
      </c>
      <c r="Y225">
        <v>720</v>
      </c>
      <c r="Z225">
        <v>724</v>
      </c>
      <c r="AA225">
        <v>6750</v>
      </c>
      <c r="AB225">
        <v>8</v>
      </c>
    </row>
    <row r="226" spans="1:28" x14ac:dyDescent="0.25">
      <c r="A226">
        <v>225</v>
      </c>
      <c r="B226">
        <v>103835</v>
      </c>
      <c r="C226">
        <v>5500</v>
      </c>
      <c r="D226">
        <v>5450</v>
      </c>
      <c r="E226" s="1">
        <v>0.1867</v>
      </c>
      <c r="F226" t="s">
        <v>23</v>
      </c>
      <c r="G226" t="s">
        <v>15</v>
      </c>
      <c r="H226" s="1">
        <v>0.17710000000000001</v>
      </c>
      <c r="I226" t="s">
        <v>71</v>
      </c>
      <c r="J226" t="s">
        <v>31</v>
      </c>
      <c r="K226">
        <v>1750</v>
      </c>
      <c r="L226" t="s">
        <v>73</v>
      </c>
      <c r="M226">
        <v>6</v>
      </c>
      <c r="N226">
        <v>4492</v>
      </c>
      <c r="O226">
        <v>6</v>
      </c>
      <c r="P226" t="s">
        <v>22</v>
      </c>
      <c r="Q226">
        <v>18</v>
      </c>
      <c r="R226">
        <v>17</v>
      </c>
      <c r="S226">
        <v>1</v>
      </c>
      <c r="T226">
        <v>2</v>
      </c>
      <c r="U226" t="s">
        <v>149</v>
      </c>
      <c r="V226">
        <v>18</v>
      </c>
      <c r="W226">
        <v>0</v>
      </c>
      <c r="X226">
        <v>60</v>
      </c>
      <c r="Y226">
        <v>660</v>
      </c>
      <c r="Z226">
        <v>664</v>
      </c>
      <c r="AA226">
        <v>1750</v>
      </c>
      <c r="AB226">
        <v>2</v>
      </c>
    </row>
    <row r="227" spans="1:28" x14ac:dyDescent="0.25">
      <c r="A227">
        <v>226</v>
      </c>
      <c r="B227">
        <v>59041</v>
      </c>
      <c r="C227">
        <v>9600</v>
      </c>
      <c r="D227">
        <v>9600</v>
      </c>
      <c r="E227" s="1">
        <v>6.0299999999999999E-2</v>
      </c>
      <c r="F227" t="s">
        <v>14</v>
      </c>
      <c r="G227" t="s">
        <v>68</v>
      </c>
      <c r="H227" s="1">
        <v>7.5200000000000003E-2</v>
      </c>
      <c r="I227" t="s">
        <v>56</v>
      </c>
      <c r="J227" t="s">
        <v>17</v>
      </c>
      <c r="K227">
        <v>6250</v>
      </c>
      <c r="L227" t="s">
        <v>82</v>
      </c>
      <c r="M227">
        <v>7</v>
      </c>
      <c r="N227">
        <v>765</v>
      </c>
      <c r="O227">
        <v>0</v>
      </c>
      <c r="P227" t="s">
        <v>19</v>
      </c>
      <c r="Q227">
        <v>6</v>
      </c>
      <c r="R227">
        <v>7</v>
      </c>
      <c r="S227">
        <v>4</v>
      </c>
      <c r="T227">
        <v>0</v>
      </c>
      <c r="U227" t="s">
        <v>146</v>
      </c>
      <c r="V227">
        <v>8</v>
      </c>
      <c r="W227">
        <v>1</v>
      </c>
      <c r="X227">
        <v>36</v>
      </c>
      <c r="Y227">
        <v>750</v>
      </c>
      <c r="Z227">
        <v>754</v>
      </c>
      <c r="AA227">
        <v>6250</v>
      </c>
      <c r="AB227">
        <v>0</v>
      </c>
    </row>
    <row r="228" spans="1:28" x14ac:dyDescent="0.25">
      <c r="A228">
        <v>227</v>
      </c>
      <c r="B228">
        <v>62747</v>
      </c>
      <c r="C228">
        <v>12000</v>
      </c>
      <c r="D228">
        <v>11975</v>
      </c>
      <c r="E228" s="1">
        <v>0.1212</v>
      </c>
      <c r="F228" t="s">
        <v>14</v>
      </c>
      <c r="G228" t="s">
        <v>76</v>
      </c>
      <c r="H228" s="1">
        <v>0.31340000000000001</v>
      </c>
      <c r="I228" t="s">
        <v>71</v>
      </c>
      <c r="J228" t="s">
        <v>35</v>
      </c>
      <c r="K228">
        <v>4166.67</v>
      </c>
      <c r="L228" t="s">
        <v>78</v>
      </c>
      <c r="M228">
        <v>21</v>
      </c>
      <c r="N228">
        <v>28703</v>
      </c>
      <c r="O228">
        <v>2</v>
      </c>
      <c r="P228" t="s">
        <v>37</v>
      </c>
      <c r="Q228">
        <v>12</v>
      </c>
      <c r="R228">
        <v>31</v>
      </c>
      <c r="S228">
        <v>5</v>
      </c>
      <c r="T228">
        <v>3</v>
      </c>
      <c r="U228" t="s">
        <v>148</v>
      </c>
      <c r="V228">
        <v>12</v>
      </c>
      <c r="W228">
        <v>1</v>
      </c>
      <c r="X228">
        <v>36</v>
      </c>
      <c r="Y228">
        <v>710</v>
      </c>
      <c r="Z228">
        <v>714</v>
      </c>
      <c r="AA228">
        <v>4166.67</v>
      </c>
      <c r="AB228">
        <v>3</v>
      </c>
    </row>
    <row r="229" spans="1:28" x14ac:dyDescent="0.25">
      <c r="A229">
        <v>228</v>
      </c>
      <c r="B229">
        <v>34051</v>
      </c>
      <c r="C229">
        <v>2000</v>
      </c>
      <c r="D229">
        <v>2000</v>
      </c>
      <c r="E229" s="1">
        <v>7.51E-2</v>
      </c>
      <c r="F229" t="s">
        <v>14</v>
      </c>
      <c r="G229" t="s">
        <v>33</v>
      </c>
      <c r="H229" s="1">
        <v>0.1673</v>
      </c>
      <c r="I229" t="s">
        <v>24</v>
      </c>
      <c r="J229" t="s">
        <v>31</v>
      </c>
      <c r="K229">
        <v>1500</v>
      </c>
      <c r="L229" t="s">
        <v>52</v>
      </c>
      <c r="M229">
        <v>5</v>
      </c>
      <c r="N229">
        <v>2925</v>
      </c>
      <c r="O229">
        <v>0</v>
      </c>
      <c r="P229" t="s">
        <v>64</v>
      </c>
      <c r="Q229">
        <v>7</v>
      </c>
      <c r="R229">
        <v>16</v>
      </c>
      <c r="S229">
        <v>3</v>
      </c>
      <c r="T229">
        <v>4</v>
      </c>
      <c r="U229" t="s">
        <v>146</v>
      </c>
      <c r="V229">
        <v>9</v>
      </c>
      <c r="W229">
        <v>0</v>
      </c>
      <c r="X229">
        <v>36</v>
      </c>
      <c r="Y229">
        <v>730</v>
      </c>
      <c r="Z229">
        <v>734</v>
      </c>
      <c r="AA229">
        <v>1500</v>
      </c>
      <c r="AB229">
        <v>4</v>
      </c>
    </row>
    <row r="230" spans="1:28" x14ac:dyDescent="0.25">
      <c r="A230">
        <v>229</v>
      </c>
      <c r="B230">
        <v>99360</v>
      </c>
      <c r="C230">
        <v>18000</v>
      </c>
      <c r="D230">
        <v>18000</v>
      </c>
      <c r="E230" s="1">
        <v>0.24890000000000001</v>
      </c>
      <c r="F230" t="s">
        <v>23</v>
      </c>
      <c r="G230" t="s">
        <v>45</v>
      </c>
      <c r="H230" s="1">
        <v>0.14879999999999999</v>
      </c>
      <c r="I230" t="s">
        <v>115</v>
      </c>
      <c r="J230" t="s">
        <v>31</v>
      </c>
      <c r="K230">
        <v>4000</v>
      </c>
      <c r="L230" t="s">
        <v>48</v>
      </c>
      <c r="M230">
        <v>10</v>
      </c>
      <c r="N230">
        <v>7377</v>
      </c>
      <c r="O230">
        <v>3</v>
      </c>
      <c r="P230" t="s">
        <v>44</v>
      </c>
      <c r="Q230">
        <v>24</v>
      </c>
      <c r="R230">
        <v>14</v>
      </c>
      <c r="S230">
        <v>0</v>
      </c>
      <c r="T230">
        <v>8</v>
      </c>
      <c r="U230" t="s">
        <v>149</v>
      </c>
      <c r="V230">
        <v>17</v>
      </c>
      <c r="W230">
        <v>0</v>
      </c>
      <c r="X230">
        <v>60</v>
      </c>
      <c r="Y230">
        <v>665</v>
      </c>
      <c r="Z230">
        <v>669</v>
      </c>
      <c r="AA230">
        <v>4000</v>
      </c>
      <c r="AB230">
        <v>8</v>
      </c>
    </row>
    <row r="231" spans="1:28" x14ac:dyDescent="0.25">
      <c r="A231">
        <v>230</v>
      </c>
      <c r="B231">
        <v>79126</v>
      </c>
      <c r="C231">
        <v>5825</v>
      </c>
      <c r="D231">
        <v>5825</v>
      </c>
      <c r="E231" s="1">
        <v>0.1212</v>
      </c>
      <c r="F231" t="s">
        <v>14</v>
      </c>
      <c r="G231" t="s">
        <v>68</v>
      </c>
      <c r="H231" s="2">
        <v>0.04</v>
      </c>
      <c r="I231" t="s">
        <v>113</v>
      </c>
      <c r="J231" t="s">
        <v>35</v>
      </c>
      <c r="K231">
        <v>3750</v>
      </c>
      <c r="L231" t="s">
        <v>25</v>
      </c>
      <c r="M231">
        <v>4</v>
      </c>
      <c r="N231">
        <v>5643</v>
      </c>
      <c r="O231">
        <v>0</v>
      </c>
      <c r="P231" t="s">
        <v>49</v>
      </c>
      <c r="Q231">
        <v>12</v>
      </c>
      <c r="R231" s="5">
        <v>4</v>
      </c>
      <c r="S231">
        <v>4</v>
      </c>
      <c r="T231">
        <v>1</v>
      </c>
      <c r="U231" t="s">
        <v>146</v>
      </c>
      <c r="V231">
        <v>14</v>
      </c>
      <c r="W231">
        <v>1</v>
      </c>
      <c r="X231">
        <v>36</v>
      </c>
      <c r="Y231">
        <v>690</v>
      </c>
      <c r="Z231">
        <v>694</v>
      </c>
      <c r="AA231">
        <v>3750</v>
      </c>
      <c r="AB231">
        <v>1</v>
      </c>
    </row>
    <row r="232" spans="1:28" x14ac:dyDescent="0.25">
      <c r="A232">
        <v>231</v>
      </c>
      <c r="B232">
        <v>103249</v>
      </c>
      <c r="C232">
        <v>2500</v>
      </c>
      <c r="D232">
        <v>2500</v>
      </c>
      <c r="E232" s="1">
        <v>0.15310000000000001</v>
      </c>
      <c r="F232" t="s">
        <v>14</v>
      </c>
      <c r="G232" t="s">
        <v>68</v>
      </c>
      <c r="H232" s="1">
        <v>0.2281</v>
      </c>
      <c r="I232" t="s">
        <v>69</v>
      </c>
      <c r="J232" t="s">
        <v>31</v>
      </c>
      <c r="K232">
        <v>2530</v>
      </c>
      <c r="L232" t="s">
        <v>36</v>
      </c>
      <c r="M232">
        <v>7</v>
      </c>
      <c r="N232">
        <v>5276</v>
      </c>
      <c r="O232">
        <v>6</v>
      </c>
      <c r="P232" t="s">
        <v>19</v>
      </c>
      <c r="Q232">
        <v>15</v>
      </c>
      <c r="R232">
        <v>22</v>
      </c>
      <c r="S232">
        <v>4</v>
      </c>
      <c r="T232">
        <v>0</v>
      </c>
      <c r="U232" t="s">
        <v>149</v>
      </c>
      <c r="V232">
        <v>16</v>
      </c>
      <c r="W232">
        <v>0</v>
      </c>
      <c r="X232">
        <v>36</v>
      </c>
      <c r="Y232">
        <v>670</v>
      </c>
      <c r="Z232">
        <v>674</v>
      </c>
      <c r="AA232">
        <v>2530</v>
      </c>
      <c r="AB232">
        <v>0</v>
      </c>
    </row>
    <row r="233" spans="1:28" x14ac:dyDescent="0.25">
      <c r="A233">
        <v>232</v>
      </c>
      <c r="B233">
        <v>43700</v>
      </c>
      <c r="C233">
        <v>7200</v>
      </c>
      <c r="D233">
        <v>7200</v>
      </c>
      <c r="E233" s="1">
        <v>0.1991</v>
      </c>
      <c r="F233" t="s">
        <v>23</v>
      </c>
      <c r="G233" t="s">
        <v>33</v>
      </c>
      <c r="H233" s="2">
        <v>0.02</v>
      </c>
      <c r="I233" t="s">
        <v>71</v>
      </c>
      <c r="J233" t="s">
        <v>31</v>
      </c>
      <c r="K233">
        <v>5500</v>
      </c>
      <c r="L233" t="s">
        <v>73</v>
      </c>
      <c r="M233">
        <v>13</v>
      </c>
      <c r="N233">
        <v>2130</v>
      </c>
      <c r="O233">
        <v>0</v>
      </c>
      <c r="P233" t="s">
        <v>32</v>
      </c>
      <c r="Q233">
        <v>19</v>
      </c>
      <c r="R233" s="5">
        <v>2</v>
      </c>
      <c r="S233">
        <v>3</v>
      </c>
      <c r="T233">
        <v>9</v>
      </c>
      <c r="U233" t="s">
        <v>146</v>
      </c>
      <c r="V233">
        <v>18</v>
      </c>
      <c r="W233">
        <v>0</v>
      </c>
      <c r="X233">
        <v>60</v>
      </c>
      <c r="Y233">
        <v>660</v>
      </c>
      <c r="Z233">
        <v>664</v>
      </c>
      <c r="AA233">
        <v>5500</v>
      </c>
      <c r="AB233">
        <v>9</v>
      </c>
    </row>
    <row r="234" spans="1:28" x14ac:dyDescent="0.25">
      <c r="A234">
        <v>233</v>
      </c>
      <c r="B234">
        <v>83155</v>
      </c>
      <c r="C234">
        <v>8000</v>
      </c>
      <c r="D234">
        <v>8000</v>
      </c>
      <c r="E234" s="1">
        <v>0.14330000000000001</v>
      </c>
      <c r="F234" t="s">
        <v>14</v>
      </c>
      <c r="G234" t="s">
        <v>33</v>
      </c>
      <c r="H234" s="1">
        <v>0.11849999999999999</v>
      </c>
      <c r="I234" t="s">
        <v>72</v>
      </c>
      <c r="J234" t="s">
        <v>31</v>
      </c>
      <c r="K234">
        <v>3941.58</v>
      </c>
      <c r="L234" t="s">
        <v>36</v>
      </c>
      <c r="M234">
        <v>15</v>
      </c>
      <c r="N234">
        <v>9660</v>
      </c>
      <c r="O234">
        <v>0</v>
      </c>
      <c r="P234" t="s">
        <v>22</v>
      </c>
      <c r="Q234">
        <v>14</v>
      </c>
      <c r="R234">
        <v>11</v>
      </c>
      <c r="S234">
        <v>3</v>
      </c>
      <c r="T234">
        <v>2</v>
      </c>
      <c r="U234" t="s">
        <v>146</v>
      </c>
      <c r="V234">
        <v>16</v>
      </c>
      <c r="W234">
        <v>0</v>
      </c>
      <c r="X234">
        <v>36</v>
      </c>
      <c r="Y234">
        <v>670</v>
      </c>
      <c r="Z234">
        <v>674</v>
      </c>
      <c r="AA234">
        <v>3941.58</v>
      </c>
      <c r="AB234">
        <v>2</v>
      </c>
    </row>
    <row r="235" spans="1:28" x14ac:dyDescent="0.25">
      <c r="A235">
        <v>234</v>
      </c>
      <c r="B235">
        <v>16446</v>
      </c>
      <c r="C235">
        <v>25000</v>
      </c>
      <c r="D235">
        <v>24675</v>
      </c>
      <c r="E235" s="1">
        <v>0.2077</v>
      </c>
      <c r="F235" t="s">
        <v>23</v>
      </c>
      <c r="G235" t="s">
        <v>68</v>
      </c>
      <c r="H235" s="1">
        <v>0.19120000000000001</v>
      </c>
      <c r="I235" t="s">
        <v>20</v>
      </c>
      <c r="J235" t="s">
        <v>17</v>
      </c>
      <c r="K235">
        <v>6000</v>
      </c>
      <c r="L235" t="s">
        <v>48</v>
      </c>
      <c r="M235">
        <v>17</v>
      </c>
      <c r="N235">
        <v>12757</v>
      </c>
      <c r="O235">
        <v>2</v>
      </c>
      <c r="P235" t="s">
        <v>40</v>
      </c>
      <c r="Q235">
        <v>20</v>
      </c>
      <c r="R235">
        <v>19</v>
      </c>
      <c r="S235">
        <v>4</v>
      </c>
      <c r="T235">
        <v>11</v>
      </c>
      <c r="U235" t="s">
        <v>148</v>
      </c>
      <c r="V235">
        <v>17</v>
      </c>
      <c r="W235">
        <v>1</v>
      </c>
      <c r="X235">
        <v>60</v>
      </c>
      <c r="Y235">
        <v>665</v>
      </c>
      <c r="Z235">
        <v>669</v>
      </c>
      <c r="AA235">
        <v>6000</v>
      </c>
      <c r="AB235">
        <v>11</v>
      </c>
    </row>
    <row r="236" spans="1:28" x14ac:dyDescent="0.25">
      <c r="A236">
        <v>235</v>
      </c>
      <c r="B236">
        <v>84110</v>
      </c>
      <c r="C236">
        <v>2500</v>
      </c>
      <c r="D236">
        <v>2500</v>
      </c>
      <c r="E236" s="1">
        <v>0.1409</v>
      </c>
      <c r="F236" t="s">
        <v>14</v>
      </c>
      <c r="G236" t="s">
        <v>91</v>
      </c>
      <c r="H236" s="1">
        <v>0.20949999999999999</v>
      </c>
      <c r="I236" t="s">
        <v>71</v>
      </c>
      <c r="J236" t="s">
        <v>31</v>
      </c>
      <c r="K236">
        <v>2666.67</v>
      </c>
      <c r="L236" t="s">
        <v>48</v>
      </c>
      <c r="M236">
        <v>9</v>
      </c>
      <c r="N236">
        <v>15787</v>
      </c>
      <c r="O236">
        <v>0</v>
      </c>
      <c r="P236" t="s">
        <v>100</v>
      </c>
      <c r="Q236">
        <v>14</v>
      </c>
      <c r="R236">
        <v>20</v>
      </c>
      <c r="S236">
        <v>0</v>
      </c>
      <c r="T236" t="s">
        <v>100</v>
      </c>
      <c r="U236" t="s">
        <v>146</v>
      </c>
      <c r="V236">
        <v>17</v>
      </c>
      <c r="W236">
        <v>0</v>
      </c>
      <c r="X236">
        <v>36</v>
      </c>
      <c r="Y236">
        <v>665</v>
      </c>
      <c r="Z236">
        <v>669</v>
      </c>
      <c r="AA236">
        <v>2666.67</v>
      </c>
      <c r="AB236">
        <v>-1</v>
      </c>
    </row>
    <row r="237" spans="1:28" x14ac:dyDescent="0.25">
      <c r="A237">
        <v>236</v>
      </c>
      <c r="B237">
        <v>2807</v>
      </c>
      <c r="C237">
        <v>20000</v>
      </c>
      <c r="D237">
        <v>2050</v>
      </c>
      <c r="E237" s="1">
        <v>0.12839999999999999</v>
      </c>
      <c r="F237" t="s">
        <v>14</v>
      </c>
      <c r="G237" t="s">
        <v>68</v>
      </c>
      <c r="H237" s="1">
        <v>1.49E-2</v>
      </c>
      <c r="I237" t="s">
        <v>103</v>
      </c>
      <c r="J237" t="s">
        <v>17</v>
      </c>
      <c r="K237">
        <v>3500</v>
      </c>
      <c r="L237" t="s">
        <v>82</v>
      </c>
      <c r="M237">
        <v>6</v>
      </c>
      <c r="N237">
        <v>1954</v>
      </c>
      <c r="O237">
        <v>5</v>
      </c>
      <c r="P237" t="s">
        <v>22</v>
      </c>
      <c r="Q237">
        <v>12</v>
      </c>
      <c r="R237">
        <v>1</v>
      </c>
      <c r="S237">
        <v>4</v>
      </c>
      <c r="T237">
        <v>2</v>
      </c>
      <c r="U237" t="s">
        <v>149</v>
      </c>
      <c r="V237">
        <v>8</v>
      </c>
      <c r="W237">
        <v>1</v>
      </c>
      <c r="X237">
        <v>36</v>
      </c>
      <c r="Y237">
        <v>750</v>
      </c>
      <c r="Z237">
        <v>754</v>
      </c>
      <c r="AA237">
        <v>3500</v>
      </c>
      <c r="AB237">
        <v>2</v>
      </c>
    </row>
    <row r="238" spans="1:28" x14ac:dyDescent="0.25">
      <c r="A238">
        <v>237</v>
      </c>
      <c r="B238">
        <v>94386</v>
      </c>
      <c r="C238">
        <v>6250</v>
      </c>
      <c r="D238">
        <v>6250</v>
      </c>
      <c r="E238" s="1">
        <v>0.13109999999999999</v>
      </c>
      <c r="F238" t="s">
        <v>14</v>
      </c>
      <c r="G238" t="s">
        <v>15</v>
      </c>
      <c r="H238" s="1">
        <v>0.28610000000000002</v>
      </c>
      <c r="I238" t="s">
        <v>34</v>
      </c>
      <c r="J238" t="s">
        <v>31</v>
      </c>
      <c r="K238">
        <v>1779.17</v>
      </c>
      <c r="L238" t="s">
        <v>39</v>
      </c>
      <c r="M238">
        <v>19</v>
      </c>
      <c r="N238">
        <v>7455</v>
      </c>
      <c r="O238">
        <v>1</v>
      </c>
      <c r="P238" t="s">
        <v>37</v>
      </c>
      <c r="Q238">
        <v>13</v>
      </c>
      <c r="R238">
        <v>28</v>
      </c>
      <c r="S238">
        <v>1</v>
      </c>
      <c r="T238">
        <v>3</v>
      </c>
      <c r="U238" t="s">
        <v>147</v>
      </c>
      <c r="V238">
        <v>11</v>
      </c>
      <c r="W238">
        <v>0</v>
      </c>
      <c r="X238">
        <v>36</v>
      </c>
      <c r="Y238">
        <v>720</v>
      </c>
      <c r="Z238">
        <v>724</v>
      </c>
      <c r="AA238">
        <v>1779.17</v>
      </c>
      <c r="AB238">
        <v>3</v>
      </c>
    </row>
    <row r="239" spans="1:28" x14ac:dyDescent="0.25">
      <c r="A239">
        <v>238</v>
      </c>
      <c r="B239">
        <v>49074</v>
      </c>
      <c r="C239">
        <v>12375</v>
      </c>
      <c r="D239">
        <v>12375</v>
      </c>
      <c r="E239" s="1">
        <v>0.13669999999999999</v>
      </c>
      <c r="F239" t="s">
        <v>14</v>
      </c>
      <c r="G239" t="s">
        <v>15</v>
      </c>
      <c r="H239" s="1">
        <v>0.22420000000000001</v>
      </c>
      <c r="I239" t="s">
        <v>26</v>
      </c>
      <c r="J239" t="s">
        <v>17</v>
      </c>
      <c r="K239">
        <v>2083.33</v>
      </c>
      <c r="L239" t="s">
        <v>84</v>
      </c>
      <c r="M239">
        <v>8</v>
      </c>
      <c r="N239">
        <v>12226</v>
      </c>
      <c r="O239">
        <v>0</v>
      </c>
      <c r="P239" t="s">
        <v>37</v>
      </c>
      <c r="Q239">
        <v>13</v>
      </c>
      <c r="R239">
        <v>22</v>
      </c>
      <c r="S239">
        <v>1</v>
      </c>
      <c r="T239">
        <v>3</v>
      </c>
      <c r="U239" t="s">
        <v>146</v>
      </c>
      <c r="V239">
        <v>15</v>
      </c>
      <c r="W239">
        <v>1</v>
      </c>
      <c r="X239">
        <v>36</v>
      </c>
      <c r="Y239">
        <v>680</v>
      </c>
      <c r="Z239">
        <v>684</v>
      </c>
      <c r="AA239">
        <v>2083.33</v>
      </c>
      <c r="AB239">
        <v>3</v>
      </c>
    </row>
    <row r="240" spans="1:28" x14ac:dyDescent="0.25">
      <c r="A240">
        <v>239</v>
      </c>
      <c r="B240">
        <v>88558</v>
      </c>
      <c r="C240">
        <v>18000</v>
      </c>
      <c r="D240">
        <v>18000</v>
      </c>
      <c r="E240" s="1">
        <v>0.1016</v>
      </c>
      <c r="F240" t="s">
        <v>14</v>
      </c>
      <c r="G240" t="s">
        <v>15</v>
      </c>
      <c r="H240" s="1">
        <v>0.1671</v>
      </c>
      <c r="I240" t="s">
        <v>71</v>
      </c>
      <c r="J240" t="s">
        <v>17</v>
      </c>
      <c r="K240">
        <v>6666.67</v>
      </c>
      <c r="L240" t="s">
        <v>43</v>
      </c>
      <c r="M240">
        <v>16</v>
      </c>
      <c r="N240">
        <v>19850</v>
      </c>
      <c r="O240">
        <v>1</v>
      </c>
      <c r="P240" t="s">
        <v>47</v>
      </c>
      <c r="Q240">
        <v>10</v>
      </c>
      <c r="R240">
        <v>16</v>
      </c>
      <c r="S240">
        <v>1</v>
      </c>
      <c r="T240">
        <v>6</v>
      </c>
      <c r="U240" t="s">
        <v>147</v>
      </c>
      <c r="V240">
        <v>14</v>
      </c>
      <c r="W240">
        <v>1</v>
      </c>
      <c r="X240">
        <v>36</v>
      </c>
      <c r="Y240">
        <v>685</v>
      </c>
      <c r="Z240">
        <v>689</v>
      </c>
      <c r="AA240">
        <v>6666.67</v>
      </c>
      <c r="AB240">
        <v>6</v>
      </c>
    </row>
    <row r="241" spans="1:28" x14ac:dyDescent="0.25">
      <c r="A241">
        <v>240</v>
      </c>
      <c r="B241">
        <v>31714</v>
      </c>
      <c r="C241">
        <v>3300</v>
      </c>
      <c r="D241">
        <v>3300</v>
      </c>
      <c r="E241" s="1">
        <v>6.9900000000000004E-2</v>
      </c>
      <c r="F241" t="s">
        <v>14</v>
      </c>
      <c r="G241" t="s">
        <v>33</v>
      </c>
      <c r="H241" s="1">
        <v>0.20039999999999999</v>
      </c>
      <c r="I241" t="s">
        <v>81</v>
      </c>
      <c r="J241" t="s">
        <v>31</v>
      </c>
      <c r="K241">
        <v>3333.33</v>
      </c>
      <c r="L241" t="s">
        <v>57</v>
      </c>
      <c r="M241">
        <v>10</v>
      </c>
      <c r="N241">
        <v>0</v>
      </c>
      <c r="O241">
        <v>2</v>
      </c>
      <c r="P241" t="s">
        <v>49</v>
      </c>
      <c r="Q241">
        <v>6</v>
      </c>
      <c r="R241">
        <v>20</v>
      </c>
      <c r="S241">
        <v>3</v>
      </c>
      <c r="T241">
        <v>1</v>
      </c>
      <c r="U241" t="s">
        <v>148</v>
      </c>
      <c r="V241">
        <v>8</v>
      </c>
      <c r="W241">
        <v>0</v>
      </c>
      <c r="X241">
        <v>36</v>
      </c>
      <c r="Y241">
        <v>760</v>
      </c>
      <c r="Z241">
        <v>764</v>
      </c>
      <c r="AA241">
        <v>3333.33</v>
      </c>
      <c r="AB241">
        <v>1</v>
      </c>
    </row>
    <row r="242" spans="1:28" x14ac:dyDescent="0.25">
      <c r="A242">
        <v>241</v>
      </c>
      <c r="B242">
        <v>68991</v>
      </c>
      <c r="C242">
        <v>21000</v>
      </c>
      <c r="D242">
        <v>21000</v>
      </c>
      <c r="E242" s="1">
        <v>0.18490000000000001</v>
      </c>
      <c r="F242" t="s">
        <v>23</v>
      </c>
      <c r="G242" t="s">
        <v>33</v>
      </c>
      <c r="H242" s="1">
        <v>0.16400000000000001</v>
      </c>
      <c r="I242" t="s">
        <v>20</v>
      </c>
      <c r="J242" t="s">
        <v>17</v>
      </c>
      <c r="K242">
        <v>8833.33</v>
      </c>
      <c r="L242" t="s">
        <v>83</v>
      </c>
      <c r="M242">
        <v>11</v>
      </c>
      <c r="N242">
        <v>29293</v>
      </c>
      <c r="O242">
        <v>0</v>
      </c>
      <c r="P242" t="s">
        <v>49</v>
      </c>
      <c r="Q242">
        <v>18</v>
      </c>
      <c r="R242">
        <v>16</v>
      </c>
      <c r="S242">
        <v>3</v>
      </c>
      <c r="T242">
        <v>1</v>
      </c>
      <c r="U242" t="s">
        <v>146</v>
      </c>
      <c r="V242">
        <v>13</v>
      </c>
      <c r="W242">
        <v>1</v>
      </c>
      <c r="X242">
        <v>60</v>
      </c>
      <c r="Y242">
        <v>700</v>
      </c>
      <c r="Z242">
        <v>704</v>
      </c>
      <c r="AA242">
        <v>8833.33</v>
      </c>
      <c r="AB242">
        <v>1</v>
      </c>
    </row>
    <row r="243" spans="1:28" x14ac:dyDescent="0.25">
      <c r="A243">
        <v>242</v>
      </c>
      <c r="B243">
        <v>75034</v>
      </c>
      <c r="C243">
        <v>24575</v>
      </c>
      <c r="D243">
        <v>24575</v>
      </c>
      <c r="E243" s="1">
        <v>0.16289999999999999</v>
      </c>
      <c r="F243" t="s">
        <v>14</v>
      </c>
      <c r="G243" t="s">
        <v>15</v>
      </c>
      <c r="H243" s="1">
        <v>0.19600000000000001</v>
      </c>
      <c r="I243" t="s">
        <v>61</v>
      </c>
      <c r="J243" t="s">
        <v>17</v>
      </c>
      <c r="K243">
        <v>5250</v>
      </c>
      <c r="L243" t="s">
        <v>27</v>
      </c>
      <c r="M243">
        <v>8</v>
      </c>
      <c r="N243">
        <v>20858</v>
      </c>
      <c r="O243">
        <v>2</v>
      </c>
      <c r="P243" t="s">
        <v>40</v>
      </c>
      <c r="Q243">
        <v>16</v>
      </c>
      <c r="R243">
        <v>19</v>
      </c>
      <c r="S243">
        <v>1</v>
      </c>
      <c r="T243">
        <v>11</v>
      </c>
      <c r="U243" t="s">
        <v>148</v>
      </c>
      <c r="V243">
        <v>14</v>
      </c>
      <c r="W243">
        <v>1</v>
      </c>
      <c r="X243">
        <v>36</v>
      </c>
      <c r="Y243">
        <v>695</v>
      </c>
      <c r="Z243">
        <v>699</v>
      </c>
      <c r="AA243">
        <v>5250</v>
      </c>
      <c r="AB243">
        <v>11</v>
      </c>
    </row>
    <row r="244" spans="1:28" x14ac:dyDescent="0.25">
      <c r="A244">
        <v>243</v>
      </c>
      <c r="B244">
        <v>4532</v>
      </c>
      <c r="C244">
        <v>5000</v>
      </c>
      <c r="D244">
        <v>4900</v>
      </c>
      <c r="E244" s="1">
        <v>7.7399999999999997E-2</v>
      </c>
      <c r="F244" t="s">
        <v>14</v>
      </c>
      <c r="G244" t="s">
        <v>33</v>
      </c>
      <c r="H244" s="1">
        <v>0.14399999999999999</v>
      </c>
      <c r="I244" t="s">
        <v>54</v>
      </c>
      <c r="J244" t="s">
        <v>31</v>
      </c>
      <c r="K244">
        <v>5166.67</v>
      </c>
      <c r="L244" t="s">
        <v>82</v>
      </c>
      <c r="M244">
        <v>8</v>
      </c>
      <c r="N244">
        <v>15489</v>
      </c>
      <c r="O244">
        <v>1</v>
      </c>
      <c r="P244" t="s">
        <v>40</v>
      </c>
      <c r="Q244">
        <v>7</v>
      </c>
      <c r="R244">
        <v>14</v>
      </c>
      <c r="S244">
        <v>3</v>
      </c>
      <c r="T244">
        <v>11</v>
      </c>
      <c r="U244" t="s">
        <v>147</v>
      </c>
      <c r="V244">
        <v>8</v>
      </c>
      <c r="W244">
        <v>0</v>
      </c>
      <c r="X244">
        <v>36</v>
      </c>
      <c r="Y244">
        <v>750</v>
      </c>
      <c r="Z244">
        <v>754</v>
      </c>
      <c r="AA244">
        <v>5166.67</v>
      </c>
      <c r="AB244">
        <v>11</v>
      </c>
    </row>
    <row r="245" spans="1:28" x14ac:dyDescent="0.25">
      <c r="A245">
        <v>244</v>
      </c>
      <c r="B245">
        <v>67649</v>
      </c>
      <c r="C245">
        <v>20000</v>
      </c>
      <c r="D245">
        <v>20000</v>
      </c>
      <c r="E245" s="1">
        <v>0.16289999999999999</v>
      </c>
      <c r="F245" t="s">
        <v>14</v>
      </c>
      <c r="G245" t="s">
        <v>15</v>
      </c>
      <c r="H245" s="1">
        <v>0.2359</v>
      </c>
      <c r="I245" t="s">
        <v>103</v>
      </c>
      <c r="J245" t="s">
        <v>17</v>
      </c>
      <c r="K245">
        <v>5833.33</v>
      </c>
      <c r="L245" t="s">
        <v>84</v>
      </c>
      <c r="M245">
        <v>14</v>
      </c>
      <c r="N245">
        <v>12696</v>
      </c>
      <c r="O245">
        <v>1</v>
      </c>
      <c r="P245" t="s">
        <v>19</v>
      </c>
      <c r="Q245">
        <v>16</v>
      </c>
      <c r="R245">
        <v>23</v>
      </c>
      <c r="S245">
        <v>1</v>
      </c>
      <c r="T245">
        <v>0</v>
      </c>
      <c r="U245" t="s">
        <v>147</v>
      </c>
      <c r="V245">
        <v>15</v>
      </c>
      <c r="W245">
        <v>1</v>
      </c>
      <c r="X245">
        <v>36</v>
      </c>
      <c r="Y245">
        <v>680</v>
      </c>
      <c r="Z245">
        <v>684</v>
      </c>
      <c r="AA245">
        <v>5833.33</v>
      </c>
      <c r="AB245">
        <v>0</v>
      </c>
    </row>
    <row r="246" spans="1:28" x14ac:dyDescent="0.25">
      <c r="A246">
        <v>245</v>
      </c>
      <c r="B246">
        <v>34983</v>
      </c>
      <c r="C246">
        <v>13250</v>
      </c>
      <c r="D246">
        <v>13250</v>
      </c>
      <c r="E246" s="1">
        <v>6.6199999999999995E-2</v>
      </c>
      <c r="F246" t="s">
        <v>14</v>
      </c>
      <c r="G246" t="s">
        <v>15</v>
      </c>
      <c r="H246" s="1">
        <v>0.28639999999999999</v>
      </c>
      <c r="I246" t="s">
        <v>81</v>
      </c>
      <c r="J246" t="s">
        <v>17</v>
      </c>
      <c r="K246">
        <v>5750</v>
      </c>
      <c r="L246" t="s">
        <v>82</v>
      </c>
      <c r="M246">
        <v>12</v>
      </c>
      <c r="N246">
        <v>7174</v>
      </c>
      <c r="O246">
        <v>3</v>
      </c>
      <c r="P246" t="s">
        <v>44</v>
      </c>
      <c r="Q246">
        <v>6</v>
      </c>
      <c r="R246">
        <v>28</v>
      </c>
      <c r="S246">
        <v>1</v>
      </c>
      <c r="T246">
        <v>8</v>
      </c>
      <c r="U246" t="s">
        <v>149</v>
      </c>
      <c r="V246">
        <v>8</v>
      </c>
      <c r="W246">
        <v>1</v>
      </c>
      <c r="X246">
        <v>36</v>
      </c>
      <c r="Y246">
        <v>750</v>
      </c>
      <c r="Z246">
        <v>754</v>
      </c>
      <c r="AA246">
        <v>5750</v>
      </c>
      <c r="AB246">
        <v>8</v>
      </c>
    </row>
    <row r="247" spans="1:28" x14ac:dyDescent="0.25">
      <c r="A247">
        <v>246</v>
      </c>
      <c r="B247">
        <v>4168</v>
      </c>
      <c r="C247">
        <v>10000</v>
      </c>
      <c r="D247">
        <v>9975</v>
      </c>
      <c r="E247" s="1">
        <v>8.5900000000000004E-2</v>
      </c>
      <c r="F247" t="s">
        <v>14</v>
      </c>
      <c r="G247" t="s">
        <v>76</v>
      </c>
      <c r="H247" s="1">
        <v>2.8500000000000001E-2</v>
      </c>
      <c r="I247" t="s">
        <v>77</v>
      </c>
      <c r="J247" t="s">
        <v>17</v>
      </c>
      <c r="K247">
        <v>10167</v>
      </c>
      <c r="L247" t="s">
        <v>95</v>
      </c>
      <c r="M247">
        <v>9</v>
      </c>
      <c r="N247">
        <v>16</v>
      </c>
      <c r="O247">
        <v>3</v>
      </c>
      <c r="P247" t="s">
        <v>40</v>
      </c>
      <c r="Q247">
        <v>8</v>
      </c>
      <c r="R247">
        <v>2</v>
      </c>
      <c r="S247">
        <v>5</v>
      </c>
      <c r="T247">
        <v>11</v>
      </c>
      <c r="U247" t="s">
        <v>149</v>
      </c>
      <c r="V247">
        <v>7</v>
      </c>
      <c r="W247">
        <v>1</v>
      </c>
      <c r="X247">
        <v>36</v>
      </c>
      <c r="Y247">
        <v>790</v>
      </c>
      <c r="Z247">
        <v>794</v>
      </c>
      <c r="AA247">
        <v>10167</v>
      </c>
      <c r="AB247">
        <v>11</v>
      </c>
    </row>
    <row r="248" spans="1:28" x14ac:dyDescent="0.25">
      <c r="A248">
        <v>247</v>
      </c>
      <c r="B248">
        <v>13020</v>
      </c>
      <c r="C248">
        <v>20000</v>
      </c>
      <c r="D248">
        <v>19950</v>
      </c>
      <c r="E248" s="1">
        <v>0.1075</v>
      </c>
      <c r="F248" t="s">
        <v>14</v>
      </c>
      <c r="G248" t="s">
        <v>15</v>
      </c>
      <c r="H248" s="1">
        <v>0.1137</v>
      </c>
      <c r="I248" t="s">
        <v>71</v>
      </c>
      <c r="J248" t="s">
        <v>31</v>
      </c>
      <c r="K248">
        <v>8416.67</v>
      </c>
      <c r="L248" t="s">
        <v>55</v>
      </c>
      <c r="M248">
        <v>10</v>
      </c>
      <c r="N248">
        <v>12283</v>
      </c>
      <c r="O248">
        <v>0</v>
      </c>
      <c r="P248" t="s">
        <v>37</v>
      </c>
      <c r="Q248">
        <v>10</v>
      </c>
      <c r="R248">
        <v>11</v>
      </c>
      <c r="S248">
        <v>1</v>
      </c>
      <c r="T248">
        <v>3</v>
      </c>
      <c r="U248" t="s">
        <v>146</v>
      </c>
      <c r="V248">
        <v>9</v>
      </c>
      <c r="W248">
        <v>0</v>
      </c>
      <c r="X248">
        <v>36</v>
      </c>
      <c r="Y248">
        <v>740</v>
      </c>
      <c r="Z248">
        <v>744</v>
      </c>
      <c r="AA248">
        <v>8416.67</v>
      </c>
      <c r="AB248">
        <v>3</v>
      </c>
    </row>
    <row r="249" spans="1:28" x14ac:dyDescent="0.25">
      <c r="A249">
        <v>248</v>
      </c>
      <c r="B249">
        <v>28402</v>
      </c>
      <c r="C249">
        <v>10000</v>
      </c>
      <c r="D249">
        <v>10000</v>
      </c>
      <c r="E249" s="1">
        <v>8.4900000000000003E-2</v>
      </c>
      <c r="F249" t="s">
        <v>14</v>
      </c>
      <c r="G249" t="s">
        <v>15</v>
      </c>
      <c r="H249" s="1">
        <v>0.1358</v>
      </c>
      <c r="I249" t="s">
        <v>46</v>
      </c>
      <c r="J249" t="s">
        <v>17</v>
      </c>
      <c r="K249">
        <v>4166.67</v>
      </c>
      <c r="L249" t="s">
        <v>21</v>
      </c>
      <c r="M249">
        <v>8</v>
      </c>
      <c r="N249">
        <v>8455</v>
      </c>
      <c r="O249">
        <v>0</v>
      </c>
      <c r="P249" t="s">
        <v>40</v>
      </c>
      <c r="Q249">
        <v>8</v>
      </c>
      <c r="R249">
        <v>13</v>
      </c>
      <c r="S249">
        <v>1</v>
      </c>
      <c r="T249">
        <v>11</v>
      </c>
      <c r="U249" t="s">
        <v>146</v>
      </c>
      <c r="V249">
        <v>11</v>
      </c>
      <c r="W249">
        <v>1</v>
      </c>
      <c r="X249">
        <v>36</v>
      </c>
      <c r="Y249">
        <v>715</v>
      </c>
      <c r="Z249">
        <v>719</v>
      </c>
      <c r="AA249">
        <v>4166.67</v>
      </c>
      <c r="AB249">
        <v>11</v>
      </c>
    </row>
    <row r="250" spans="1:28" x14ac:dyDescent="0.25">
      <c r="A250">
        <v>249</v>
      </c>
      <c r="B250">
        <v>82112</v>
      </c>
      <c r="C250">
        <v>12000</v>
      </c>
      <c r="D250">
        <v>12000</v>
      </c>
      <c r="E250" s="1">
        <v>0.1212</v>
      </c>
      <c r="F250" t="s">
        <v>14</v>
      </c>
      <c r="G250" t="s">
        <v>15</v>
      </c>
      <c r="H250" s="1">
        <v>0.14660000000000001</v>
      </c>
      <c r="I250" t="s">
        <v>46</v>
      </c>
      <c r="J250" t="s">
        <v>17</v>
      </c>
      <c r="K250">
        <v>5000</v>
      </c>
      <c r="L250" t="s">
        <v>78</v>
      </c>
      <c r="M250">
        <v>11</v>
      </c>
      <c r="N250">
        <v>13235</v>
      </c>
      <c r="O250">
        <v>2</v>
      </c>
      <c r="P250" t="s">
        <v>22</v>
      </c>
      <c r="Q250">
        <v>12</v>
      </c>
      <c r="R250">
        <v>14</v>
      </c>
      <c r="S250">
        <v>1</v>
      </c>
      <c r="T250">
        <v>2</v>
      </c>
      <c r="U250" t="s">
        <v>148</v>
      </c>
      <c r="V250">
        <v>12</v>
      </c>
      <c r="W250">
        <v>1</v>
      </c>
      <c r="X250">
        <v>36</v>
      </c>
      <c r="Y250">
        <v>710</v>
      </c>
      <c r="Z250">
        <v>714</v>
      </c>
      <c r="AA250">
        <v>5000</v>
      </c>
      <c r="AB250">
        <v>2</v>
      </c>
    </row>
    <row r="251" spans="1:28" x14ac:dyDescent="0.25">
      <c r="A251">
        <v>250</v>
      </c>
      <c r="B251">
        <v>74368</v>
      </c>
      <c r="C251">
        <v>8000</v>
      </c>
      <c r="D251">
        <v>7950</v>
      </c>
      <c r="E251" s="1">
        <v>7.9000000000000001E-2</v>
      </c>
      <c r="F251" t="s">
        <v>14</v>
      </c>
      <c r="G251" t="s">
        <v>68</v>
      </c>
      <c r="H251" s="1">
        <v>0.12540000000000001</v>
      </c>
      <c r="I251" t="s">
        <v>81</v>
      </c>
      <c r="J251" t="s">
        <v>17</v>
      </c>
      <c r="K251">
        <v>3500</v>
      </c>
      <c r="L251" t="s">
        <v>51</v>
      </c>
      <c r="M251">
        <v>8</v>
      </c>
      <c r="N251">
        <v>6834</v>
      </c>
      <c r="O251">
        <v>2</v>
      </c>
      <c r="P251" t="s">
        <v>28</v>
      </c>
      <c r="Q251">
        <v>7</v>
      </c>
      <c r="R251">
        <v>12</v>
      </c>
      <c r="S251">
        <v>4</v>
      </c>
      <c r="T251">
        <v>5</v>
      </c>
      <c r="U251" t="s">
        <v>148</v>
      </c>
      <c r="V251">
        <v>10</v>
      </c>
      <c r="W251">
        <v>1</v>
      </c>
      <c r="X251">
        <v>36</v>
      </c>
      <c r="Y251">
        <v>725</v>
      </c>
      <c r="Z251">
        <v>729</v>
      </c>
      <c r="AA251">
        <v>3500</v>
      </c>
      <c r="AB251">
        <v>5</v>
      </c>
    </row>
    <row r="252" spans="1:28" x14ac:dyDescent="0.25">
      <c r="A252">
        <v>251</v>
      </c>
      <c r="B252">
        <v>5838</v>
      </c>
      <c r="C252">
        <v>11000</v>
      </c>
      <c r="D252">
        <v>10950</v>
      </c>
      <c r="E252" s="1">
        <v>8.9399999999999993E-2</v>
      </c>
      <c r="F252" t="s">
        <v>14</v>
      </c>
      <c r="G252" t="s">
        <v>29</v>
      </c>
      <c r="H252" s="1">
        <v>0.2238</v>
      </c>
      <c r="I252" t="s">
        <v>90</v>
      </c>
      <c r="J252" t="s">
        <v>17</v>
      </c>
      <c r="K252">
        <v>4200</v>
      </c>
      <c r="L252" t="s">
        <v>57</v>
      </c>
      <c r="M252">
        <v>6</v>
      </c>
      <c r="N252">
        <v>8694</v>
      </c>
      <c r="O252">
        <v>4</v>
      </c>
      <c r="P252" t="s">
        <v>53</v>
      </c>
      <c r="Q252">
        <v>8</v>
      </c>
      <c r="R252">
        <v>22</v>
      </c>
      <c r="S252">
        <v>2</v>
      </c>
      <c r="T252">
        <v>7</v>
      </c>
      <c r="U252" t="s">
        <v>149</v>
      </c>
      <c r="V252">
        <v>8</v>
      </c>
      <c r="W252">
        <v>1</v>
      </c>
      <c r="X252">
        <v>36</v>
      </c>
      <c r="Y252">
        <v>760</v>
      </c>
      <c r="Z252">
        <v>764</v>
      </c>
      <c r="AA252">
        <v>4200</v>
      </c>
      <c r="AB252">
        <v>7</v>
      </c>
    </row>
    <row r="253" spans="1:28" x14ac:dyDescent="0.25">
      <c r="A253">
        <v>252</v>
      </c>
      <c r="B253">
        <v>24085</v>
      </c>
      <c r="C253">
        <v>12500</v>
      </c>
      <c r="D253">
        <v>12425</v>
      </c>
      <c r="E253" s="1">
        <v>7.4899999999999994E-2</v>
      </c>
      <c r="F253" t="s">
        <v>14</v>
      </c>
      <c r="G253" t="s">
        <v>15</v>
      </c>
      <c r="H253" s="1">
        <v>0.14069999999999999</v>
      </c>
      <c r="I253" t="s">
        <v>72</v>
      </c>
      <c r="J253" t="s">
        <v>31</v>
      </c>
      <c r="K253">
        <v>8237.5</v>
      </c>
      <c r="L253" t="s">
        <v>52</v>
      </c>
      <c r="M253">
        <v>15</v>
      </c>
      <c r="N253">
        <v>13261</v>
      </c>
      <c r="O253">
        <v>0</v>
      </c>
      <c r="P253" t="s">
        <v>47</v>
      </c>
      <c r="Q253">
        <v>7</v>
      </c>
      <c r="R253">
        <v>14</v>
      </c>
      <c r="S253">
        <v>1</v>
      </c>
      <c r="T253">
        <v>6</v>
      </c>
      <c r="U253" t="s">
        <v>146</v>
      </c>
      <c r="V253">
        <v>9</v>
      </c>
      <c r="W253">
        <v>0</v>
      </c>
      <c r="X253">
        <v>36</v>
      </c>
      <c r="Y253">
        <v>730</v>
      </c>
      <c r="Z253">
        <v>734</v>
      </c>
      <c r="AA253">
        <v>8237.5</v>
      </c>
      <c r="AB253">
        <v>6</v>
      </c>
    </row>
    <row r="254" spans="1:28" x14ac:dyDescent="0.25">
      <c r="A254">
        <v>253</v>
      </c>
      <c r="B254">
        <v>102519</v>
      </c>
      <c r="C254">
        <v>7500</v>
      </c>
      <c r="D254">
        <v>0</v>
      </c>
      <c r="E254" s="1">
        <v>0.1103</v>
      </c>
      <c r="F254" t="s">
        <v>14</v>
      </c>
      <c r="G254" t="s">
        <v>29</v>
      </c>
      <c r="H254" s="1">
        <v>0.11409999999999999</v>
      </c>
      <c r="I254" t="s">
        <v>56</v>
      </c>
      <c r="J254" t="s">
        <v>17</v>
      </c>
      <c r="K254">
        <v>3750</v>
      </c>
      <c r="L254" t="s">
        <v>43</v>
      </c>
      <c r="M254">
        <v>15</v>
      </c>
      <c r="N254">
        <v>5148</v>
      </c>
      <c r="O254">
        <v>7</v>
      </c>
      <c r="P254" t="s">
        <v>47</v>
      </c>
      <c r="Q254">
        <v>11</v>
      </c>
      <c r="R254">
        <v>11</v>
      </c>
      <c r="S254">
        <v>2</v>
      </c>
      <c r="T254">
        <v>6</v>
      </c>
      <c r="U254" t="s">
        <v>149</v>
      </c>
      <c r="V254">
        <v>14</v>
      </c>
      <c r="W254">
        <v>1</v>
      </c>
      <c r="X254">
        <v>36</v>
      </c>
      <c r="Y254">
        <v>685</v>
      </c>
      <c r="Z254">
        <v>689</v>
      </c>
      <c r="AA254">
        <v>3750</v>
      </c>
      <c r="AB254">
        <v>6</v>
      </c>
    </row>
    <row r="255" spans="1:28" x14ac:dyDescent="0.25">
      <c r="A255">
        <v>254</v>
      </c>
      <c r="B255">
        <v>85220</v>
      </c>
      <c r="C255">
        <v>4825</v>
      </c>
      <c r="D255">
        <v>4825</v>
      </c>
      <c r="E255" s="1">
        <v>0.1016</v>
      </c>
      <c r="F255" t="s">
        <v>14</v>
      </c>
      <c r="G255" t="s">
        <v>15</v>
      </c>
      <c r="H255" s="1">
        <v>0.1489</v>
      </c>
      <c r="I255" t="s">
        <v>111</v>
      </c>
      <c r="J255" t="s">
        <v>31</v>
      </c>
      <c r="K255">
        <v>2400</v>
      </c>
      <c r="L255" t="s">
        <v>42</v>
      </c>
      <c r="M255">
        <v>14</v>
      </c>
      <c r="N255">
        <v>6109</v>
      </c>
      <c r="O255">
        <v>1</v>
      </c>
      <c r="P255" t="s">
        <v>49</v>
      </c>
      <c r="Q255">
        <v>10</v>
      </c>
      <c r="R255">
        <v>14</v>
      </c>
      <c r="S255">
        <v>1</v>
      </c>
      <c r="T255">
        <v>1</v>
      </c>
      <c r="U255" t="s">
        <v>147</v>
      </c>
      <c r="V255">
        <v>12</v>
      </c>
      <c r="W255">
        <v>0</v>
      </c>
      <c r="X255">
        <v>36</v>
      </c>
      <c r="Y255">
        <v>705</v>
      </c>
      <c r="Z255">
        <v>709</v>
      </c>
      <c r="AA255">
        <v>2400</v>
      </c>
      <c r="AB255">
        <v>1</v>
      </c>
    </row>
    <row r="256" spans="1:28" x14ac:dyDescent="0.25">
      <c r="A256">
        <v>255</v>
      </c>
      <c r="B256">
        <v>29422</v>
      </c>
      <c r="C256">
        <v>7550</v>
      </c>
      <c r="D256">
        <v>7550</v>
      </c>
      <c r="E256" s="1">
        <v>0.16889999999999999</v>
      </c>
      <c r="F256" t="s">
        <v>14</v>
      </c>
      <c r="G256" t="s">
        <v>33</v>
      </c>
      <c r="H256" s="1">
        <v>0.21940000000000001</v>
      </c>
      <c r="I256" t="s">
        <v>56</v>
      </c>
      <c r="J256" t="s">
        <v>31</v>
      </c>
      <c r="K256">
        <v>2880</v>
      </c>
      <c r="L256" t="s">
        <v>36</v>
      </c>
      <c r="M256">
        <v>2</v>
      </c>
      <c r="N256">
        <v>1989</v>
      </c>
      <c r="O256">
        <v>1</v>
      </c>
      <c r="P256" t="s">
        <v>44</v>
      </c>
      <c r="Q256">
        <v>16</v>
      </c>
      <c r="R256">
        <v>21</v>
      </c>
      <c r="S256">
        <v>3</v>
      </c>
      <c r="T256">
        <v>8</v>
      </c>
      <c r="U256" t="s">
        <v>147</v>
      </c>
      <c r="V256">
        <v>16</v>
      </c>
      <c r="W256">
        <v>0</v>
      </c>
      <c r="X256">
        <v>36</v>
      </c>
      <c r="Y256">
        <v>670</v>
      </c>
      <c r="Z256">
        <v>674</v>
      </c>
      <c r="AA256">
        <v>2880</v>
      </c>
      <c r="AB256">
        <v>8</v>
      </c>
    </row>
    <row r="257" spans="1:28" x14ac:dyDescent="0.25">
      <c r="A257">
        <v>256</v>
      </c>
      <c r="B257">
        <v>12751</v>
      </c>
      <c r="C257">
        <v>8000</v>
      </c>
      <c r="D257">
        <v>7827.03</v>
      </c>
      <c r="E257" s="1">
        <v>0.14349999999999999</v>
      </c>
      <c r="F257" t="s">
        <v>14</v>
      </c>
      <c r="G257" t="s">
        <v>33</v>
      </c>
      <c r="H257" s="1">
        <v>0.20349999999999999</v>
      </c>
      <c r="I257" t="s">
        <v>71</v>
      </c>
      <c r="J257" t="s">
        <v>31</v>
      </c>
      <c r="K257">
        <v>4000</v>
      </c>
      <c r="L257" t="s">
        <v>62</v>
      </c>
      <c r="M257">
        <v>7</v>
      </c>
      <c r="N257">
        <v>2082</v>
      </c>
      <c r="O257">
        <v>0</v>
      </c>
      <c r="P257" t="s">
        <v>64</v>
      </c>
      <c r="Q257">
        <v>14</v>
      </c>
      <c r="R257">
        <v>20</v>
      </c>
      <c r="S257">
        <v>3</v>
      </c>
      <c r="T257">
        <v>4</v>
      </c>
      <c r="U257" t="s">
        <v>146</v>
      </c>
      <c r="V257">
        <v>15</v>
      </c>
      <c r="W257">
        <v>0</v>
      </c>
      <c r="X257">
        <v>36</v>
      </c>
      <c r="Y257">
        <v>675</v>
      </c>
      <c r="Z257">
        <v>679</v>
      </c>
      <c r="AA257">
        <v>4000</v>
      </c>
      <c r="AB257">
        <v>4</v>
      </c>
    </row>
    <row r="258" spans="1:28" x14ac:dyDescent="0.25">
      <c r="A258">
        <v>257</v>
      </c>
      <c r="B258">
        <v>96028</v>
      </c>
      <c r="C258">
        <v>6000</v>
      </c>
      <c r="D258">
        <v>6000</v>
      </c>
      <c r="E258" s="1">
        <v>0.1409</v>
      </c>
      <c r="F258" t="s">
        <v>14</v>
      </c>
      <c r="G258" t="s">
        <v>15</v>
      </c>
      <c r="H258" s="1">
        <v>0.15720000000000001</v>
      </c>
      <c r="I258" t="s">
        <v>26</v>
      </c>
      <c r="J258" t="s">
        <v>31</v>
      </c>
      <c r="K258">
        <v>5083.33</v>
      </c>
      <c r="L258" t="s">
        <v>36</v>
      </c>
      <c r="M258">
        <v>11</v>
      </c>
      <c r="N258">
        <v>10373</v>
      </c>
      <c r="O258">
        <v>0</v>
      </c>
      <c r="P258" t="s">
        <v>64</v>
      </c>
      <c r="Q258">
        <v>14</v>
      </c>
      <c r="R258">
        <v>15</v>
      </c>
      <c r="S258">
        <v>1</v>
      </c>
      <c r="T258">
        <v>4</v>
      </c>
      <c r="U258" t="s">
        <v>146</v>
      </c>
      <c r="V258">
        <v>16</v>
      </c>
      <c r="W258">
        <v>0</v>
      </c>
      <c r="X258">
        <v>36</v>
      </c>
      <c r="Y258">
        <v>670</v>
      </c>
      <c r="Z258">
        <v>674</v>
      </c>
      <c r="AA258">
        <v>5083.33</v>
      </c>
      <c r="AB258">
        <v>4</v>
      </c>
    </row>
    <row r="259" spans="1:28" x14ac:dyDescent="0.25">
      <c r="A259">
        <v>258</v>
      </c>
      <c r="B259">
        <v>104202</v>
      </c>
      <c r="C259">
        <v>8000</v>
      </c>
      <c r="D259">
        <v>8000</v>
      </c>
      <c r="E259" s="1">
        <v>0.15570000000000001</v>
      </c>
      <c r="F259" t="s">
        <v>23</v>
      </c>
      <c r="G259" t="s">
        <v>76</v>
      </c>
      <c r="H259" s="1">
        <v>2.3800000000000002E-2</v>
      </c>
      <c r="I259" t="s">
        <v>81</v>
      </c>
      <c r="J259" t="s">
        <v>31</v>
      </c>
      <c r="K259">
        <v>5291.67</v>
      </c>
      <c r="L259" t="s">
        <v>83</v>
      </c>
      <c r="M259">
        <v>4</v>
      </c>
      <c r="N259">
        <v>1252</v>
      </c>
      <c r="O259">
        <v>6</v>
      </c>
      <c r="P259" t="s">
        <v>28</v>
      </c>
      <c r="Q259">
        <v>15</v>
      </c>
      <c r="R259">
        <v>2</v>
      </c>
      <c r="S259">
        <v>5</v>
      </c>
      <c r="T259">
        <v>5</v>
      </c>
      <c r="U259" t="s">
        <v>149</v>
      </c>
      <c r="V259">
        <v>13</v>
      </c>
      <c r="W259">
        <v>0</v>
      </c>
      <c r="X259">
        <v>60</v>
      </c>
      <c r="Y259">
        <v>700</v>
      </c>
      <c r="Z259">
        <v>704</v>
      </c>
      <c r="AA259">
        <v>5291.67</v>
      </c>
      <c r="AB259">
        <v>5</v>
      </c>
    </row>
    <row r="260" spans="1:28" x14ac:dyDescent="0.25">
      <c r="A260">
        <v>259</v>
      </c>
      <c r="B260">
        <v>10096</v>
      </c>
      <c r="C260">
        <v>3000</v>
      </c>
      <c r="D260">
        <v>3000</v>
      </c>
      <c r="E260" s="1">
        <v>0.1459</v>
      </c>
      <c r="F260" t="s">
        <v>14</v>
      </c>
      <c r="G260" t="s">
        <v>15</v>
      </c>
      <c r="H260" s="1">
        <v>0.24199999999999999</v>
      </c>
      <c r="I260" t="s">
        <v>81</v>
      </c>
      <c r="J260" t="s">
        <v>17</v>
      </c>
      <c r="K260">
        <v>5000</v>
      </c>
      <c r="L260" t="s">
        <v>48</v>
      </c>
      <c r="M260">
        <v>6</v>
      </c>
      <c r="N260">
        <v>5527</v>
      </c>
      <c r="O260">
        <v>1</v>
      </c>
      <c r="P260" t="s">
        <v>28</v>
      </c>
      <c r="Q260">
        <v>14</v>
      </c>
      <c r="R260">
        <v>24</v>
      </c>
      <c r="S260">
        <v>1</v>
      </c>
      <c r="T260">
        <v>5</v>
      </c>
      <c r="U260" t="s">
        <v>147</v>
      </c>
      <c r="V260">
        <v>17</v>
      </c>
      <c r="W260">
        <v>1</v>
      </c>
      <c r="X260">
        <v>36</v>
      </c>
      <c r="Y260">
        <v>665</v>
      </c>
      <c r="Z260">
        <v>669</v>
      </c>
      <c r="AA260">
        <v>5000</v>
      </c>
      <c r="AB260">
        <v>5</v>
      </c>
    </row>
    <row r="261" spans="1:28" x14ac:dyDescent="0.25">
      <c r="A261">
        <v>260</v>
      </c>
      <c r="B261">
        <v>51445</v>
      </c>
      <c r="C261">
        <v>8000</v>
      </c>
      <c r="D261">
        <v>7997.79</v>
      </c>
      <c r="E261" s="1">
        <v>0.16289999999999999</v>
      </c>
      <c r="F261" t="s">
        <v>14</v>
      </c>
      <c r="G261" t="s">
        <v>15</v>
      </c>
      <c r="H261" s="1">
        <v>0.15759999999999999</v>
      </c>
      <c r="I261" t="s">
        <v>71</v>
      </c>
      <c r="J261" t="s">
        <v>31</v>
      </c>
      <c r="K261">
        <v>3750</v>
      </c>
      <c r="L261" t="s">
        <v>48</v>
      </c>
      <c r="M261">
        <v>8</v>
      </c>
      <c r="N261">
        <v>7374</v>
      </c>
      <c r="O261">
        <v>1</v>
      </c>
      <c r="P261" t="s">
        <v>47</v>
      </c>
      <c r="Q261">
        <v>16</v>
      </c>
      <c r="R261">
        <v>15</v>
      </c>
      <c r="S261">
        <v>1</v>
      </c>
      <c r="T261">
        <v>6</v>
      </c>
      <c r="U261" t="s">
        <v>147</v>
      </c>
      <c r="V261">
        <v>17</v>
      </c>
      <c r="W261">
        <v>0</v>
      </c>
      <c r="X261">
        <v>36</v>
      </c>
      <c r="Y261">
        <v>665</v>
      </c>
      <c r="Z261">
        <v>669</v>
      </c>
      <c r="AA261">
        <v>3750</v>
      </c>
      <c r="AB261">
        <v>6</v>
      </c>
    </row>
    <row r="262" spans="1:28" x14ac:dyDescent="0.25">
      <c r="A262">
        <v>261</v>
      </c>
      <c r="B262">
        <v>30184</v>
      </c>
      <c r="C262">
        <v>8400</v>
      </c>
      <c r="D262">
        <v>8400</v>
      </c>
      <c r="E262" s="1">
        <v>5.9900000000000002E-2</v>
      </c>
      <c r="F262" t="s">
        <v>14</v>
      </c>
      <c r="G262" t="s">
        <v>29</v>
      </c>
      <c r="H262" s="1">
        <v>8.6999999999999994E-2</v>
      </c>
      <c r="I262" t="s">
        <v>20</v>
      </c>
      <c r="J262" t="s">
        <v>35</v>
      </c>
      <c r="K262">
        <v>3000</v>
      </c>
      <c r="L262" t="s">
        <v>82</v>
      </c>
      <c r="M262">
        <v>6</v>
      </c>
      <c r="N262">
        <v>6215</v>
      </c>
      <c r="O262">
        <v>0</v>
      </c>
      <c r="P262" t="s">
        <v>22</v>
      </c>
      <c r="Q262">
        <v>5</v>
      </c>
      <c r="R262">
        <v>8</v>
      </c>
      <c r="S262">
        <v>2</v>
      </c>
      <c r="T262">
        <v>2</v>
      </c>
      <c r="U262" t="s">
        <v>146</v>
      </c>
      <c r="V262">
        <v>8</v>
      </c>
      <c r="W262">
        <v>1</v>
      </c>
      <c r="X262">
        <v>36</v>
      </c>
      <c r="Y262">
        <v>750</v>
      </c>
      <c r="Z262">
        <v>754</v>
      </c>
      <c r="AA262">
        <v>3000</v>
      </c>
      <c r="AB262">
        <v>2</v>
      </c>
    </row>
    <row r="263" spans="1:28" x14ac:dyDescent="0.25">
      <c r="A263">
        <v>262</v>
      </c>
      <c r="B263">
        <v>48402</v>
      </c>
      <c r="C263">
        <v>35000</v>
      </c>
      <c r="D263">
        <v>35000</v>
      </c>
      <c r="E263" s="1">
        <v>0.14649999999999999</v>
      </c>
      <c r="F263" t="s">
        <v>14</v>
      </c>
      <c r="G263" t="s">
        <v>91</v>
      </c>
      <c r="H263" s="1">
        <v>0.122</v>
      </c>
      <c r="I263" t="s">
        <v>38</v>
      </c>
      <c r="J263" t="s">
        <v>17</v>
      </c>
      <c r="K263">
        <v>14166.67</v>
      </c>
      <c r="L263" t="s">
        <v>39</v>
      </c>
      <c r="M263">
        <v>7</v>
      </c>
      <c r="N263">
        <v>103354</v>
      </c>
      <c r="O263">
        <v>0</v>
      </c>
      <c r="P263" t="s">
        <v>44</v>
      </c>
      <c r="Q263">
        <v>14</v>
      </c>
      <c r="R263">
        <v>12</v>
      </c>
      <c r="S263">
        <v>0</v>
      </c>
      <c r="T263">
        <v>8</v>
      </c>
      <c r="U263" t="s">
        <v>146</v>
      </c>
      <c r="V263">
        <v>11</v>
      </c>
      <c r="W263">
        <v>1</v>
      </c>
      <c r="X263">
        <v>36</v>
      </c>
      <c r="Y263">
        <v>720</v>
      </c>
      <c r="Z263">
        <v>724</v>
      </c>
      <c r="AA263">
        <v>14166.67</v>
      </c>
      <c r="AB263">
        <v>8</v>
      </c>
    </row>
    <row r="264" spans="1:28" x14ac:dyDescent="0.25">
      <c r="A264">
        <v>263</v>
      </c>
      <c r="B264">
        <v>50781</v>
      </c>
      <c r="C264">
        <v>15000</v>
      </c>
      <c r="D264">
        <v>15000</v>
      </c>
      <c r="E264" s="1">
        <v>7.9000000000000001E-2</v>
      </c>
      <c r="F264" t="s">
        <v>14</v>
      </c>
      <c r="G264" t="s">
        <v>29</v>
      </c>
      <c r="H264" s="1">
        <v>0.21540000000000001</v>
      </c>
      <c r="I264" t="s">
        <v>71</v>
      </c>
      <c r="J264" t="s">
        <v>35</v>
      </c>
      <c r="K264">
        <v>5000</v>
      </c>
      <c r="L264" t="s">
        <v>52</v>
      </c>
      <c r="M264">
        <v>8</v>
      </c>
      <c r="N264">
        <v>21555</v>
      </c>
      <c r="O264">
        <v>0</v>
      </c>
      <c r="P264" t="s">
        <v>22</v>
      </c>
      <c r="Q264">
        <v>7</v>
      </c>
      <c r="R264">
        <v>21</v>
      </c>
      <c r="S264">
        <v>2</v>
      </c>
      <c r="T264">
        <v>2</v>
      </c>
      <c r="U264" t="s">
        <v>146</v>
      </c>
      <c r="V264">
        <v>9</v>
      </c>
      <c r="W264">
        <v>1</v>
      </c>
      <c r="X264">
        <v>36</v>
      </c>
      <c r="Y264">
        <v>730</v>
      </c>
      <c r="Z264">
        <v>734</v>
      </c>
      <c r="AA264">
        <v>5000</v>
      </c>
      <c r="AB264">
        <v>2</v>
      </c>
    </row>
    <row r="265" spans="1:28" x14ac:dyDescent="0.25">
      <c r="A265">
        <v>264</v>
      </c>
      <c r="B265">
        <v>8378</v>
      </c>
      <c r="C265">
        <v>7500</v>
      </c>
      <c r="D265">
        <v>7475</v>
      </c>
      <c r="E265" s="1">
        <v>0.1099</v>
      </c>
      <c r="F265" t="s">
        <v>14</v>
      </c>
      <c r="G265" t="s">
        <v>68</v>
      </c>
      <c r="H265" s="1">
        <v>7.51E-2</v>
      </c>
      <c r="I265" t="s">
        <v>20</v>
      </c>
      <c r="J265" t="s">
        <v>17</v>
      </c>
      <c r="K265">
        <v>7083.33</v>
      </c>
      <c r="L265" t="s">
        <v>112</v>
      </c>
      <c r="M265">
        <v>9</v>
      </c>
      <c r="N265">
        <v>2245</v>
      </c>
      <c r="O265">
        <v>7</v>
      </c>
      <c r="P265" t="s">
        <v>44</v>
      </c>
      <c r="Q265">
        <v>10</v>
      </c>
      <c r="R265">
        <v>7</v>
      </c>
      <c r="S265">
        <v>4</v>
      </c>
      <c r="T265">
        <v>8</v>
      </c>
      <c r="U265" t="s">
        <v>149</v>
      </c>
      <c r="V265">
        <v>7</v>
      </c>
      <c r="W265">
        <v>1</v>
      </c>
      <c r="X265">
        <v>36</v>
      </c>
      <c r="Y265">
        <v>800</v>
      </c>
      <c r="Z265">
        <v>804</v>
      </c>
      <c r="AA265">
        <v>7083.33</v>
      </c>
      <c r="AB265">
        <v>8</v>
      </c>
    </row>
    <row r="266" spans="1:28" x14ac:dyDescent="0.25">
      <c r="A266">
        <v>265</v>
      </c>
      <c r="B266">
        <v>16672</v>
      </c>
      <c r="C266">
        <v>24000</v>
      </c>
      <c r="D266">
        <v>23665.54</v>
      </c>
      <c r="E266" s="1">
        <v>9.6199999999999994E-2</v>
      </c>
      <c r="F266" t="s">
        <v>23</v>
      </c>
      <c r="G266" t="s">
        <v>15</v>
      </c>
      <c r="H266" s="1">
        <v>0.1741</v>
      </c>
      <c r="I266" t="s">
        <v>50</v>
      </c>
      <c r="J266" t="s">
        <v>31</v>
      </c>
      <c r="K266">
        <v>7695.08</v>
      </c>
      <c r="L266" t="s">
        <v>109</v>
      </c>
      <c r="M266">
        <v>6</v>
      </c>
      <c r="N266">
        <v>1502</v>
      </c>
      <c r="O266">
        <v>0</v>
      </c>
      <c r="P266" t="s">
        <v>32</v>
      </c>
      <c r="Q266">
        <v>9</v>
      </c>
      <c r="R266">
        <v>17</v>
      </c>
      <c r="S266">
        <v>1</v>
      </c>
      <c r="T266">
        <v>9</v>
      </c>
      <c r="U266" t="s">
        <v>146</v>
      </c>
      <c r="V266">
        <v>7</v>
      </c>
      <c r="W266">
        <v>0</v>
      </c>
      <c r="X266">
        <v>60</v>
      </c>
      <c r="Y266">
        <v>805</v>
      </c>
      <c r="Z266">
        <v>809</v>
      </c>
      <c r="AA266">
        <v>7695.08</v>
      </c>
      <c r="AB266">
        <v>9</v>
      </c>
    </row>
    <row r="267" spans="1:28" x14ac:dyDescent="0.25">
      <c r="A267">
        <v>266</v>
      </c>
      <c r="B267">
        <v>56643</v>
      </c>
      <c r="C267">
        <v>21000</v>
      </c>
      <c r="D267">
        <v>20975</v>
      </c>
      <c r="E267" s="1">
        <v>0.20499999999999999</v>
      </c>
      <c r="F267" t="s">
        <v>23</v>
      </c>
      <c r="G267" t="s">
        <v>15</v>
      </c>
      <c r="H267" s="1">
        <v>0.1842</v>
      </c>
      <c r="I267" t="s">
        <v>71</v>
      </c>
      <c r="J267" t="s">
        <v>17</v>
      </c>
      <c r="K267">
        <v>8083.33</v>
      </c>
      <c r="L267" t="s">
        <v>84</v>
      </c>
      <c r="M267">
        <v>11</v>
      </c>
      <c r="N267">
        <v>31080</v>
      </c>
      <c r="O267">
        <v>2</v>
      </c>
      <c r="P267" t="s">
        <v>28</v>
      </c>
      <c r="Q267">
        <v>20</v>
      </c>
      <c r="R267">
        <v>18</v>
      </c>
      <c r="S267">
        <v>1</v>
      </c>
      <c r="T267">
        <v>5</v>
      </c>
      <c r="U267" t="s">
        <v>148</v>
      </c>
      <c r="V267">
        <v>15</v>
      </c>
      <c r="W267">
        <v>1</v>
      </c>
      <c r="X267">
        <v>60</v>
      </c>
      <c r="Y267">
        <v>680</v>
      </c>
      <c r="Z267">
        <v>684</v>
      </c>
      <c r="AA267">
        <v>8083.33</v>
      </c>
      <c r="AB267">
        <v>5</v>
      </c>
    </row>
    <row r="268" spans="1:28" x14ac:dyDescent="0.25">
      <c r="A268">
        <v>267</v>
      </c>
      <c r="B268">
        <v>65889</v>
      </c>
      <c r="C268">
        <v>6000</v>
      </c>
      <c r="D268">
        <v>6000</v>
      </c>
      <c r="E268" s="1">
        <v>7.6200000000000004E-2</v>
      </c>
      <c r="F268" t="s">
        <v>14</v>
      </c>
      <c r="G268" t="s">
        <v>15</v>
      </c>
      <c r="H268" s="1">
        <v>9.3299999999999994E-2</v>
      </c>
      <c r="I268" t="s">
        <v>24</v>
      </c>
      <c r="J268" t="s">
        <v>31</v>
      </c>
      <c r="K268">
        <v>8315.67</v>
      </c>
      <c r="L268" t="s">
        <v>52</v>
      </c>
      <c r="M268">
        <v>8</v>
      </c>
      <c r="N268">
        <v>6239</v>
      </c>
      <c r="O268">
        <v>0</v>
      </c>
      <c r="P268" t="s">
        <v>22</v>
      </c>
      <c r="Q268">
        <v>7</v>
      </c>
      <c r="R268">
        <v>9</v>
      </c>
      <c r="S268">
        <v>1</v>
      </c>
      <c r="T268">
        <v>2</v>
      </c>
      <c r="U268" t="s">
        <v>146</v>
      </c>
      <c r="V268">
        <v>9</v>
      </c>
      <c r="W268">
        <v>0</v>
      </c>
      <c r="X268">
        <v>36</v>
      </c>
      <c r="Y268">
        <v>730</v>
      </c>
      <c r="Z268">
        <v>734</v>
      </c>
      <c r="AA268">
        <v>8315.67</v>
      </c>
      <c r="AB268">
        <v>2</v>
      </c>
    </row>
    <row r="269" spans="1:28" x14ac:dyDescent="0.25">
      <c r="A269">
        <v>268</v>
      </c>
      <c r="B269">
        <v>18439</v>
      </c>
      <c r="C269">
        <v>4500</v>
      </c>
      <c r="D269">
        <v>4500</v>
      </c>
      <c r="E269" s="1">
        <v>6.9099999999999995E-2</v>
      </c>
      <c r="F269" t="s">
        <v>14</v>
      </c>
      <c r="G269" t="s">
        <v>76</v>
      </c>
      <c r="H269" s="1">
        <v>5.7999999999999996E-3</v>
      </c>
      <c r="I269" t="s">
        <v>72</v>
      </c>
      <c r="J269" t="s">
        <v>17</v>
      </c>
      <c r="K269">
        <v>65000</v>
      </c>
      <c r="L269" t="s">
        <v>51</v>
      </c>
      <c r="M269">
        <v>7</v>
      </c>
      <c r="N269">
        <v>3015</v>
      </c>
      <c r="O269">
        <v>4</v>
      </c>
      <c r="P269" t="s">
        <v>53</v>
      </c>
      <c r="Q269">
        <v>6</v>
      </c>
      <c r="R269">
        <v>0</v>
      </c>
      <c r="S269">
        <v>5</v>
      </c>
      <c r="T269">
        <v>7</v>
      </c>
      <c r="U269" t="s">
        <v>149</v>
      </c>
      <c r="V269">
        <v>10</v>
      </c>
      <c r="W269">
        <v>1</v>
      </c>
      <c r="X269">
        <v>36</v>
      </c>
      <c r="Y269">
        <v>725</v>
      </c>
      <c r="Z269">
        <v>729</v>
      </c>
      <c r="AA269">
        <v>65000</v>
      </c>
      <c r="AB269">
        <v>7</v>
      </c>
    </row>
    <row r="270" spans="1:28" x14ac:dyDescent="0.25">
      <c r="A270">
        <v>269</v>
      </c>
      <c r="B270">
        <v>79217</v>
      </c>
      <c r="C270">
        <v>29000</v>
      </c>
      <c r="D270">
        <v>29000</v>
      </c>
      <c r="E270" s="1">
        <v>0.1777</v>
      </c>
      <c r="F270" t="s">
        <v>14</v>
      </c>
      <c r="G270" t="s">
        <v>15</v>
      </c>
      <c r="H270" s="1">
        <v>0.157</v>
      </c>
      <c r="I270" t="s">
        <v>38</v>
      </c>
      <c r="J270" t="s">
        <v>31</v>
      </c>
      <c r="K270">
        <v>7666.67</v>
      </c>
      <c r="L270" t="s">
        <v>27</v>
      </c>
      <c r="M270">
        <v>11</v>
      </c>
      <c r="N270">
        <v>23319</v>
      </c>
      <c r="O270">
        <v>0</v>
      </c>
      <c r="P270" t="s">
        <v>22</v>
      </c>
      <c r="Q270">
        <v>17</v>
      </c>
      <c r="R270">
        <v>15</v>
      </c>
      <c r="S270">
        <v>1</v>
      </c>
      <c r="T270">
        <v>2</v>
      </c>
      <c r="U270" t="s">
        <v>146</v>
      </c>
      <c r="V270">
        <v>14</v>
      </c>
      <c r="W270">
        <v>0</v>
      </c>
      <c r="X270">
        <v>36</v>
      </c>
      <c r="Y270">
        <v>695</v>
      </c>
      <c r="Z270">
        <v>699</v>
      </c>
      <c r="AA270">
        <v>7666.67</v>
      </c>
      <c r="AB270">
        <v>2</v>
      </c>
    </row>
    <row r="271" spans="1:28" x14ac:dyDescent="0.25">
      <c r="A271">
        <v>270</v>
      </c>
      <c r="B271">
        <v>83672</v>
      </c>
      <c r="C271">
        <v>20000</v>
      </c>
      <c r="D271">
        <v>20000</v>
      </c>
      <c r="E271" s="1">
        <v>0.15310000000000001</v>
      </c>
      <c r="F271" t="s">
        <v>14</v>
      </c>
      <c r="G271" t="s">
        <v>15</v>
      </c>
      <c r="H271" s="1">
        <v>0.27350000000000002</v>
      </c>
      <c r="I271" t="s">
        <v>24</v>
      </c>
      <c r="J271" t="s">
        <v>31</v>
      </c>
      <c r="K271">
        <v>5250</v>
      </c>
      <c r="L271" t="s">
        <v>25</v>
      </c>
      <c r="M271">
        <v>11</v>
      </c>
      <c r="N271">
        <v>11343</v>
      </c>
      <c r="O271">
        <v>1</v>
      </c>
      <c r="P271" t="s">
        <v>47</v>
      </c>
      <c r="Q271">
        <v>15</v>
      </c>
      <c r="R271">
        <v>27</v>
      </c>
      <c r="S271">
        <v>1</v>
      </c>
      <c r="T271">
        <v>6</v>
      </c>
      <c r="U271" t="s">
        <v>147</v>
      </c>
      <c r="V271">
        <v>14</v>
      </c>
      <c r="W271">
        <v>0</v>
      </c>
      <c r="X271">
        <v>36</v>
      </c>
      <c r="Y271">
        <v>690</v>
      </c>
      <c r="Z271">
        <v>694</v>
      </c>
      <c r="AA271">
        <v>5250</v>
      </c>
      <c r="AB271">
        <v>6</v>
      </c>
    </row>
    <row r="272" spans="1:28" x14ac:dyDescent="0.25">
      <c r="A272">
        <v>271</v>
      </c>
      <c r="B272">
        <v>97016</v>
      </c>
      <c r="C272">
        <v>7000</v>
      </c>
      <c r="D272">
        <v>7000</v>
      </c>
      <c r="E272" s="1">
        <v>0.1016</v>
      </c>
      <c r="F272" t="s">
        <v>14</v>
      </c>
      <c r="G272" t="s">
        <v>15</v>
      </c>
      <c r="H272" s="1">
        <v>0.1076</v>
      </c>
      <c r="I272" t="s">
        <v>81</v>
      </c>
      <c r="J272" t="s">
        <v>17</v>
      </c>
      <c r="K272">
        <v>4341.67</v>
      </c>
      <c r="L272" t="s">
        <v>27</v>
      </c>
      <c r="M272">
        <v>11</v>
      </c>
      <c r="N272">
        <v>13638</v>
      </c>
      <c r="O272">
        <v>0</v>
      </c>
      <c r="P272" t="s">
        <v>53</v>
      </c>
      <c r="Q272">
        <v>10</v>
      </c>
      <c r="R272">
        <v>10</v>
      </c>
      <c r="S272">
        <v>1</v>
      </c>
      <c r="T272">
        <v>7</v>
      </c>
      <c r="U272" t="s">
        <v>146</v>
      </c>
      <c r="V272">
        <v>14</v>
      </c>
      <c r="W272">
        <v>1</v>
      </c>
      <c r="X272">
        <v>36</v>
      </c>
      <c r="Y272">
        <v>695</v>
      </c>
      <c r="Z272">
        <v>699</v>
      </c>
      <c r="AA272">
        <v>4341.67</v>
      </c>
      <c r="AB272">
        <v>7</v>
      </c>
    </row>
    <row r="273" spans="1:28" x14ac:dyDescent="0.25">
      <c r="A273">
        <v>272</v>
      </c>
      <c r="B273">
        <v>16867</v>
      </c>
      <c r="C273">
        <v>5000</v>
      </c>
      <c r="D273">
        <v>4950</v>
      </c>
      <c r="E273" s="1">
        <v>0.1036</v>
      </c>
      <c r="F273" t="s">
        <v>14</v>
      </c>
      <c r="G273" t="s">
        <v>33</v>
      </c>
      <c r="H273" s="1">
        <v>5.1000000000000004E-3</v>
      </c>
      <c r="I273" t="s">
        <v>30</v>
      </c>
      <c r="J273" t="s">
        <v>31</v>
      </c>
      <c r="K273">
        <v>2916.67</v>
      </c>
      <c r="L273" t="s">
        <v>21</v>
      </c>
      <c r="M273">
        <v>2</v>
      </c>
      <c r="N273">
        <v>165</v>
      </c>
      <c r="O273">
        <v>2</v>
      </c>
      <c r="P273" t="s">
        <v>37</v>
      </c>
      <c r="Q273">
        <v>10</v>
      </c>
      <c r="R273">
        <v>0</v>
      </c>
      <c r="S273">
        <v>3</v>
      </c>
      <c r="T273">
        <v>3</v>
      </c>
      <c r="U273" t="s">
        <v>148</v>
      </c>
      <c r="V273">
        <v>11</v>
      </c>
      <c r="W273">
        <v>0</v>
      </c>
      <c r="X273">
        <v>36</v>
      </c>
      <c r="Y273">
        <v>715</v>
      </c>
      <c r="Z273">
        <v>719</v>
      </c>
      <c r="AA273">
        <v>2916.67</v>
      </c>
      <c r="AB273">
        <v>3</v>
      </c>
    </row>
    <row r="274" spans="1:28" x14ac:dyDescent="0.25">
      <c r="A274">
        <v>273</v>
      </c>
      <c r="B274">
        <v>73664</v>
      </c>
      <c r="C274">
        <v>6000</v>
      </c>
      <c r="D274">
        <v>6000</v>
      </c>
      <c r="E274" s="1">
        <v>0.17269999999999999</v>
      </c>
      <c r="F274" t="s">
        <v>14</v>
      </c>
      <c r="G274" t="s">
        <v>15</v>
      </c>
      <c r="H274" s="1">
        <v>6.9099999999999995E-2</v>
      </c>
      <c r="I274" t="s">
        <v>81</v>
      </c>
      <c r="J274" t="s">
        <v>17</v>
      </c>
      <c r="K274">
        <v>4025.67</v>
      </c>
      <c r="L274" t="s">
        <v>48</v>
      </c>
      <c r="M274">
        <v>6</v>
      </c>
      <c r="N274">
        <v>6652</v>
      </c>
      <c r="O274">
        <v>2</v>
      </c>
      <c r="P274" t="s">
        <v>28</v>
      </c>
      <c r="Q274">
        <v>17</v>
      </c>
      <c r="R274">
        <v>6</v>
      </c>
      <c r="S274">
        <v>1</v>
      </c>
      <c r="T274">
        <v>5</v>
      </c>
      <c r="U274" t="s">
        <v>148</v>
      </c>
      <c r="V274">
        <v>17</v>
      </c>
      <c r="W274">
        <v>1</v>
      </c>
      <c r="X274">
        <v>36</v>
      </c>
      <c r="Y274">
        <v>665</v>
      </c>
      <c r="Z274">
        <v>669</v>
      </c>
      <c r="AA274">
        <v>4025.67</v>
      </c>
      <c r="AB274">
        <v>5</v>
      </c>
    </row>
    <row r="275" spans="1:28" x14ac:dyDescent="0.25">
      <c r="A275">
        <v>274</v>
      </c>
      <c r="B275">
        <v>42222</v>
      </c>
      <c r="C275">
        <v>10000</v>
      </c>
      <c r="D275">
        <v>10000</v>
      </c>
      <c r="E275" s="1">
        <v>0.1527</v>
      </c>
      <c r="F275" t="s">
        <v>14</v>
      </c>
      <c r="G275" t="s">
        <v>97</v>
      </c>
      <c r="H275" s="1">
        <v>4.02E-2</v>
      </c>
      <c r="I275" t="s">
        <v>81</v>
      </c>
      <c r="J275" t="s">
        <v>31</v>
      </c>
      <c r="K275">
        <v>4480</v>
      </c>
      <c r="L275" t="s">
        <v>36</v>
      </c>
      <c r="M275">
        <v>9</v>
      </c>
      <c r="N275">
        <v>7614</v>
      </c>
      <c r="O275">
        <v>2</v>
      </c>
      <c r="P275" t="s">
        <v>49</v>
      </c>
      <c r="Q275">
        <v>15</v>
      </c>
      <c r="R275">
        <v>4</v>
      </c>
      <c r="S275">
        <v>0</v>
      </c>
      <c r="T275">
        <v>1</v>
      </c>
      <c r="U275" t="s">
        <v>148</v>
      </c>
      <c r="V275">
        <v>16</v>
      </c>
      <c r="W275">
        <v>0</v>
      </c>
      <c r="X275">
        <v>36</v>
      </c>
      <c r="Y275">
        <v>670</v>
      </c>
      <c r="Z275">
        <v>674</v>
      </c>
      <c r="AA275">
        <v>4480</v>
      </c>
      <c r="AB275">
        <v>1</v>
      </c>
    </row>
    <row r="276" spans="1:28" x14ac:dyDescent="0.25">
      <c r="A276">
        <v>275</v>
      </c>
      <c r="B276">
        <v>24026</v>
      </c>
      <c r="C276">
        <v>3200</v>
      </c>
      <c r="D276">
        <v>3200</v>
      </c>
      <c r="E276" s="1">
        <v>0.1749</v>
      </c>
      <c r="F276" t="s">
        <v>14</v>
      </c>
      <c r="G276" t="s">
        <v>33</v>
      </c>
      <c r="H276" s="1">
        <v>1.37E-2</v>
      </c>
      <c r="I276" t="s">
        <v>113</v>
      </c>
      <c r="J276" t="s">
        <v>31</v>
      </c>
      <c r="K276">
        <v>2917</v>
      </c>
      <c r="L276" t="s">
        <v>48</v>
      </c>
      <c r="M276">
        <v>4</v>
      </c>
      <c r="N276">
        <v>1427</v>
      </c>
      <c r="O276">
        <v>1</v>
      </c>
      <c r="P276" t="s">
        <v>19</v>
      </c>
      <c r="Q276">
        <v>17</v>
      </c>
      <c r="R276">
        <v>1</v>
      </c>
      <c r="S276">
        <v>3</v>
      </c>
      <c r="T276">
        <v>0</v>
      </c>
      <c r="U276" t="s">
        <v>147</v>
      </c>
      <c r="V276">
        <v>17</v>
      </c>
      <c r="W276">
        <v>0</v>
      </c>
      <c r="X276">
        <v>36</v>
      </c>
      <c r="Y276">
        <v>665</v>
      </c>
      <c r="Z276">
        <v>669</v>
      </c>
      <c r="AA276">
        <v>2917</v>
      </c>
      <c r="AB276">
        <v>0</v>
      </c>
    </row>
    <row r="277" spans="1:28" x14ac:dyDescent="0.25">
      <c r="A277">
        <v>276</v>
      </c>
      <c r="B277">
        <v>68139</v>
      </c>
      <c r="C277">
        <v>23000</v>
      </c>
      <c r="D277">
        <v>23000</v>
      </c>
      <c r="E277" s="1">
        <v>0.1777</v>
      </c>
      <c r="F277" t="s">
        <v>14</v>
      </c>
      <c r="G277" t="s">
        <v>15</v>
      </c>
      <c r="H277" s="1">
        <v>0.25840000000000002</v>
      </c>
      <c r="I277" t="s">
        <v>72</v>
      </c>
      <c r="J277" t="s">
        <v>17</v>
      </c>
      <c r="K277">
        <v>6625</v>
      </c>
      <c r="L277" t="s">
        <v>43</v>
      </c>
      <c r="M277">
        <v>17</v>
      </c>
      <c r="N277">
        <v>19870</v>
      </c>
      <c r="O277">
        <v>1</v>
      </c>
      <c r="P277" t="s">
        <v>37</v>
      </c>
      <c r="Q277">
        <v>17</v>
      </c>
      <c r="R277">
        <v>25</v>
      </c>
      <c r="S277">
        <v>1</v>
      </c>
      <c r="T277">
        <v>3</v>
      </c>
      <c r="U277" t="s">
        <v>147</v>
      </c>
      <c r="V277">
        <v>14</v>
      </c>
      <c r="W277">
        <v>1</v>
      </c>
      <c r="X277">
        <v>36</v>
      </c>
      <c r="Y277">
        <v>685</v>
      </c>
      <c r="Z277">
        <v>689</v>
      </c>
      <c r="AA277">
        <v>6625</v>
      </c>
      <c r="AB277">
        <v>3</v>
      </c>
    </row>
    <row r="278" spans="1:28" x14ac:dyDescent="0.25">
      <c r="A278">
        <v>277</v>
      </c>
      <c r="B278">
        <v>101715</v>
      </c>
      <c r="C278">
        <v>5000</v>
      </c>
      <c r="D278">
        <v>1750.04</v>
      </c>
      <c r="E278" s="1">
        <v>0.1154</v>
      </c>
      <c r="F278" t="s">
        <v>14</v>
      </c>
      <c r="G278" t="s">
        <v>33</v>
      </c>
      <c r="H278" s="1">
        <v>0.1036</v>
      </c>
      <c r="I278" t="s">
        <v>71</v>
      </c>
      <c r="J278" t="s">
        <v>31</v>
      </c>
      <c r="K278">
        <v>3416.67</v>
      </c>
      <c r="L278" t="s">
        <v>36</v>
      </c>
      <c r="M278">
        <v>17</v>
      </c>
      <c r="N278">
        <v>15301</v>
      </c>
      <c r="O278">
        <v>7</v>
      </c>
      <c r="P278" t="s">
        <v>49</v>
      </c>
      <c r="Q278">
        <v>11</v>
      </c>
      <c r="R278">
        <v>10</v>
      </c>
      <c r="S278">
        <v>3</v>
      </c>
      <c r="T278">
        <v>1</v>
      </c>
      <c r="U278" t="s">
        <v>149</v>
      </c>
      <c r="V278">
        <v>16</v>
      </c>
      <c r="W278">
        <v>0</v>
      </c>
      <c r="X278">
        <v>36</v>
      </c>
      <c r="Y278">
        <v>670</v>
      </c>
      <c r="Z278">
        <v>674</v>
      </c>
      <c r="AA278">
        <v>3416.67</v>
      </c>
      <c r="AB278">
        <v>1</v>
      </c>
    </row>
    <row r="279" spans="1:28" x14ac:dyDescent="0.25">
      <c r="A279">
        <v>278</v>
      </c>
      <c r="B279">
        <v>32974</v>
      </c>
      <c r="C279">
        <v>3000</v>
      </c>
      <c r="D279">
        <v>3000</v>
      </c>
      <c r="E279" s="1">
        <v>0.12690000000000001</v>
      </c>
      <c r="F279" t="s">
        <v>14</v>
      </c>
      <c r="G279" t="s">
        <v>15</v>
      </c>
      <c r="H279" s="1">
        <v>3.1199999999999999E-2</v>
      </c>
      <c r="I279" t="s">
        <v>24</v>
      </c>
      <c r="J279" t="s">
        <v>31</v>
      </c>
      <c r="K279">
        <v>2083.33</v>
      </c>
      <c r="L279" t="s">
        <v>21</v>
      </c>
      <c r="M279">
        <v>3</v>
      </c>
      <c r="N279">
        <v>844</v>
      </c>
      <c r="O279">
        <v>0</v>
      </c>
      <c r="P279" t="s">
        <v>37</v>
      </c>
      <c r="Q279">
        <v>12</v>
      </c>
      <c r="R279">
        <v>3</v>
      </c>
      <c r="S279">
        <v>1</v>
      </c>
      <c r="T279">
        <v>3</v>
      </c>
      <c r="U279" t="s">
        <v>146</v>
      </c>
      <c r="V279">
        <v>11</v>
      </c>
      <c r="W279">
        <v>0</v>
      </c>
      <c r="X279">
        <v>36</v>
      </c>
      <c r="Y279">
        <v>715</v>
      </c>
      <c r="Z279">
        <v>719</v>
      </c>
      <c r="AA279">
        <v>2083.33</v>
      </c>
      <c r="AB279">
        <v>3</v>
      </c>
    </row>
    <row r="280" spans="1:28" x14ac:dyDescent="0.25">
      <c r="A280">
        <v>279</v>
      </c>
      <c r="B280">
        <v>19091</v>
      </c>
      <c r="C280">
        <v>12000</v>
      </c>
      <c r="D280">
        <v>11975</v>
      </c>
      <c r="E280" s="1">
        <v>0.1074</v>
      </c>
      <c r="F280" t="s">
        <v>23</v>
      </c>
      <c r="G280" t="s">
        <v>15</v>
      </c>
      <c r="H280" s="1">
        <v>0.17630000000000001</v>
      </c>
      <c r="I280" t="s">
        <v>69</v>
      </c>
      <c r="J280" t="s">
        <v>31</v>
      </c>
      <c r="K280">
        <v>3500</v>
      </c>
      <c r="L280" t="s">
        <v>21</v>
      </c>
      <c r="M280">
        <v>11</v>
      </c>
      <c r="N280">
        <v>18808</v>
      </c>
      <c r="O280">
        <v>0</v>
      </c>
      <c r="P280" t="s">
        <v>28</v>
      </c>
      <c r="Q280">
        <v>10</v>
      </c>
      <c r="R280">
        <v>17</v>
      </c>
      <c r="S280">
        <v>1</v>
      </c>
      <c r="T280">
        <v>5</v>
      </c>
      <c r="U280" t="s">
        <v>146</v>
      </c>
      <c r="V280">
        <v>11</v>
      </c>
      <c r="W280">
        <v>0</v>
      </c>
      <c r="X280">
        <v>60</v>
      </c>
      <c r="Y280">
        <v>715</v>
      </c>
      <c r="Z280">
        <v>719</v>
      </c>
      <c r="AA280">
        <v>3500</v>
      </c>
      <c r="AB280">
        <v>5</v>
      </c>
    </row>
    <row r="281" spans="1:28" x14ac:dyDescent="0.25">
      <c r="A281">
        <v>280</v>
      </c>
      <c r="B281">
        <v>57072</v>
      </c>
      <c r="C281">
        <v>20000</v>
      </c>
      <c r="D281">
        <v>19975</v>
      </c>
      <c r="E281" s="1">
        <v>0.1399</v>
      </c>
      <c r="F281" t="s">
        <v>23</v>
      </c>
      <c r="G281" t="s">
        <v>15</v>
      </c>
      <c r="H281" s="1">
        <v>0.312</v>
      </c>
      <c r="I281" t="s">
        <v>71</v>
      </c>
      <c r="J281" t="s">
        <v>31</v>
      </c>
      <c r="K281">
        <v>4166.67</v>
      </c>
      <c r="L281" t="s">
        <v>39</v>
      </c>
      <c r="M281">
        <v>9</v>
      </c>
      <c r="N281">
        <v>8810</v>
      </c>
      <c r="O281">
        <v>0</v>
      </c>
      <c r="P281" t="s">
        <v>47</v>
      </c>
      <c r="Q281">
        <v>13</v>
      </c>
      <c r="R281">
        <v>31</v>
      </c>
      <c r="S281">
        <v>1</v>
      </c>
      <c r="T281">
        <v>6</v>
      </c>
      <c r="U281" t="s">
        <v>146</v>
      </c>
      <c r="V281">
        <v>11</v>
      </c>
      <c r="W281">
        <v>0</v>
      </c>
      <c r="X281">
        <v>60</v>
      </c>
      <c r="Y281">
        <v>720</v>
      </c>
      <c r="Z281">
        <v>724</v>
      </c>
      <c r="AA281">
        <v>4166.67</v>
      </c>
      <c r="AB281">
        <v>6</v>
      </c>
    </row>
    <row r="282" spans="1:28" x14ac:dyDescent="0.25">
      <c r="A282">
        <v>281</v>
      </c>
      <c r="B282">
        <v>82788</v>
      </c>
      <c r="C282">
        <v>1200</v>
      </c>
      <c r="D282">
        <v>1200</v>
      </c>
      <c r="E282" s="1">
        <v>0.158</v>
      </c>
      <c r="F282" t="s">
        <v>14</v>
      </c>
      <c r="G282" t="s">
        <v>15</v>
      </c>
      <c r="H282" s="1">
        <v>0.27139999999999997</v>
      </c>
      <c r="I282" t="s">
        <v>103</v>
      </c>
      <c r="J282" t="s">
        <v>31</v>
      </c>
      <c r="K282">
        <v>2166.67</v>
      </c>
      <c r="L282" t="s">
        <v>48</v>
      </c>
      <c r="M282">
        <v>9</v>
      </c>
      <c r="N282">
        <v>9076</v>
      </c>
      <c r="O282">
        <v>1</v>
      </c>
      <c r="P282" t="s">
        <v>37</v>
      </c>
      <c r="Q282">
        <v>15</v>
      </c>
      <c r="R282">
        <v>27</v>
      </c>
      <c r="S282">
        <v>1</v>
      </c>
      <c r="T282">
        <v>3</v>
      </c>
      <c r="U282" t="s">
        <v>147</v>
      </c>
      <c r="V282">
        <v>17</v>
      </c>
      <c r="W282">
        <v>0</v>
      </c>
      <c r="X282">
        <v>36</v>
      </c>
      <c r="Y282">
        <v>665</v>
      </c>
      <c r="Z282">
        <v>669</v>
      </c>
      <c r="AA282">
        <v>2166.67</v>
      </c>
      <c r="AB282">
        <v>3</v>
      </c>
    </row>
    <row r="283" spans="1:28" x14ac:dyDescent="0.25">
      <c r="A283">
        <v>282</v>
      </c>
      <c r="B283">
        <v>33093</v>
      </c>
      <c r="C283">
        <v>8000</v>
      </c>
      <c r="D283">
        <v>8000</v>
      </c>
      <c r="E283" s="1">
        <v>6.6199999999999995E-2</v>
      </c>
      <c r="F283" t="s">
        <v>14</v>
      </c>
      <c r="G283" t="s">
        <v>29</v>
      </c>
      <c r="H283" s="1">
        <v>4.9000000000000002E-2</v>
      </c>
      <c r="I283" t="s">
        <v>46</v>
      </c>
      <c r="J283" t="s">
        <v>17</v>
      </c>
      <c r="K283">
        <v>3000</v>
      </c>
      <c r="L283" t="s">
        <v>67</v>
      </c>
      <c r="M283">
        <v>5</v>
      </c>
      <c r="N283">
        <v>6084</v>
      </c>
      <c r="O283">
        <v>1</v>
      </c>
      <c r="P283" t="s">
        <v>100</v>
      </c>
      <c r="Q283">
        <v>6</v>
      </c>
      <c r="R283">
        <v>4</v>
      </c>
      <c r="S283">
        <v>2</v>
      </c>
      <c r="T283" t="s">
        <v>100</v>
      </c>
      <c r="U283" t="s">
        <v>147</v>
      </c>
      <c r="V283">
        <v>7</v>
      </c>
      <c r="W283">
        <v>1</v>
      </c>
      <c r="X283">
        <v>36</v>
      </c>
      <c r="Y283">
        <v>780</v>
      </c>
      <c r="Z283">
        <v>784</v>
      </c>
      <c r="AA283">
        <v>3000</v>
      </c>
      <c r="AB283">
        <v>-1</v>
      </c>
    </row>
    <row r="284" spans="1:28" x14ac:dyDescent="0.25">
      <c r="A284">
        <v>283</v>
      </c>
      <c r="B284">
        <v>28534</v>
      </c>
      <c r="C284">
        <v>10000</v>
      </c>
      <c r="D284">
        <v>9975</v>
      </c>
      <c r="E284" s="1">
        <v>0.16489999999999999</v>
      </c>
      <c r="F284" t="s">
        <v>23</v>
      </c>
      <c r="G284" t="s">
        <v>29</v>
      </c>
      <c r="H284" s="1">
        <v>0.17699999999999999</v>
      </c>
      <c r="I284" t="s">
        <v>81</v>
      </c>
      <c r="J284" t="s">
        <v>17</v>
      </c>
      <c r="K284">
        <v>5416.67</v>
      </c>
      <c r="L284" t="s">
        <v>42</v>
      </c>
      <c r="M284">
        <v>10</v>
      </c>
      <c r="N284">
        <v>41329</v>
      </c>
      <c r="O284">
        <v>0</v>
      </c>
      <c r="P284" t="s">
        <v>40</v>
      </c>
      <c r="Q284">
        <v>16</v>
      </c>
      <c r="R284">
        <v>17</v>
      </c>
      <c r="S284">
        <v>2</v>
      </c>
      <c r="T284">
        <v>11</v>
      </c>
      <c r="U284" t="s">
        <v>146</v>
      </c>
      <c r="V284">
        <v>12</v>
      </c>
      <c r="W284">
        <v>1</v>
      </c>
      <c r="X284">
        <v>60</v>
      </c>
      <c r="Y284">
        <v>705</v>
      </c>
      <c r="Z284">
        <v>709</v>
      </c>
      <c r="AA284">
        <v>5416.67</v>
      </c>
      <c r="AB284">
        <v>11</v>
      </c>
    </row>
    <row r="285" spans="1:28" x14ac:dyDescent="0.25">
      <c r="A285">
        <v>284</v>
      </c>
      <c r="B285">
        <v>22444</v>
      </c>
      <c r="C285">
        <v>11000</v>
      </c>
      <c r="D285">
        <v>11000</v>
      </c>
      <c r="E285" s="1">
        <v>0.13059999999999999</v>
      </c>
      <c r="F285" t="s">
        <v>14</v>
      </c>
      <c r="G285" t="s">
        <v>33</v>
      </c>
      <c r="H285" s="1">
        <v>0.22420000000000001</v>
      </c>
      <c r="I285" t="s">
        <v>85</v>
      </c>
      <c r="J285" t="s">
        <v>17</v>
      </c>
      <c r="K285">
        <v>7916.67</v>
      </c>
      <c r="L285" t="s">
        <v>25</v>
      </c>
      <c r="M285">
        <v>9</v>
      </c>
      <c r="N285">
        <v>34314</v>
      </c>
      <c r="O285">
        <v>1</v>
      </c>
      <c r="P285" t="s">
        <v>19</v>
      </c>
      <c r="Q285">
        <v>13</v>
      </c>
      <c r="R285">
        <v>22</v>
      </c>
      <c r="S285">
        <v>3</v>
      </c>
      <c r="T285">
        <v>0</v>
      </c>
      <c r="U285" t="s">
        <v>147</v>
      </c>
      <c r="V285">
        <v>14</v>
      </c>
      <c r="W285">
        <v>1</v>
      </c>
      <c r="X285">
        <v>36</v>
      </c>
      <c r="Y285">
        <v>690</v>
      </c>
      <c r="Z285">
        <v>694</v>
      </c>
      <c r="AA285">
        <v>7916.67</v>
      </c>
      <c r="AB285">
        <v>0</v>
      </c>
    </row>
    <row r="286" spans="1:28" x14ac:dyDescent="0.25">
      <c r="A286">
        <v>285</v>
      </c>
      <c r="B286">
        <v>95117</v>
      </c>
      <c r="C286">
        <v>18000</v>
      </c>
      <c r="D286">
        <v>18000</v>
      </c>
      <c r="E286" s="1">
        <v>0.16289999999999999</v>
      </c>
      <c r="F286" t="s">
        <v>14</v>
      </c>
      <c r="G286" t="s">
        <v>29</v>
      </c>
      <c r="H286" s="1">
        <v>0.1762</v>
      </c>
      <c r="I286" t="s">
        <v>24</v>
      </c>
      <c r="J286" t="s">
        <v>17</v>
      </c>
      <c r="K286">
        <v>5250</v>
      </c>
      <c r="L286" t="s">
        <v>36</v>
      </c>
      <c r="M286">
        <v>11</v>
      </c>
      <c r="N286">
        <v>9379</v>
      </c>
      <c r="O286">
        <v>1</v>
      </c>
      <c r="P286" t="s">
        <v>28</v>
      </c>
      <c r="Q286">
        <v>16</v>
      </c>
      <c r="R286">
        <v>17</v>
      </c>
      <c r="S286">
        <v>2</v>
      </c>
      <c r="T286">
        <v>5</v>
      </c>
      <c r="U286" t="s">
        <v>147</v>
      </c>
      <c r="V286">
        <v>16</v>
      </c>
      <c r="W286">
        <v>1</v>
      </c>
      <c r="X286">
        <v>36</v>
      </c>
      <c r="Y286">
        <v>670</v>
      </c>
      <c r="Z286">
        <v>674</v>
      </c>
      <c r="AA286">
        <v>5250</v>
      </c>
      <c r="AB286">
        <v>5</v>
      </c>
    </row>
    <row r="287" spans="1:28" x14ac:dyDescent="0.25">
      <c r="A287">
        <v>286</v>
      </c>
      <c r="B287">
        <v>30817</v>
      </c>
      <c r="C287">
        <v>24000</v>
      </c>
      <c r="D287">
        <v>23975</v>
      </c>
      <c r="E287" s="1">
        <v>0.1749</v>
      </c>
      <c r="F287" t="s">
        <v>23</v>
      </c>
      <c r="G287" t="s">
        <v>101</v>
      </c>
      <c r="H287" s="1">
        <v>8.9599999999999999E-2</v>
      </c>
      <c r="I287" t="s">
        <v>116</v>
      </c>
      <c r="J287" t="s">
        <v>31</v>
      </c>
      <c r="K287">
        <v>5000</v>
      </c>
      <c r="L287" t="s">
        <v>42</v>
      </c>
      <c r="M287">
        <v>4</v>
      </c>
      <c r="N287">
        <v>323</v>
      </c>
      <c r="O287">
        <v>1</v>
      </c>
      <c r="P287" t="s">
        <v>40</v>
      </c>
      <c r="Q287">
        <v>17</v>
      </c>
      <c r="R287">
        <v>8</v>
      </c>
      <c r="S287">
        <v>0</v>
      </c>
      <c r="T287">
        <v>11</v>
      </c>
      <c r="U287" t="s">
        <v>147</v>
      </c>
      <c r="V287">
        <v>12</v>
      </c>
      <c r="W287">
        <v>0</v>
      </c>
      <c r="X287">
        <v>60</v>
      </c>
      <c r="Y287">
        <v>705</v>
      </c>
      <c r="Z287">
        <v>709</v>
      </c>
      <c r="AA287">
        <v>5000</v>
      </c>
      <c r="AB287">
        <v>11</v>
      </c>
    </row>
    <row r="288" spans="1:28" x14ac:dyDescent="0.25">
      <c r="A288">
        <v>287</v>
      </c>
      <c r="B288">
        <v>84180</v>
      </c>
      <c r="C288">
        <v>8000</v>
      </c>
      <c r="D288">
        <v>7925</v>
      </c>
      <c r="E288" s="1">
        <v>0.1875</v>
      </c>
      <c r="F288" t="s">
        <v>23</v>
      </c>
      <c r="G288" t="s">
        <v>33</v>
      </c>
      <c r="H288" s="1">
        <v>9.9199999999999997E-2</v>
      </c>
      <c r="I288" t="s">
        <v>79</v>
      </c>
      <c r="J288" t="s">
        <v>17</v>
      </c>
      <c r="K288">
        <v>5002.33</v>
      </c>
      <c r="L288" t="s">
        <v>62</v>
      </c>
      <c r="M288">
        <v>7</v>
      </c>
      <c r="N288">
        <v>8421</v>
      </c>
      <c r="O288">
        <v>1</v>
      </c>
      <c r="P288" t="s">
        <v>40</v>
      </c>
      <c r="Q288">
        <v>18</v>
      </c>
      <c r="R288">
        <v>9</v>
      </c>
      <c r="S288">
        <v>3</v>
      </c>
      <c r="T288">
        <v>11</v>
      </c>
      <c r="U288" t="s">
        <v>147</v>
      </c>
      <c r="V288">
        <v>15</v>
      </c>
      <c r="W288">
        <v>1</v>
      </c>
      <c r="X288">
        <v>60</v>
      </c>
      <c r="Y288">
        <v>675</v>
      </c>
      <c r="Z288">
        <v>679</v>
      </c>
      <c r="AA288">
        <v>5002.33</v>
      </c>
      <c r="AB288">
        <v>11</v>
      </c>
    </row>
    <row r="289" spans="1:28" x14ac:dyDescent="0.25">
      <c r="A289">
        <v>288</v>
      </c>
      <c r="B289">
        <v>35299</v>
      </c>
      <c r="C289">
        <v>6000</v>
      </c>
      <c r="D289">
        <v>6000</v>
      </c>
      <c r="E289" s="1">
        <v>0.1171</v>
      </c>
      <c r="F289" t="s">
        <v>14</v>
      </c>
      <c r="G289" t="s">
        <v>33</v>
      </c>
      <c r="H289" s="1">
        <v>0.2145</v>
      </c>
      <c r="I289" t="s">
        <v>103</v>
      </c>
      <c r="J289" t="s">
        <v>31</v>
      </c>
      <c r="K289">
        <v>3100</v>
      </c>
      <c r="L289" t="s">
        <v>43</v>
      </c>
      <c r="M289">
        <v>18</v>
      </c>
      <c r="N289">
        <v>10426</v>
      </c>
      <c r="O289">
        <v>0</v>
      </c>
      <c r="P289" t="s">
        <v>22</v>
      </c>
      <c r="Q289">
        <v>11</v>
      </c>
      <c r="R289">
        <v>21</v>
      </c>
      <c r="S289">
        <v>3</v>
      </c>
      <c r="T289">
        <v>2</v>
      </c>
      <c r="U289" t="s">
        <v>146</v>
      </c>
      <c r="V289">
        <v>14</v>
      </c>
      <c r="W289">
        <v>0</v>
      </c>
      <c r="X289">
        <v>36</v>
      </c>
      <c r="Y289">
        <v>685</v>
      </c>
      <c r="Z289">
        <v>689</v>
      </c>
      <c r="AA289">
        <v>3100</v>
      </c>
      <c r="AB289">
        <v>2</v>
      </c>
    </row>
    <row r="290" spans="1:28" x14ac:dyDescent="0.25">
      <c r="A290">
        <v>289</v>
      </c>
      <c r="B290">
        <v>99867</v>
      </c>
      <c r="C290">
        <v>35000</v>
      </c>
      <c r="D290">
        <v>34950</v>
      </c>
      <c r="E290" s="1">
        <v>0.17269999999999999</v>
      </c>
      <c r="F290" t="s">
        <v>14</v>
      </c>
      <c r="G290" t="s">
        <v>15</v>
      </c>
      <c r="H290" s="1">
        <v>0.22739999999999999</v>
      </c>
      <c r="I290" t="s">
        <v>24</v>
      </c>
      <c r="J290" t="s">
        <v>31</v>
      </c>
      <c r="K290">
        <v>6750</v>
      </c>
      <c r="L290" t="s">
        <v>62</v>
      </c>
      <c r="M290">
        <v>15</v>
      </c>
      <c r="N290">
        <v>24626</v>
      </c>
      <c r="O290">
        <v>1</v>
      </c>
      <c r="P290" t="s">
        <v>40</v>
      </c>
      <c r="Q290">
        <v>17</v>
      </c>
      <c r="R290">
        <v>22</v>
      </c>
      <c r="S290">
        <v>1</v>
      </c>
      <c r="T290">
        <v>11</v>
      </c>
      <c r="U290" t="s">
        <v>147</v>
      </c>
      <c r="V290">
        <v>15</v>
      </c>
      <c r="W290">
        <v>0</v>
      </c>
      <c r="X290">
        <v>36</v>
      </c>
      <c r="Y290">
        <v>675</v>
      </c>
      <c r="Z290">
        <v>679</v>
      </c>
      <c r="AA290">
        <v>6750</v>
      </c>
      <c r="AB290">
        <v>11</v>
      </c>
    </row>
    <row r="291" spans="1:28" x14ac:dyDescent="0.25">
      <c r="A291">
        <v>290</v>
      </c>
      <c r="B291">
        <v>16487</v>
      </c>
      <c r="C291">
        <v>1000</v>
      </c>
      <c r="D291">
        <v>750</v>
      </c>
      <c r="E291" s="1">
        <v>0.1036</v>
      </c>
      <c r="F291" t="s">
        <v>14</v>
      </c>
      <c r="G291" t="s">
        <v>110</v>
      </c>
      <c r="H291" s="2">
        <v>0</v>
      </c>
      <c r="I291" t="s">
        <v>61</v>
      </c>
      <c r="J291" t="s">
        <v>17</v>
      </c>
      <c r="K291">
        <v>1800</v>
      </c>
      <c r="L291" t="s">
        <v>52</v>
      </c>
      <c r="M291">
        <v>2</v>
      </c>
      <c r="N291">
        <v>0</v>
      </c>
      <c r="O291">
        <v>1</v>
      </c>
      <c r="P291" t="s">
        <v>19</v>
      </c>
      <c r="Q291">
        <v>10</v>
      </c>
      <c r="R291" s="5">
        <v>0</v>
      </c>
      <c r="S291">
        <v>0</v>
      </c>
      <c r="T291">
        <v>0</v>
      </c>
      <c r="U291" t="s">
        <v>147</v>
      </c>
      <c r="V291">
        <v>9</v>
      </c>
      <c r="W291">
        <v>1</v>
      </c>
      <c r="X291">
        <v>36</v>
      </c>
      <c r="Y291">
        <v>730</v>
      </c>
      <c r="Z291">
        <v>734</v>
      </c>
      <c r="AA291">
        <v>1800</v>
      </c>
      <c r="AB291">
        <v>0</v>
      </c>
    </row>
    <row r="292" spans="1:28" x14ac:dyDescent="0.25">
      <c r="A292">
        <v>291</v>
      </c>
      <c r="B292">
        <v>84283</v>
      </c>
      <c r="C292">
        <v>10000</v>
      </c>
      <c r="D292">
        <v>10000</v>
      </c>
      <c r="E292" s="1">
        <v>0.15310000000000001</v>
      </c>
      <c r="F292" t="s">
        <v>14</v>
      </c>
      <c r="G292" t="s">
        <v>29</v>
      </c>
      <c r="H292" s="1">
        <v>0.27710000000000001</v>
      </c>
      <c r="I292" t="s">
        <v>24</v>
      </c>
      <c r="J292" t="s">
        <v>31</v>
      </c>
      <c r="K292">
        <v>3750</v>
      </c>
      <c r="L292" t="s">
        <v>84</v>
      </c>
      <c r="M292">
        <v>19</v>
      </c>
      <c r="N292">
        <v>19385</v>
      </c>
      <c r="O292">
        <v>1</v>
      </c>
      <c r="P292" t="s">
        <v>37</v>
      </c>
      <c r="Q292">
        <v>15</v>
      </c>
      <c r="R292">
        <v>27</v>
      </c>
      <c r="S292">
        <v>2</v>
      </c>
      <c r="T292">
        <v>3</v>
      </c>
      <c r="U292" t="s">
        <v>147</v>
      </c>
      <c r="V292">
        <v>15</v>
      </c>
      <c r="W292">
        <v>0</v>
      </c>
      <c r="X292">
        <v>36</v>
      </c>
      <c r="Y292">
        <v>680</v>
      </c>
      <c r="Z292">
        <v>684</v>
      </c>
      <c r="AA292">
        <v>3750</v>
      </c>
      <c r="AB292">
        <v>3</v>
      </c>
    </row>
    <row r="293" spans="1:28" x14ac:dyDescent="0.25">
      <c r="A293">
        <v>292</v>
      </c>
      <c r="B293">
        <v>83786</v>
      </c>
      <c r="C293">
        <v>6000</v>
      </c>
      <c r="D293">
        <v>6000</v>
      </c>
      <c r="E293" s="1">
        <v>0.158</v>
      </c>
      <c r="F293" t="s">
        <v>14</v>
      </c>
      <c r="G293" t="s">
        <v>91</v>
      </c>
      <c r="H293" s="1">
        <v>7.9399999999999998E-2</v>
      </c>
      <c r="I293" t="s">
        <v>71</v>
      </c>
      <c r="J293" t="s">
        <v>31</v>
      </c>
      <c r="K293">
        <v>5000</v>
      </c>
      <c r="L293" t="s">
        <v>36</v>
      </c>
      <c r="M293">
        <v>7</v>
      </c>
      <c r="N293">
        <v>14784</v>
      </c>
      <c r="O293">
        <v>1</v>
      </c>
      <c r="P293" t="s">
        <v>40</v>
      </c>
      <c r="Q293">
        <v>15</v>
      </c>
      <c r="R293">
        <v>7</v>
      </c>
      <c r="S293">
        <v>0</v>
      </c>
      <c r="T293">
        <v>11</v>
      </c>
      <c r="U293" t="s">
        <v>147</v>
      </c>
      <c r="V293">
        <v>16</v>
      </c>
      <c r="W293">
        <v>0</v>
      </c>
      <c r="X293">
        <v>36</v>
      </c>
      <c r="Y293">
        <v>670</v>
      </c>
      <c r="Z293">
        <v>674</v>
      </c>
      <c r="AA293">
        <v>5000</v>
      </c>
      <c r="AB293">
        <v>11</v>
      </c>
    </row>
    <row r="294" spans="1:28" x14ac:dyDescent="0.25">
      <c r="A294">
        <v>293</v>
      </c>
      <c r="B294">
        <v>85172</v>
      </c>
      <c r="C294">
        <v>4000</v>
      </c>
      <c r="D294">
        <v>4000</v>
      </c>
      <c r="E294" s="1">
        <v>6.0299999999999999E-2</v>
      </c>
      <c r="F294" t="s">
        <v>14</v>
      </c>
      <c r="G294" t="s">
        <v>58</v>
      </c>
      <c r="H294" s="1">
        <v>0.1303</v>
      </c>
      <c r="I294" t="s">
        <v>24</v>
      </c>
      <c r="J294" t="s">
        <v>31</v>
      </c>
      <c r="K294">
        <v>2916.67</v>
      </c>
      <c r="L294" t="s">
        <v>82</v>
      </c>
      <c r="M294">
        <v>7</v>
      </c>
      <c r="N294">
        <v>2860</v>
      </c>
      <c r="O294">
        <v>0</v>
      </c>
      <c r="P294" t="s">
        <v>28</v>
      </c>
      <c r="Q294">
        <v>6</v>
      </c>
      <c r="R294">
        <v>13</v>
      </c>
      <c r="S294">
        <v>0</v>
      </c>
      <c r="T294">
        <v>5</v>
      </c>
      <c r="U294" t="s">
        <v>146</v>
      </c>
      <c r="V294">
        <v>8</v>
      </c>
      <c r="W294">
        <v>0</v>
      </c>
      <c r="X294">
        <v>36</v>
      </c>
      <c r="Y294">
        <v>750</v>
      </c>
      <c r="Z294">
        <v>754</v>
      </c>
      <c r="AA294">
        <v>2916.67</v>
      </c>
      <c r="AB294">
        <v>5</v>
      </c>
    </row>
    <row r="295" spans="1:28" x14ac:dyDescent="0.25">
      <c r="A295">
        <v>294</v>
      </c>
      <c r="B295">
        <v>41190</v>
      </c>
      <c r="C295">
        <v>20000</v>
      </c>
      <c r="D295">
        <v>20000</v>
      </c>
      <c r="E295" s="1">
        <v>0.1171</v>
      </c>
      <c r="F295" t="s">
        <v>23</v>
      </c>
      <c r="G295" t="s">
        <v>15</v>
      </c>
      <c r="H295" s="1">
        <v>0.10979999999999999</v>
      </c>
      <c r="I295" t="s">
        <v>81</v>
      </c>
      <c r="J295" t="s">
        <v>17</v>
      </c>
      <c r="K295">
        <v>5416.67</v>
      </c>
      <c r="L295" t="s">
        <v>106</v>
      </c>
      <c r="M295">
        <v>10</v>
      </c>
      <c r="N295">
        <v>20836</v>
      </c>
      <c r="O295">
        <v>0</v>
      </c>
      <c r="P295" t="s">
        <v>40</v>
      </c>
      <c r="Q295">
        <v>11</v>
      </c>
      <c r="R295">
        <v>10</v>
      </c>
      <c r="S295">
        <v>1</v>
      </c>
      <c r="T295">
        <v>11</v>
      </c>
      <c r="U295" t="s">
        <v>146</v>
      </c>
      <c r="V295">
        <v>9</v>
      </c>
      <c r="W295">
        <v>1</v>
      </c>
      <c r="X295">
        <v>60</v>
      </c>
      <c r="Y295">
        <v>745</v>
      </c>
      <c r="Z295">
        <v>749</v>
      </c>
      <c r="AA295">
        <v>5416.67</v>
      </c>
      <c r="AB295">
        <v>11</v>
      </c>
    </row>
    <row r="296" spans="1:28" x14ac:dyDescent="0.25">
      <c r="A296">
        <v>295</v>
      </c>
      <c r="B296">
        <v>102580</v>
      </c>
      <c r="C296">
        <v>3500</v>
      </c>
      <c r="D296">
        <v>690.34</v>
      </c>
      <c r="E296" s="1">
        <v>0.14119999999999999</v>
      </c>
      <c r="F296" t="s">
        <v>14</v>
      </c>
      <c r="G296" t="s">
        <v>91</v>
      </c>
      <c r="H296" s="1">
        <v>0.1019</v>
      </c>
      <c r="I296" t="s">
        <v>117</v>
      </c>
      <c r="J296" t="s">
        <v>118</v>
      </c>
      <c r="K296">
        <v>3750</v>
      </c>
      <c r="L296" t="s">
        <v>119</v>
      </c>
      <c r="M296">
        <v>8</v>
      </c>
      <c r="N296">
        <v>9771</v>
      </c>
      <c r="O296">
        <v>4</v>
      </c>
      <c r="P296" t="s">
        <v>40</v>
      </c>
      <c r="Q296">
        <v>14</v>
      </c>
      <c r="R296">
        <v>10</v>
      </c>
      <c r="S296">
        <v>0</v>
      </c>
      <c r="T296">
        <v>11</v>
      </c>
      <c r="U296" t="s">
        <v>149</v>
      </c>
      <c r="V296">
        <v>14</v>
      </c>
      <c r="W296">
        <v>0</v>
      </c>
      <c r="X296">
        <v>36</v>
      </c>
      <c r="Y296">
        <v>655</v>
      </c>
      <c r="Z296">
        <v>659</v>
      </c>
      <c r="AA296">
        <v>3750</v>
      </c>
      <c r="AB296">
        <v>11</v>
      </c>
    </row>
    <row r="297" spans="1:28" x14ac:dyDescent="0.25">
      <c r="A297">
        <v>296</v>
      </c>
      <c r="B297">
        <v>57127</v>
      </c>
      <c r="C297">
        <v>24000</v>
      </c>
      <c r="D297">
        <v>24000</v>
      </c>
      <c r="E297" s="1">
        <v>0.19989999999999999</v>
      </c>
      <c r="F297" t="s">
        <v>23</v>
      </c>
      <c r="G297" t="s">
        <v>15</v>
      </c>
      <c r="H297" s="1">
        <v>3.4799999999999998E-2</v>
      </c>
      <c r="I297" t="s">
        <v>59</v>
      </c>
      <c r="J297" t="s">
        <v>31</v>
      </c>
      <c r="K297">
        <v>8333.33</v>
      </c>
      <c r="L297" t="s">
        <v>25</v>
      </c>
      <c r="M297">
        <v>8</v>
      </c>
      <c r="N297">
        <v>8224</v>
      </c>
      <c r="O297">
        <v>1</v>
      </c>
      <c r="P297" t="s">
        <v>28</v>
      </c>
      <c r="Q297">
        <v>19</v>
      </c>
      <c r="R297">
        <v>3</v>
      </c>
      <c r="S297">
        <v>1</v>
      </c>
      <c r="T297">
        <v>5</v>
      </c>
      <c r="U297" t="s">
        <v>147</v>
      </c>
      <c r="V297">
        <v>14</v>
      </c>
      <c r="W297">
        <v>0</v>
      </c>
      <c r="X297">
        <v>60</v>
      </c>
      <c r="Y297">
        <v>690</v>
      </c>
      <c r="Z297">
        <v>694</v>
      </c>
      <c r="AA297">
        <v>8333.33</v>
      </c>
      <c r="AB297">
        <v>5</v>
      </c>
    </row>
    <row r="298" spans="1:28" x14ac:dyDescent="0.25">
      <c r="A298">
        <v>297</v>
      </c>
      <c r="B298">
        <v>70843</v>
      </c>
      <c r="C298">
        <v>8000</v>
      </c>
      <c r="D298">
        <v>8000</v>
      </c>
      <c r="E298" s="1">
        <v>0.1409</v>
      </c>
      <c r="F298" t="s">
        <v>14</v>
      </c>
      <c r="G298" t="s">
        <v>15</v>
      </c>
      <c r="H298" s="1">
        <v>0.1431</v>
      </c>
      <c r="I298" t="s">
        <v>24</v>
      </c>
      <c r="J298" t="s">
        <v>31</v>
      </c>
      <c r="K298">
        <v>3500</v>
      </c>
      <c r="L298" t="s">
        <v>25</v>
      </c>
      <c r="M298">
        <v>7</v>
      </c>
      <c r="N298">
        <v>5074</v>
      </c>
      <c r="O298">
        <v>2</v>
      </c>
      <c r="P298" t="s">
        <v>64</v>
      </c>
      <c r="Q298">
        <v>14</v>
      </c>
      <c r="R298">
        <v>14</v>
      </c>
      <c r="S298">
        <v>1</v>
      </c>
      <c r="T298">
        <v>4</v>
      </c>
      <c r="U298" t="s">
        <v>148</v>
      </c>
      <c r="V298">
        <v>14</v>
      </c>
      <c r="W298">
        <v>0</v>
      </c>
      <c r="X298">
        <v>36</v>
      </c>
      <c r="Y298">
        <v>690</v>
      </c>
      <c r="Z298">
        <v>694</v>
      </c>
      <c r="AA298">
        <v>3500</v>
      </c>
      <c r="AB298">
        <v>4</v>
      </c>
    </row>
    <row r="299" spans="1:28" x14ac:dyDescent="0.25">
      <c r="A299">
        <v>298</v>
      </c>
      <c r="B299">
        <v>73060</v>
      </c>
      <c r="C299">
        <v>12000</v>
      </c>
      <c r="D299">
        <v>12000</v>
      </c>
      <c r="E299" s="1">
        <v>6.6199999999999995E-2</v>
      </c>
      <c r="F299" t="s">
        <v>14</v>
      </c>
      <c r="G299" t="s">
        <v>29</v>
      </c>
      <c r="H299" s="1">
        <v>0.13880000000000001</v>
      </c>
      <c r="I299" t="s">
        <v>38</v>
      </c>
      <c r="J299" t="s">
        <v>17</v>
      </c>
      <c r="K299">
        <v>7125</v>
      </c>
      <c r="L299" t="s">
        <v>104</v>
      </c>
      <c r="M299">
        <v>15</v>
      </c>
      <c r="N299">
        <v>20639</v>
      </c>
      <c r="O299">
        <v>1</v>
      </c>
      <c r="P299" t="s">
        <v>28</v>
      </c>
      <c r="Q299">
        <v>6</v>
      </c>
      <c r="R299">
        <v>13</v>
      </c>
      <c r="S299">
        <v>2</v>
      </c>
      <c r="T299">
        <v>5</v>
      </c>
      <c r="U299" t="s">
        <v>147</v>
      </c>
      <c r="V299">
        <v>8</v>
      </c>
      <c r="W299">
        <v>1</v>
      </c>
      <c r="X299">
        <v>36</v>
      </c>
      <c r="Y299">
        <v>775</v>
      </c>
      <c r="Z299">
        <v>779</v>
      </c>
      <c r="AA299">
        <v>7125</v>
      </c>
      <c r="AB299">
        <v>5</v>
      </c>
    </row>
    <row r="300" spans="1:28" x14ac:dyDescent="0.25">
      <c r="A300">
        <v>299</v>
      </c>
      <c r="B300">
        <v>88845</v>
      </c>
      <c r="C300">
        <v>17600</v>
      </c>
      <c r="D300">
        <v>17600</v>
      </c>
      <c r="E300" s="1">
        <v>8.8999999999999996E-2</v>
      </c>
      <c r="F300" t="s">
        <v>14</v>
      </c>
      <c r="G300" t="s">
        <v>15</v>
      </c>
      <c r="H300" s="1">
        <v>0.1658</v>
      </c>
      <c r="I300" t="s">
        <v>99</v>
      </c>
      <c r="J300" t="s">
        <v>17</v>
      </c>
      <c r="K300">
        <v>4166.67</v>
      </c>
      <c r="L300" t="s">
        <v>82</v>
      </c>
      <c r="M300">
        <v>8</v>
      </c>
      <c r="N300">
        <v>235</v>
      </c>
      <c r="O300">
        <v>1</v>
      </c>
      <c r="P300" t="s">
        <v>44</v>
      </c>
      <c r="Q300">
        <v>8</v>
      </c>
      <c r="R300">
        <v>16</v>
      </c>
      <c r="S300">
        <v>1</v>
      </c>
      <c r="T300">
        <v>8</v>
      </c>
      <c r="U300" t="s">
        <v>147</v>
      </c>
      <c r="V300">
        <v>8</v>
      </c>
      <c r="W300">
        <v>1</v>
      </c>
      <c r="X300">
        <v>36</v>
      </c>
      <c r="Y300">
        <v>750</v>
      </c>
      <c r="Z300">
        <v>754</v>
      </c>
      <c r="AA300">
        <v>4166.67</v>
      </c>
      <c r="AB300">
        <v>8</v>
      </c>
    </row>
    <row r="301" spans="1:28" x14ac:dyDescent="0.25">
      <c r="A301">
        <v>300</v>
      </c>
      <c r="B301">
        <v>1031</v>
      </c>
      <c r="C301">
        <v>5000</v>
      </c>
      <c r="D301">
        <v>512.46</v>
      </c>
      <c r="E301" s="1">
        <v>0.12920000000000001</v>
      </c>
      <c r="F301" t="s">
        <v>14</v>
      </c>
      <c r="G301" t="s">
        <v>15</v>
      </c>
      <c r="H301" s="1">
        <v>0.16289999999999999</v>
      </c>
      <c r="I301" t="s">
        <v>24</v>
      </c>
      <c r="J301" t="s">
        <v>31</v>
      </c>
      <c r="K301">
        <v>3333</v>
      </c>
      <c r="L301" t="s">
        <v>48</v>
      </c>
      <c r="M301">
        <v>11</v>
      </c>
      <c r="N301">
        <v>14244</v>
      </c>
      <c r="O301">
        <v>2</v>
      </c>
      <c r="P301" t="s">
        <v>22</v>
      </c>
      <c r="Q301">
        <v>12</v>
      </c>
      <c r="R301">
        <v>16</v>
      </c>
      <c r="S301">
        <v>1</v>
      </c>
      <c r="T301">
        <v>2</v>
      </c>
      <c r="U301" t="s">
        <v>148</v>
      </c>
      <c r="V301">
        <v>17</v>
      </c>
      <c r="W301">
        <v>0</v>
      </c>
      <c r="X301">
        <v>36</v>
      </c>
      <c r="Y301">
        <v>665</v>
      </c>
      <c r="Z301">
        <v>669</v>
      </c>
      <c r="AA301">
        <v>3333</v>
      </c>
      <c r="AB301">
        <v>2</v>
      </c>
    </row>
    <row r="302" spans="1:28" x14ac:dyDescent="0.25">
      <c r="A302">
        <v>301</v>
      </c>
      <c r="B302">
        <v>14556</v>
      </c>
      <c r="C302">
        <v>8000</v>
      </c>
      <c r="D302">
        <v>8000</v>
      </c>
      <c r="E302" s="1">
        <v>0.1867</v>
      </c>
      <c r="F302" t="s">
        <v>23</v>
      </c>
      <c r="G302" t="s">
        <v>87</v>
      </c>
      <c r="H302" s="1">
        <v>5.5599999999999997E-2</v>
      </c>
      <c r="I302" t="s">
        <v>24</v>
      </c>
      <c r="J302" t="s">
        <v>31</v>
      </c>
      <c r="K302">
        <v>2500</v>
      </c>
      <c r="L302" t="s">
        <v>73</v>
      </c>
      <c r="M302">
        <v>5</v>
      </c>
      <c r="N302">
        <v>5770</v>
      </c>
      <c r="O302">
        <v>2</v>
      </c>
      <c r="P302" t="s">
        <v>47</v>
      </c>
      <c r="Q302">
        <v>18</v>
      </c>
      <c r="R302">
        <v>5</v>
      </c>
      <c r="S302">
        <v>0</v>
      </c>
      <c r="T302">
        <v>6</v>
      </c>
      <c r="U302" t="s">
        <v>148</v>
      </c>
      <c r="V302">
        <v>18</v>
      </c>
      <c r="W302">
        <v>0</v>
      </c>
      <c r="X302">
        <v>60</v>
      </c>
      <c r="Y302">
        <v>660</v>
      </c>
      <c r="Z302">
        <v>664</v>
      </c>
      <c r="AA302">
        <v>2500</v>
      </c>
      <c r="AB302">
        <v>6</v>
      </c>
    </row>
    <row r="303" spans="1:28" x14ac:dyDescent="0.25">
      <c r="A303">
        <v>302</v>
      </c>
      <c r="B303">
        <v>8549</v>
      </c>
      <c r="C303">
        <v>10000</v>
      </c>
      <c r="D303">
        <v>9850</v>
      </c>
      <c r="E303" s="1">
        <v>9.8799999999999999E-2</v>
      </c>
      <c r="F303" t="s">
        <v>14</v>
      </c>
      <c r="G303" t="s">
        <v>15</v>
      </c>
      <c r="H303" s="1">
        <v>0.1704</v>
      </c>
      <c r="I303" t="s">
        <v>114</v>
      </c>
      <c r="J303" t="s">
        <v>17</v>
      </c>
      <c r="K303">
        <v>4500</v>
      </c>
      <c r="L303" t="s">
        <v>52</v>
      </c>
      <c r="M303">
        <v>8</v>
      </c>
      <c r="N303">
        <v>6948</v>
      </c>
      <c r="O303">
        <v>2</v>
      </c>
      <c r="P303" t="s">
        <v>64</v>
      </c>
      <c r="Q303">
        <v>9</v>
      </c>
      <c r="R303">
        <v>17</v>
      </c>
      <c r="S303">
        <v>1</v>
      </c>
      <c r="T303">
        <v>4</v>
      </c>
      <c r="U303" t="s">
        <v>148</v>
      </c>
      <c r="V303">
        <v>9</v>
      </c>
      <c r="W303">
        <v>1</v>
      </c>
      <c r="X303">
        <v>36</v>
      </c>
      <c r="Y303">
        <v>730</v>
      </c>
      <c r="Z303">
        <v>734</v>
      </c>
      <c r="AA303">
        <v>4500</v>
      </c>
      <c r="AB303">
        <v>4</v>
      </c>
    </row>
    <row r="304" spans="1:28" x14ac:dyDescent="0.25">
      <c r="A304">
        <v>303</v>
      </c>
      <c r="B304">
        <v>61042</v>
      </c>
      <c r="C304">
        <v>16800</v>
      </c>
      <c r="D304">
        <v>16800</v>
      </c>
      <c r="E304" s="1">
        <v>6.6199999999999995E-2</v>
      </c>
      <c r="F304" t="s">
        <v>14</v>
      </c>
      <c r="G304" t="s">
        <v>15</v>
      </c>
      <c r="H304" s="1">
        <v>3.8699999999999998E-2</v>
      </c>
      <c r="I304" t="s">
        <v>16</v>
      </c>
      <c r="J304" t="s">
        <v>35</v>
      </c>
      <c r="K304">
        <v>16083.33</v>
      </c>
      <c r="L304" t="s">
        <v>112</v>
      </c>
      <c r="M304">
        <v>5</v>
      </c>
      <c r="N304">
        <v>13470</v>
      </c>
      <c r="O304">
        <v>1</v>
      </c>
      <c r="P304" t="s">
        <v>44</v>
      </c>
      <c r="Q304">
        <v>6</v>
      </c>
      <c r="R304">
        <v>3</v>
      </c>
      <c r="S304">
        <v>1</v>
      </c>
      <c r="T304">
        <v>8</v>
      </c>
      <c r="U304" t="s">
        <v>147</v>
      </c>
      <c r="V304">
        <v>7</v>
      </c>
      <c r="W304">
        <v>1</v>
      </c>
      <c r="X304">
        <v>36</v>
      </c>
      <c r="Y304">
        <v>800</v>
      </c>
      <c r="Z304">
        <v>804</v>
      </c>
      <c r="AA304">
        <v>16083.33</v>
      </c>
      <c r="AB304">
        <v>8</v>
      </c>
    </row>
    <row r="305" spans="1:28" x14ac:dyDescent="0.25">
      <c r="A305">
        <v>304</v>
      </c>
      <c r="B305">
        <v>13096</v>
      </c>
      <c r="C305">
        <v>6500</v>
      </c>
      <c r="D305">
        <v>6450</v>
      </c>
      <c r="E305" s="1">
        <v>0.1038</v>
      </c>
      <c r="F305" t="s">
        <v>23</v>
      </c>
      <c r="G305" t="s">
        <v>68</v>
      </c>
      <c r="H305" s="1">
        <v>6.8599999999999994E-2</v>
      </c>
      <c r="I305" t="s">
        <v>114</v>
      </c>
      <c r="J305" t="s">
        <v>17</v>
      </c>
      <c r="K305">
        <v>2738.67</v>
      </c>
      <c r="L305" t="s">
        <v>88</v>
      </c>
      <c r="M305">
        <v>10</v>
      </c>
      <c r="N305">
        <v>2345</v>
      </c>
      <c r="O305">
        <v>1</v>
      </c>
      <c r="P305" t="s">
        <v>44</v>
      </c>
      <c r="Q305">
        <v>10</v>
      </c>
      <c r="R305">
        <v>6</v>
      </c>
      <c r="S305">
        <v>4</v>
      </c>
      <c r="T305">
        <v>8</v>
      </c>
      <c r="U305" t="s">
        <v>147</v>
      </c>
      <c r="V305">
        <v>8</v>
      </c>
      <c r="W305">
        <v>1</v>
      </c>
      <c r="X305">
        <v>60</v>
      </c>
      <c r="Y305">
        <v>755</v>
      </c>
      <c r="Z305">
        <v>759</v>
      </c>
      <c r="AA305">
        <v>2738.67</v>
      </c>
      <c r="AB305">
        <v>8</v>
      </c>
    </row>
    <row r="306" spans="1:28" x14ac:dyDescent="0.25">
      <c r="A306">
        <v>305</v>
      </c>
      <c r="B306">
        <v>70987</v>
      </c>
      <c r="C306">
        <v>35000</v>
      </c>
      <c r="D306">
        <v>35000</v>
      </c>
      <c r="E306" s="1">
        <v>7.9000000000000001E-2</v>
      </c>
      <c r="F306" t="s">
        <v>14</v>
      </c>
      <c r="G306" t="s">
        <v>68</v>
      </c>
      <c r="H306" s="1">
        <v>0.20699999999999999</v>
      </c>
      <c r="I306" t="s">
        <v>20</v>
      </c>
      <c r="J306" t="s">
        <v>17</v>
      </c>
      <c r="K306">
        <v>12083.33</v>
      </c>
      <c r="L306" t="s">
        <v>95</v>
      </c>
      <c r="M306">
        <v>10</v>
      </c>
      <c r="N306">
        <v>28864</v>
      </c>
      <c r="O306">
        <v>0</v>
      </c>
      <c r="P306" t="s">
        <v>40</v>
      </c>
      <c r="Q306">
        <v>7</v>
      </c>
      <c r="R306">
        <v>20</v>
      </c>
      <c r="S306">
        <v>4</v>
      </c>
      <c r="T306">
        <v>11</v>
      </c>
      <c r="U306" t="s">
        <v>146</v>
      </c>
      <c r="V306">
        <v>7</v>
      </c>
      <c r="W306">
        <v>1</v>
      </c>
      <c r="X306">
        <v>36</v>
      </c>
      <c r="Y306">
        <v>790</v>
      </c>
      <c r="Z306">
        <v>794</v>
      </c>
      <c r="AA306">
        <v>12083.33</v>
      </c>
      <c r="AB306">
        <v>11</v>
      </c>
    </row>
    <row r="307" spans="1:28" x14ac:dyDescent="0.25">
      <c r="A307">
        <v>306</v>
      </c>
      <c r="B307">
        <v>70752</v>
      </c>
      <c r="C307">
        <v>9950</v>
      </c>
      <c r="D307">
        <v>9950</v>
      </c>
      <c r="E307" s="1">
        <v>0.14330000000000001</v>
      </c>
      <c r="F307" t="s">
        <v>14</v>
      </c>
      <c r="G307" t="s">
        <v>15</v>
      </c>
      <c r="H307" s="1">
        <v>4.19E-2</v>
      </c>
      <c r="I307" t="s">
        <v>30</v>
      </c>
      <c r="J307" t="s">
        <v>17</v>
      </c>
      <c r="K307">
        <v>4800</v>
      </c>
      <c r="L307" t="s">
        <v>43</v>
      </c>
      <c r="M307">
        <v>9</v>
      </c>
      <c r="N307">
        <v>5038</v>
      </c>
      <c r="O307">
        <v>1</v>
      </c>
      <c r="P307" t="s">
        <v>28</v>
      </c>
      <c r="Q307">
        <v>14</v>
      </c>
      <c r="R307">
        <v>4</v>
      </c>
      <c r="S307">
        <v>1</v>
      </c>
      <c r="T307">
        <v>5</v>
      </c>
      <c r="U307" t="s">
        <v>147</v>
      </c>
      <c r="V307">
        <v>14</v>
      </c>
      <c r="W307">
        <v>1</v>
      </c>
      <c r="X307">
        <v>36</v>
      </c>
      <c r="Y307">
        <v>685</v>
      </c>
      <c r="Z307">
        <v>689</v>
      </c>
      <c r="AA307">
        <v>4800</v>
      </c>
      <c r="AB307">
        <v>5</v>
      </c>
    </row>
    <row r="308" spans="1:28" x14ac:dyDescent="0.25">
      <c r="A308">
        <v>307</v>
      </c>
      <c r="B308">
        <v>35935</v>
      </c>
      <c r="C308">
        <v>5000</v>
      </c>
      <c r="D308">
        <v>5000</v>
      </c>
      <c r="E308" s="1">
        <v>9.9099999999999994E-2</v>
      </c>
      <c r="F308" t="s">
        <v>14</v>
      </c>
      <c r="G308" t="s">
        <v>15</v>
      </c>
      <c r="H308" s="1">
        <v>0.28770000000000001</v>
      </c>
      <c r="I308" t="s">
        <v>54</v>
      </c>
      <c r="J308" t="s">
        <v>31</v>
      </c>
      <c r="K308">
        <v>3166.67</v>
      </c>
      <c r="L308" t="s">
        <v>82</v>
      </c>
      <c r="M308">
        <v>3</v>
      </c>
      <c r="N308">
        <v>0</v>
      </c>
      <c r="O308">
        <v>1</v>
      </c>
      <c r="P308" t="s">
        <v>100</v>
      </c>
      <c r="Q308">
        <v>9</v>
      </c>
      <c r="R308">
        <v>28</v>
      </c>
      <c r="S308">
        <v>1</v>
      </c>
      <c r="T308" t="s">
        <v>100</v>
      </c>
      <c r="U308" t="s">
        <v>147</v>
      </c>
      <c r="V308">
        <v>8</v>
      </c>
      <c r="W308">
        <v>0</v>
      </c>
      <c r="X308">
        <v>36</v>
      </c>
      <c r="Y308">
        <v>750</v>
      </c>
      <c r="Z308">
        <v>754</v>
      </c>
      <c r="AA308">
        <v>3166.67</v>
      </c>
      <c r="AB308">
        <v>-1</v>
      </c>
    </row>
    <row r="309" spans="1:28" x14ac:dyDescent="0.25">
      <c r="A309">
        <v>308</v>
      </c>
      <c r="B309">
        <v>68413</v>
      </c>
      <c r="C309">
        <v>10000</v>
      </c>
      <c r="D309">
        <v>10000</v>
      </c>
      <c r="E309" s="1">
        <v>0.1905</v>
      </c>
      <c r="F309" t="s">
        <v>23</v>
      </c>
      <c r="G309" t="s">
        <v>15</v>
      </c>
      <c r="H309" s="1">
        <v>0.28389999999999999</v>
      </c>
      <c r="I309" t="s">
        <v>46</v>
      </c>
      <c r="J309" t="s">
        <v>31</v>
      </c>
      <c r="K309">
        <v>3726.67</v>
      </c>
      <c r="L309" t="s">
        <v>27</v>
      </c>
      <c r="M309">
        <v>23</v>
      </c>
      <c r="N309">
        <v>10067</v>
      </c>
      <c r="O309">
        <v>2</v>
      </c>
      <c r="P309" t="s">
        <v>28</v>
      </c>
      <c r="Q309">
        <v>19</v>
      </c>
      <c r="R309">
        <v>28</v>
      </c>
      <c r="S309">
        <v>1</v>
      </c>
      <c r="T309">
        <v>5</v>
      </c>
      <c r="U309" t="s">
        <v>148</v>
      </c>
      <c r="V309">
        <v>14</v>
      </c>
      <c r="W309">
        <v>0</v>
      </c>
      <c r="X309">
        <v>60</v>
      </c>
      <c r="Y309">
        <v>695</v>
      </c>
      <c r="Z309">
        <v>699</v>
      </c>
      <c r="AA309">
        <v>3726.67</v>
      </c>
      <c r="AB309">
        <v>5</v>
      </c>
    </row>
    <row r="310" spans="1:28" x14ac:dyDescent="0.25">
      <c r="A310">
        <v>309</v>
      </c>
      <c r="B310">
        <v>74613</v>
      </c>
      <c r="C310">
        <v>6000</v>
      </c>
      <c r="D310">
        <v>6000</v>
      </c>
      <c r="E310" s="1">
        <v>0.13109999999999999</v>
      </c>
      <c r="F310" t="s">
        <v>14</v>
      </c>
      <c r="G310" t="s">
        <v>15</v>
      </c>
      <c r="H310" s="1">
        <v>0.19969999999999999</v>
      </c>
      <c r="I310" t="s">
        <v>77</v>
      </c>
      <c r="J310" t="s">
        <v>17</v>
      </c>
      <c r="K310">
        <v>5833.33</v>
      </c>
      <c r="L310" t="s">
        <v>43</v>
      </c>
      <c r="M310">
        <v>6</v>
      </c>
      <c r="N310">
        <v>5523</v>
      </c>
      <c r="O310">
        <v>1</v>
      </c>
      <c r="P310" t="s">
        <v>49</v>
      </c>
      <c r="Q310">
        <v>13</v>
      </c>
      <c r="R310">
        <v>19</v>
      </c>
      <c r="S310">
        <v>1</v>
      </c>
      <c r="T310">
        <v>1</v>
      </c>
      <c r="U310" t="s">
        <v>147</v>
      </c>
      <c r="V310">
        <v>14</v>
      </c>
      <c r="W310">
        <v>1</v>
      </c>
      <c r="X310">
        <v>36</v>
      </c>
      <c r="Y310">
        <v>685</v>
      </c>
      <c r="Z310">
        <v>689</v>
      </c>
      <c r="AA310">
        <v>5833.33</v>
      </c>
      <c r="AB310">
        <v>1</v>
      </c>
    </row>
    <row r="311" spans="1:28" x14ac:dyDescent="0.25">
      <c r="A311">
        <v>310</v>
      </c>
      <c r="B311">
        <v>82673</v>
      </c>
      <c r="C311">
        <v>35000</v>
      </c>
      <c r="D311">
        <v>35000</v>
      </c>
      <c r="E311" s="1">
        <v>7.9000000000000001E-2</v>
      </c>
      <c r="F311" t="s">
        <v>14</v>
      </c>
      <c r="G311" t="s">
        <v>15</v>
      </c>
      <c r="H311" s="1">
        <v>0.20269999999999999</v>
      </c>
      <c r="I311" t="s">
        <v>69</v>
      </c>
      <c r="J311" t="s">
        <v>17</v>
      </c>
      <c r="K311">
        <v>12083.33</v>
      </c>
      <c r="L311" t="s">
        <v>120</v>
      </c>
      <c r="M311">
        <v>15</v>
      </c>
      <c r="N311">
        <v>35242</v>
      </c>
      <c r="O311">
        <v>0</v>
      </c>
      <c r="P311" t="s">
        <v>40</v>
      </c>
      <c r="Q311">
        <v>7</v>
      </c>
      <c r="R311">
        <v>20</v>
      </c>
      <c r="S311">
        <v>1</v>
      </c>
      <c r="T311">
        <v>11</v>
      </c>
      <c r="U311" t="s">
        <v>146</v>
      </c>
      <c r="V311">
        <v>6</v>
      </c>
      <c r="W311">
        <v>1</v>
      </c>
      <c r="X311">
        <v>36</v>
      </c>
      <c r="Y311">
        <v>770</v>
      </c>
      <c r="Z311">
        <v>774</v>
      </c>
      <c r="AA311">
        <v>12083.33</v>
      </c>
      <c r="AB311">
        <v>11</v>
      </c>
    </row>
    <row r="312" spans="1:28" x14ac:dyDescent="0.25">
      <c r="A312">
        <v>311</v>
      </c>
      <c r="B312">
        <v>56341</v>
      </c>
      <c r="C312">
        <v>5600</v>
      </c>
      <c r="D312">
        <v>5600</v>
      </c>
      <c r="E312" s="1">
        <v>7.9000000000000001E-2</v>
      </c>
      <c r="F312" t="s">
        <v>14</v>
      </c>
      <c r="G312" t="s">
        <v>15</v>
      </c>
      <c r="H312" s="1">
        <v>0.16539999999999999</v>
      </c>
      <c r="I312" t="s">
        <v>46</v>
      </c>
      <c r="J312" t="s">
        <v>31</v>
      </c>
      <c r="K312">
        <v>1916.67</v>
      </c>
      <c r="L312" t="s">
        <v>42</v>
      </c>
      <c r="M312">
        <v>8</v>
      </c>
      <c r="N312">
        <v>3373</v>
      </c>
      <c r="O312">
        <v>0</v>
      </c>
      <c r="P312" t="s">
        <v>28</v>
      </c>
      <c r="Q312">
        <v>7</v>
      </c>
      <c r="R312">
        <v>16</v>
      </c>
      <c r="S312">
        <v>1</v>
      </c>
      <c r="T312">
        <v>5</v>
      </c>
      <c r="U312" t="s">
        <v>146</v>
      </c>
      <c r="V312">
        <v>12</v>
      </c>
      <c r="W312">
        <v>0</v>
      </c>
      <c r="X312">
        <v>36</v>
      </c>
      <c r="Y312">
        <v>705</v>
      </c>
      <c r="Z312">
        <v>709</v>
      </c>
      <c r="AA312">
        <v>1916.67</v>
      </c>
      <c r="AB312">
        <v>5</v>
      </c>
    </row>
    <row r="313" spans="1:28" x14ac:dyDescent="0.25">
      <c r="A313">
        <v>312</v>
      </c>
      <c r="B313">
        <v>32601</v>
      </c>
      <c r="C313">
        <v>17000</v>
      </c>
      <c r="D313">
        <v>17000</v>
      </c>
      <c r="E313" s="1">
        <v>7.9000000000000001E-2</v>
      </c>
      <c r="F313" t="s">
        <v>14</v>
      </c>
      <c r="G313" t="s">
        <v>101</v>
      </c>
      <c r="H313" s="1">
        <v>6.4299999999999996E-2</v>
      </c>
      <c r="I313" t="s">
        <v>30</v>
      </c>
      <c r="J313" t="s">
        <v>31</v>
      </c>
      <c r="K313">
        <v>6250</v>
      </c>
      <c r="L313" t="s">
        <v>121</v>
      </c>
      <c r="M313">
        <v>4</v>
      </c>
      <c r="N313">
        <v>1352</v>
      </c>
      <c r="O313">
        <v>3</v>
      </c>
      <c r="P313" t="s">
        <v>47</v>
      </c>
      <c r="Q313">
        <v>7</v>
      </c>
      <c r="R313">
        <v>6</v>
      </c>
      <c r="S313">
        <v>0</v>
      </c>
      <c r="T313">
        <v>6</v>
      </c>
      <c r="U313" t="s">
        <v>149</v>
      </c>
      <c r="V313">
        <v>8</v>
      </c>
      <c r="W313">
        <v>0</v>
      </c>
      <c r="X313">
        <v>36</v>
      </c>
      <c r="Y313">
        <v>795</v>
      </c>
      <c r="Z313">
        <v>799</v>
      </c>
      <c r="AA313">
        <v>6250</v>
      </c>
      <c r="AB313">
        <v>6</v>
      </c>
    </row>
    <row r="314" spans="1:28" x14ac:dyDescent="0.25">
      <c r="A314">
        <v>313</v>
      </c>
      <c r="B314">
        <v>25674</v>
      </c>
      <c r="C314">
        <v>15000</v>
      </c>
      <c r="D314">
        <v>15000</v>
      </c>
      <c r="E314" s="1">
        <v>0.12989999999999999</v>
      </c>
      <c r="F314" t="s">
        <v>23</v>
      </c>
      <c r="G314" t="s">
        <v>15</v>
      </c>
      <c r="H314" s="1">
        <v>0.17449999999999999</v>
      </c>
      <c r="I314" t="s">
        <v>71</v>
      </c>
      <c r="J314" t="s">
        <v>31</v>
      </c>
      <c r="K314">
        <v>5666.67</v>
      </c>
      <c r="L314" t="s">
        <v>21</v>
      </c>
      <c r="M314">
        <v>13</v>
      </c>
      <c r="N314">
        <v>10855</v>
      </c>
      <c r="O314">
        <v>0</v>
      </c>
      <c r="P314" t="s">
        <v>37</v>
      </c>
      <c r="Q314">
        <v>12</v>
      </c>
      <c r="R314">
        <v>17</v>
      </c>
      <c r="S314">
        <v>1</v>
      </c>
      <c r="T314">
        <v>3</v>
      </c>
      <c r="U314" t="s">
        <v>146</v>
      </c>
      <c r="V314">
        <v>11</v>
      </c>
      <c r="W314">
        <v>0</v>
      </c>
      <c r="X314">
        <v>60</v>
      </c>
      <c r="Y314">
        <v>715</v>
      </c>
      <c r="Z314">
        <v>719</v>
      </c>
      <c r="AA314">
        <v>5666.67</v>
      </c>
      <c r="AB314">
        <v>3</v>
      </c>
    </row>
    <row r="315" spans="1:28" x14ac:dyDescent="0.25">
      <c r="A315">
        <v>314</v>
      </c>
      <c r="B315">
        <v>73376</v>
      </c>
      <c r="C315">
        <v>3000</v>
      </c>
      <c r="D315">
        <v>3000</v>
      </c>
      <c r="E315" s="1">
        <v>0.1114</v>
      </c>
      <c r="F315" t="s">
        <v>14</v>
      </c>
      <c r="G315" t="s">
        <v>101</v>
      </c>
      <c r="H315" s="1">
        <v>1.7000000000000001E-2</v>
      </c>
      <c r="I315" t="s">
        <v>71</v>
      </c>
      <c r="J315" t="s">
        <v>17</v>
      </c>
      <c r="K315">
        <v>7750</v>
      </c>
      <c r="L315" t="s">
        <v>43</v>
      </c>
      <c r="M315">
        <v>7</v>
      </c>
      <c r="N315">
        <v>874</v>
      </c>
      <c r="O315">
        <v>0</v>
      </c>
      <c r="P315" t="s">
        <v>40</v>
      </c>
      <c r="Q315">
        <v>11</v>
      </c>
      <c r="R315">
        <v>1</v>
      </c>
      <c r="S315">
        <v>0</v>
      </c>
      <c r="T315">
        <v>11</v>
      </c>
      <c r="U315" t="s">
        <v>146</v>
      </c>
      <c r="V315">
        <v>14</v>
      </c>
      <c r="W315">
        <v>1</v>
      </c>
      <c r="X315">
        <v>36</v>
      </c>
      <c r="Y315">
        <v>685</v>
      </c>
      <c r="Z315">
        <v>689</v>
      </c>
      <c r="AA315">
        <v>7750</v>
      </c>
      <c r="AB315">
        <v>11</v>
      </c>
    </row>
    <row r="316" spans="1:28" x14ac:dyDescent="0.25">
      <c r="A316">
        <v>315</v>
      </c>
      <c r="B316">
        <v>89741</v>
      </c>
      <c r="C316">
        <v>12000</v>
      </c>
      <c r="D316">
        <v>12000</v>
      </c>
      <c r="E316" s="1">
        <v>0.1777</v>
      </c>
      <c r="F316" t="s">
        <v>14</v>
      </c>
      <c r="G316" t="s">
        <v>29</v>
      </c>
      <c r="H316" s="1">
        <v>9.8599999999999993E-2</v>
      </c>
      <c r="I316" t="s">
        <v>38</v>
      </c>
      <c r="J316" t="s">
        <v>31</v>
      </c>
      <c r="K316">
        <v>3083.33</v>
      </c>
      <c r="L316" t="s">
        <v>48</v>
      </c>
      <c r="M316">
        <v>10</v>
      </c>
      <c r="N316">
        <v>4390</v>
      </c>
      <c r="O316">
        <v>0</v>
      </c>
      <c r="P316" t="s">
        <v>64</v>
      </c>
      <c r="Q316">
        <v>17</v>
      </c>
      <c r="R316">
        <v>9</v>
      </c>
      <c r="S316">
        <v>2</v>
      </c>
      <c r="T316">
        <v>4</v>
      </c>
      <c r="U316" t="s">
        <v>146</v>
      </c>
      <c r="V316">
        <v>17</v>
      </c>
      <c r="W316">
        <v>0</v>
      </c>
      <c r="X316">
        <v>36</v>
      </c>
      <c r="Y316">
        <v>665</v>
      </c>
      <c r="Z316">
        <v>669</v>
      </c>
      <c r="AA316">
        <v>3083.33</v>
      </c>
      <c r="AB316">
        <v>4</v>
      </c>
    </row>
    <row r="317" spans="1:28" x14ac:dyDescent="0.25">
      <c r="A317">
        <v>316</v>
      </c>
      <c r="B317">
        <v>33667</v>
      </c>
      <c r="C317">
        <v>25000</v>
      </c>
      <c r="D317">
        <v>25000</v>
      </c>
      <c r="E317" s="1">
        <v>0.14269999999999999</v>
      </c>
      <c r="F317" t="s">
        <v>14</v>
      </c>
      <c r="G317" t="s">
        <v>15</v>
      </c>
      <c r="H317" s="1">
        <v>0.1459</v>
      </c>
      <c r="I317" t="s">
        <v>38</v>
      </c>
      <c r="J317" t="s">
        <v>17</v>
      </c>
      <c r="K317">
        <v>9000</v>
      </c>
      <c r="L317" t="s">
        <v>42</v>
      </c>
      <c r="M317">
        <v>11</v>
      </c>
      <c r="N317">
        <v>22364</v>
      </c>
      <c r="O317">
        <v>3</v>
      </c>
      <c r="P317" t="s">
        <v>53</v>
      </c>
      <c r="Q317">
        <v>14</v>
      </c>
      <c r="R317">
        <v>14</v>
      </c>
      <c r="S317">
        <v>1</v>
      </c>
      <c r="T317">
        <v>7</v>
      </c>
      <c r="U317" t="s">
        <v>149</v>
      </c>
      <c r="V317">
        <v>12</v>
      </c>
      <c r="W317">
        <v>1</v>
      </c>
      <c r="X317">
        <v>36</v>
      </c>
      <c r="Y317">
        <v>705</v>
      </c>
      <c r="Z317">
        <v>709</v>
      </c>
      <c r="AA317">
        <v>9000</v>
      </c>
      <c r="AB317">
        <v>7</v>
      </c>
    </row>
    <row r="318" spans="1:28" x14ac:dyDescent="0.25">
      <c r="A318">
        <v>317</v>
      </c>
      <c r="B318">
        <v>88438</v>
      </c>
      <c r="C318">
        <v>31075</v>
      </c>
      <c r="D318">
        <v>31050</v>
      </c>
      <c r="E318" s="1">
        <v>0.2049</v>
      </c>
      <c r="F318" t="s">
        <v>14</v>
      </c>
      <c r="G318" t="s">
        <v>29</v>
      </c>
      <c r="H318" s="1">
        <v>0.26179999999999998</v>
      </c>
      <c r="I318" t="s">
        <v>38</v>
      </c>
      <c r="J318" t="s">
        <v>35</v>
      </c>
      <c r="K318">
        <v>6000</v>
      </c>
      <c r="L318" t="s">
        <v>73</v>
      </c>
      <c r="M318">
        <v>20</v>
      </c>
      <c r="N318">
        <v>27221</v>
      </c>
      <c r="O318">
        <v>2</v>
      </c>
      <c r="P318" t="s">
        <v>40</v>
      </c>
      <c r="Q318">
        <v>20</v>
      </c>
      <c r="R318">
        <v>26</v>
      </c>
      <c r="S318">
        <v>2</v>
      </c>
      <c r="T318">
        <v>11</v>
      </c>
      <c r="U318" t="s">
        <v>148</v>
      </c>
      <c r="V318">
        <v>18</v>
      </c>
      <c r="W318">
        <v>1</v>
      </c>
      <c r="X318">
        <v>36</v>
      </c>
      <c r="Y318">
        <v>660</v>
      </c>
      <c r="Z318">
        <v>664</v>
      </c>
      <c r="AA318">
        <v>6000</v>
      </c>
      <c r="AB318">
        <v>11</v>
      </c>
    </row>
    <row r="319" spans="1:28" x14ac:dyDescent="0.25">
      <c r="A319">
        <v>318</v>
      </c>
      <c r="B319">
        <v>77788</v>
      </c>
      <c r="C319">
        <v>4750</v>
      </c>
      <c r="D319">
        <v>4750</v>
      </c>
      <c r="E319" s="1">
        <v>0.14330000000000001</v>
      </c>
      <c r="F319" t="s">
        <v>23</v>
      </c>
      <c r="G319" t="s">
        <v>15</v>
      </c>
      <c r="H319" s="1">
        <v>0.23480000000000001</v>
      </c>
      <c r="I319" t="s">
        <v>16</v>
      </c>
      <c r="J319" t="s">
        <v>31</v>
      </c>
      <c r="K319">
        <v>1500</v>
      </c>
      <c r="L319" t="s">
        <v>55</v>
      </c>
      <c r="M319">
        <v>11</v>
      </c>
      <c r="N319">
        <v>1687</v>
      </c>
      <c r="O319">
        <v>3</v>
      </c>
      <c r="P319" t="s">
        <v>19</v>
      </c>
      <c r="Q319">
        <v>14</v>
      </c>
      <c r="R319">
        <v>23</v>
      </c>
      <c r="S319">
        <v>1</v>
      </c>
      <c r="T319">
        <v>0</v>
      </c>
      <c r="U319" t="s">
        <v>149</v>
      </c>
      <c r="V319">
        <v>9</v>
      </c>
      <c r="W319">
        <v>0</v>
      </c>
      <c r="X319">
        <v>60</v>
      </c>
      <c r="Y319">
        <v>740</v>
      </c>
      <c r="Z319">
        <v>744</v>
      </c>
      <c r="AA319">
        <v>1500</v>
      </c>
      <c r="AB319">
        <v>0</v>
      </c>
    </row>
    <row r="320" spans="1:28" x14ac:dyDescent="0.25">
      <c r="A320">
        <v>319</v>
      </c>
      <c r="B320">
        <v>40131</v>
      </c>
      <c r="C320">
        <v>6400</v>
      </c>
      <c r="D320">
        <v>6375</v>
      </c>
      <c r="E320" s="1">
        <v>0.1171</v>
      </c>
      <c r="F320" t="s">
        <v>14</v>
      </c>
      <c r="G320" t="s">
        <v>29</v>
      </c>
      <c r="H320" s="1">
        <v>0.14879999999999999</v>
      </c>
      <c r="I320" t="s">
        <v>69</v>
      </c>
      <c r="J320" t="s">
        <v>31</v>
      </c>
      <c r="K320">
        <v>4166.67</v>
      </c>
      <c r="L320" t="s">
        <v>84</v>
      </c>
      <c r="M320">
        <v>7</v>
      </c>
      <c r="N320">
        <v>15055</v>
      </c>
      <c r="O320">
        <v>0</v>
      </c>
      <c r="P320" t="s">
        <v>49</v>
      </c>
      <c r="Q320">
        <v>11</v>
      </c>
      <c r="R320">
        <v>14</v>
      </c>
      <c r="S320">
        <v>2</v>
      </c>
      <c r="T320">
        <v>1</v>
      </c>
      <c r="U320" t="s">
        <v>146</v>
      </c>
      <c r="V320">
        <v>15</v>
      </c>
      <c r="W320">
        <v>0</v>
      </c>
      <c r="X320">
        <v>36</v>
      </c>
      <c r="Y320">
        <v>680</v>
      </c>
      <c r="Z320">
        <v>684</v>
      </c>
      <c r="AA320">
        <v>4166.67</v>
      </c>
      <c r="AB320">
        <v>1</v>
      </c>
    </row>
    <row r="321" spans="1:28" x14ac:dyDescent="0.25">
      <c r="A321">
        <v>320</v>
      </c>
      <c r="B321">
        <v>36163</v>
      </c>
      <c r="C321">
        <v>25000</v>
      </c>
      <c r="D321">
        <v>25000</v>
      </c>
      <c r="E321" s="1">
        <v>9.9099999999999994E-2</v>
      </c>
      <c r="F321" t="s">
        <v>14</v>
      </c>
      <c r="G321" t="s">
        <v>15</v>
      </c>
      <c r="H321" s="1">
        <v>0.15379999999999999</v>
      </c>
      <c r="I321" t="s">
        <v>46</v>
      </c>
      <c r="J321" t="s">
        <v>31</v>
      </c>
      <c r="K321">
        <v>5500</v>
      </c>
      <c r="L321" t="s">
        <v>52</v>
      </c>
      <c r="M321">
        <v>9</v>
      </c>
      <c r="N321">
        <v>11395</v>
      </c>
      <c r="O321">
        <v>0</v>
      </c>
      <c r="P321" t="s">
        <v>37</v>
      </c>
      <c r="Q321">
        <v>9</v>
      </c>
      <c r="R321">
        <v>15</v>
      </c>
      <c r="S321">
        <v>1</v>
      </c>
      <c r="T321">
        <v>3</v>
      </c>
      <c r="U321" t="s">
        <v>146</v>
      </c>
      <c r="V321">
        <v>9</v>
      </c>
      <c r="W321">
        <v>0</v>
      </c>
      <c r="X321">
        <v>36</v>
      </c>
      <c r="Y321">
        <v>730</v>
      </c>
      <c r="Z321">
        <v>734</v>
      </c>
      <c r="AA321">
        <v>5500</v>
      </c>
      <c r="AB321">
        <v>3</v>
      </c>
    </row>
    <row r="322" spans="1:28" x14ac:dyDescent="0.25">
      <c r="A322">
        <v>321</v>
      </c>
      <c r="B322">
        <v>52543</v>
      </c>
      <c r="C322">
        <v>5000</v>
      </c>
      <c r="D322">
        <v>4975</v>
      </c>
      <c r="E322" s="1">
        <v>6.0299999999999999E-2</v>
      </c>
      <c r="F322" t="s">
        <v>14</v>
      </c>
      <c r="G322" t="s">
        <v>76</v>
      </c>
      <c r="H322" s="1">
        <v>6.4299999999999996E-2</v>
      </c>
      <c r="I322" t="s">
        <v>77</v>
      </c>
      <c r="J322" t="s">
        <v>17</v>
      </c>
      <c r="K322">
        <v>12083.33</v>
      </c>
      <c r="L322" t="s">
        <v>80</v>
      </c>
      <c r="M322">
        <v>10</v>
      </c>
      <c r="N322">
        <v>792</v>
      </c>
      <c r="O322">
        <v>0</v>
      </c>
      <c r="P322" t="s">
        <v>28</v>
      </c>
      <c r="Q322">
        <v>6</v>
      </c>
      <c r="R322">
        <v>6</v>
      </c>
      <c r="S322">
        <v>5</v>
      </c>
      <c r="T322">
        <v>5</v>
      </c>
      <c r="U322" t="s">
        <v>146</v>
      </c>
      <c r="V322">
        <v>8</v>
      </c>
      <c r="W322">
        <v>1</v>
      </c>
      <c r="X322">
        <v>36</v>
      </c>
      <c r="Y322">
        <v>785</v>
      </c>
      <c r="Z322">
        <v>789</v>
      </c>
      <c r="AA322">
        <v>12083.33</v>
      </c>
      <c r="AB322">
        <v>5</v>
      </c>
    </row>
    <row r="323" spans="1:28" x14ac:dyDescent="0.25">
      <c r="A323">
        <v>322</v>
      </c>
      <c r="B323">
        <v>27201</v>
      </c>
      <c r="C323">
        <v>12000</v>
      </c>
      <c r="D323">
        <v>12000</v>
      </c>
      <c r="E323" s="1">
        <v>0.11990000000000001</v>
      </c>
      <c r="F323" t="s">
        <v>23</v>
      </c>
      <c r="G323" t="s">
        <v>68</v>
      </c>
      <c r="H323" s="1">
        <v>4.2999999999999997E-2</v>
      </c>
      <c r="I323" t="s">
        <v>61</v>
      </c>
      <c r="J323" t="s">
        <v>17</v>
      </c>
      <c r="K323">
        <v>3583.33</v>
      </c>
      <c r="L323" t="s">
        <v>88</v>
      </c>
      <c r="M323">
        <v>5</v>
      </c>
      <c r="N323">
        <v>3942</v>
      </c>
      <c r="O323">
        <v>2</v>
      </c>
      <c r="P323" t="s">
        <v>22</v>
      </c>
      <c r="Q323">
        <v>11</v>
      </c>
      <c r="R323">
        <v>4</v>
      </c>
      <c r="S323">
        <v>4</v>
      </c>
      <c r="T323">
        <v>2</v>
      </c>
      <c r="U323" t="s">
        <v>148</v>
      </c>
      <c r="V323">
        <v>8</v>
      </c>
      <c r="W323">
        <v>1</v>
      </c>
      <c r="X323">
        <v>60</v>
      </c>
      <c r="Y323">
        <v>755</v>
      </c>
      <c r="Z323">
        <v>759</v>
      </c>
      <c r="AA323">
        <v>3583.33</v>
      </c>
      <c r="AB323">
        <v>2</v>
      </c>
    </row>
    <row r="324" spans="1:28" x14ac:dyDescent="0.25">
      <c r="A324">
        <v>323</v>
      </c>
      <c r="B324">
        <v>60064</v>
      </c>
      <c r="C324">
        <v>20000</v>
      </c>
      <c r="D324">
        <v>20000</v>
      </c>
      <c r="E324" s="1">
        <v>0.19719999999999999</v>
      </c>
      <c r="F324" t="s">
        <v>14</v>
      </c>
      <c r="G324" t="s">
        <v>15</v>
      </c>
      <c r="H324" s="1">
        <v>0.13739999999999999</v>
      </c>
      <c r="I324" t="s">
        <v>69</v>
      </c>
      <c r="J324" t="s">
        <v>17</v>
      </c>
      <c r="K324">
        <v>7965</v>
      </c>
      <c r="L324" t="s">
        <v>48</v>
      </c>
      <c r="M324">
        <v>18</v>
      </c>
      <c r="N324">
        <v>18809</v>
      </c>
      <c r="O324">
        <v>1</v>
      </c>
      <c r="P324" t="s">
        <v>53</v>
      </c>
      <c r="Q324">
        <v>19</v>
      </c>
      <c r="R324">
        <v>13</v>
      </c>
      <c r="S324">
        <v>1</v>
      </c>
      <c r="T324">
        <v>7</v>
      </c>
      <c r="U324" t="s">
        <v>147</v>
      </c>
      <c r="V324">
        <v>17</v>
      </c>
      <c r="W324">
        <v>1</v>
      </c>
      <c r="X324">
        <v>36</v>
      </c>
      <c r="Y324">
        <v>665</v>
      </c>
      <c r="Z324">
        <v>669</v>
      </c>
      <c r="AA324">
        <v>7965</v>
      </c>
      <c r="AB324">
        <v>7</v>
      </c>
    </row>
    <row r="325" spans="1:28" x14ac:dyDescent="0.25">
      <c r="A325">
        <v>324</v>
      </c>
      <c r="B325">
        <v>39439</v>
      </c>
      <c r="C325">
        <v>10000</v>
      </c>
      <c r="D325">
        <v>10000</v>
      </c>
      <c r="E325" s="1">
        <v>0.15959999999999999</v>
      </c>
      <c r="F325" t="s">
        <v>14</v>
      </c>
      <c r="G325" t="s">
        <v>15</v>
      </c>
      <c r="H325" s="1">
        <v>0.13089999999999999</v>
      </c>
      <c r="I325" t="s">
        <v>24</v>
      </c>
      <c r="J325" t="s">
        <v>31</v>
      </c>
      <c r="K325">
        <v>4416.67</v>
      </c>
      <c r="L325" t="s">
        <v>48</v>
      </c>
      <c r="M325">
        <v>9</v>
      </c>
      <c r="N325">
        <v>23870</v>
      </c>
      <c r="O325">
        <v>1</v>
      </c>
      <c r="P325" t="s">
        <v>40</v>
      </c>
      <c r="Q325">
        <v>15</v>
      </c>
      <c r="R325">
        <v>13</v>
      </c>
      <c r="S325">
        <v>1</v>
      </c>
      <c r="T325">
        <v>11</v>
      </c>
      <c r="U325" t="s">
        <v>147</v>
      </c>
      <c r="V325">
        <v>17</v>
      </c>
      <c r="W325">
        <v>0</v>
      </c>
      <c r="X325">
        <v>36</v>
      </c>
      <c r="Y325">
        <v>665</v>
      </c>
      <c r="Z325">
        <v>669</v>
      </c>
      <c r="AA325">
        <v>4416.67</v>
      </c>
      <c r="AB325">
        <v>11</v>
      </c>
    </row>
    <row r="326" spans="1:28" x14ac:dyDescent="0.25">
      <c r="A326">
        <v>325</v>
      </c>
      <c r="B326">
        <v>98321</v>
      </c>
      <c r="C326">
        <v>9750</v>
      </c>
      <c r="D326">
        <v>9750</v>
      </c>
      <c r="E326" s="1">
        <v>0.2049</v>
      </c>
      <c r="F326" t="s">
        <v>14</v>
      </c>
      <c r="G326" t="s">
        <v>33</v>
      </c>
      <c r="H326" s="1">
        <v>0.1055</v>
      </c>
      <c r="I326" t="s">
        <v>79</v>
      </c>
      <c r="J326" t="s">
        <v>31</v>
      </c>
      <c r="K326">
        <v>3033.33</v>
      </c>
      <c r="L326" t="s">
        <v>73</v>
      </c>
      <c r="M326">
        <v>13</v>
      </c>
      <c r="N326">
        <v>8688</v>
      </c>
      <c r="O326">
        <v>1</v>
      </c>
      <c r="P326" t="s">
        <v>64</v>
      </c>
      <c r="Q326">
        <v>20</v>
      </c>
      <c r="R326">
        <v>10</v>
      </c>
      <c r="S326">
        <v>3</v>
      </c>
      <c r="T326">
        <v>4</v>
      </c>
      <c r="U326" t="s">
        <v>147</v>
      </c>
      <c r="V326">
        <v>18</v>
      </c>
      <c r="W326">
        <v>0</v>
      </c>
      <c r="X326">
        <v>36</v>
      </c>
      <c r="Y326">
        <v>660</v>
      </c>
      <c r="Z326">
        <v>664</v>
      </c>
      <c r="AA326">
        <v>3033.33</v>
      </c>
      <c r="AB326">
        <v>4</v>
      </c>
    </row>
    <row r="327" spans="1:28" x14ac:dyDescent="0.25">
      <c r="A327">
        <v>326</v>
      </c>
      <c r="B327">
        <v>61683</v>
      </c>
      <c r="C327">
        <v>10000</v>
      </c>
      <c r="D327">
        <v>10000</v>
      </c>
      <c r="E327" s="1">
        <v>0.1409</v>
      </c>
      <c r="F327" t="s">
        <v>14</v>
      </c>
      <c r="G327" t="s">
        <v>15</v>
      </c>
      <c r="H327" s="1">
        <v>0.1502</v>
      </c>
      <c r="I327" t="s">
        <v>96</v>
      </c>
      <c r="J327" t="s">
        <v>17</v>
      </c>
      <c r="K327">
        <v>6000</v>
      </c>
      <c r="L327" t="s">
        <v>43</v>
      </c>
      <c r="M327">
        <v>13</v>
      </c>
      <c r="N327">
        <v>8178</v>
      </c>
      <c r="O327">
        <v>0</v>
      </c>
      <c r="P327" t="s">
        <v>44</v>
      </c>
      <c r="Q327">
        <v>14</v>
      </c>
      <c r="R327">
        <v>15</v>
      </c>
      <c r="S327">
        <v>1</v>
      </c>
      <c r="T327">
        <v>8</v>
      </c>
      <c r="U327" t="s">
        <v>146</v>
      </c>
      <c r="V327">
        <v>14</v>
      </c>
      <c r="W327">
        <v>1</v>
      </c>
      <c r="X327">
        <v>36</v>
      </c>
      <c r="Y327">
        <v>685</v>
      </c>
      <c r="Z327">
        <v>689</v>
      </c>
      <c r="AA327">
        <v>6000</v>
      </c>
      <c r="AB327">
        <v>8</v>
      </c>
    </row>
    <row r="328" spans="1:28" x14ac:dyDescent="0.25">
      <c r="A328">
        <v>327</v>
      </c>
      <c r="B328">
        <v>101987</v>
      </c>
      <c r="C328">
        <v>3000</v>
      </c>
      <c r="D328">
        <v>2057.84</v>
      </c>
      <c r="E328" s="1">
        <v>0.1046</v>
      </c>
      <c r="F328" t="s">
        <v>14</v>
      </c>
      <c r="G328" t="s">
        <v>101</v>
      </c>
      <c r="H328" s="1">
        <v>4.3400000000000001E-2</v>
      </c>
      <c r="I328" t="s">
        <v>81</v>
      </c>
      <c r="J328" t="s">
        <v>35</v>
      </c>
      <c r="K328">
        <v>4350</v>
      </c>
      <c r="L328" t="s">
        <v>84</v>
      </c>
      <c r="M328">
        <v>3</v>
      </c>
      <c r="N328">
        <v>8414</v>
      </c>
      <c r="O328">
        <v>4</v>
      </c>
      <c r="P328" t="s">
        <v>40</v>
      </c>
      <c r="Q328">
        <v>10</v>
      </c>
      <c r="R328">
        <v>4</v>
      </c>
      <c r="S328">
        <v>0</v>
      </c>
      <c r="T328">
        <v>11</v>
      </c>
      <c r="U328" t="s">
        <v>149</v>
      </c>
      <c r="V328">
        <v>15</v>
      </c>
      <c r="W328">
        <v>1</v>
      </c>
      <c r="X328">
        <v>36</v>
      </c>
      <c r="Y328">
        <v>680</v>
      </c>
      <c r="Z328">
        <v>684</v>
      </c>
      <c r="AA328">
        <v>4350</v>
      </c>
      <c r="AB328">
        <v>11</v>
      </c>
    </row>
    <row r="329" spans="1:28" x14ac:dyDescent="0.25">
      <c r="A329">
        <v>328</v>
      </c>
      <c r="B329">
        <v>81939</v>
      </c>
      <c r="C329">
        <v>25000</v>
      </c>
      <c r="D329">
        <v>25000</v>
      </c>
      <c r="E329" s="1">
        <v>0.19719999999999999</v>
      </c>
      <c r="F329" t="s">
        <v>23</v>
      </c>
      <c r="G329" t="s">
        <v>15</v>
      </c>
      <c r="H329" s="1">
        <v>1.3100000000000001E-2</v>
      </c>
      <c r="I329" t="s">
        <v>93</v>
      </c>
      <c r="J329" t="s">
        <v>17</v>
      </c>
      <c r="K329">
        <v>5666.67</v>
      </c>
      <c r="L329" t="s">
        <v>83</v>
      </c>
      <c r="M329">
        <v>6</v>
      </c>
      <c r="N329">
        <v>92</v>
      </c>
      <c r="O329">
        <v>0</v>
      </c>
      <c r="P329" t="s">
        <v>40</v>
      </c>
      <c r="Q329">
        <v>19</v>
      </c>
      <c r="R329">
        <v>1</v>
      </c>
      <c r="S329">
        <v>1</v>
      </c>
      <c r="T329">
        <v>11</v>
      </c>
      <c r="U329" t="s">
        <v>146</v>
      </c>
      <c r="V329">
        <v>13</v>
      </c>
      <c r="W329">
        <v>1</v>
      </c>
      <c r="X329">
        <v>60</v>
      </c>
      <c r="Y329">
        <v>700</v>
      </c>
      <c r="Z329">
        <v>704</v>
      </c>
      <c r="AA329">
        <v>5666.67</v>
      </c>
      <c r="AB329">
        <v>11</v>
      </c>
    </row>
    <row r="330" spans="1:28" x14ac:dyDescent="0.25">
      <c r="A330">
        <v>329</v>
      </c>
      <c r="B330">
        <v>9885</v>
      </c>
      <c r="C330">
        <v>5000</v>
      </c>
      <c r="D330">
        <v>5000</v>
      </c>
      <c r="E330" s="1">
        <v>0.14219999999999999</v>
      </c>
      <c r="F330" t="s">
        <v>14</v>
      </c>
      <c r="G330" t="s">
        <v>33</v>
      </c>
      <c r="H330" s="1">
        <v>0.18729999999999999</v>
      </c>
      <c r="I330" t="s">
        <v>24</v>
      </c>
      <c r="J330" t="s">
        <v>17</v>
      </c>
      <c r="K330">
        <v>8583</v>
      </c>
      <c r="L330" t="s">
        <v>36</v>
      </c>
      <c r="M330">
        <v>9</v>
      </c>
      <c r="N330">
        <v>8097</v>
      </c>
      <c r="O330">
        <v>1</v>
      </c>
      <c r="P330" t="s">
        <v>49</v>
      </c>
      <c r="Q330">
        <v>14</v>
      </c>
      <c r="R330">
        <v>18</v>
      </c>
      <c r="S330">
        <v>3</v>
      </c>
      <c r="T330">
        <v>1</v>
      </c>
      <c r="U330" t="s">
        <v>147</v>
      </c>
      <c r="V330">
        <v>16</v>
      </c>
      <c r="W330">
        <v>1</v>
      </c>
      <c r="X330">
        <v>36</v>
      </c>
      <c r="Y330">
        <v>670</v>
      </c>
      <c r="Z330">
        <v>674</v>
      </c>
      <c r="AA330">
        <v>8583</v>
      </c>
      <c r="AB330">
        <v>1</v>
      </c>
    </row>
    <row r="331" spans="1:28" x14ac:dyDescent="0.25">
      <c r="A331">
        <v>330</v>
      </c>
      <c r="B331">
        <v>19235</v>
      </c>
      <c r="C331">
        <v>6500</v>
      </c>
      <c r="D331">
        <v>6500</v>
      </c>
      <c r="E331" s="1">
        <v>5.79E-2</v>
      </c>
      <c r="F331" t="s">
        <v>14</v>
      </c>
      <c r="G331" t="s">
        <v>29</v>
      </c>
      <c r="H331" s="1">
        <v>0.22839999999999999</v>
      </c>
      <c r="I331" t="s">
        <v>20</v>
      </c>
      <c r="J331" t="s">
        <v>17</v>
      </c>
      <c r="K331">
        <v>6400</v>
      </c>
      <c r="L331" t="s">
        <v>52</v>
      </c>
      <c r="M331">
        <v>11</v>
      </c>
      <c r="N331">
        <v>7435</v>
      </c>
      <c r="O331">
        <v>0</v>
      </c>
      <c r="P331" t="s">
        <v>44</v>
      </c>
      <c r="Q331">
        <v>5</v>
      </c>
      <c r="R331">
        <v>22</v>
      </c>
      <c r="S331">
        <v>2</v>
      </c>
      <c r="T331">
        <v>8</v>
      </c>
      <c r="U331" t="s">
        <v>146</v>
      </c>
      <c r="V331">
        <v>9</v>
      </c>
      <c r="W331">
        <v>1</v>
      </c>
      <c r="X331">
        <v>36</v>
      </c>
      <c r="Y331">
        <v>730</v>
      </c>
      <c r="Z331">
        <v>734</v>
      </c>
      <c r="AA331">
        <v>6400</v>
      </c>
      <c r="AB331">
        <v>8</v>
      </c>
    </row>
    <row r="332" spans="1:28" x14ac:dyDescent="0.25">
      <c r="A332">
        <v>331</v>
      </c>
      <c r="B332">
        <v>73893</v>
      </c>
      <c r="C332">
        <v>8325</v>
      </c>
      <c r="D332">
        <v>8325</v>
      </c>
      <c r="E332" s="1">
        <v>0.15310000000000001</v>
      </c>
      <c r="F332" t="s">
        <v>14</v>
      </c>
      <c r="G332" t="s">
        <v>15</v>
      </c>
      <c r="H332" s="1">
        <v>0.1522</v>
      </c>
      <c r="I332" t="s">
        <v>71</v>
      </c>
      <c r="J332" t="s">
        <v>31</v>
      </c>
      <c r="K332">
        <v>2916.67</v>
      </c>
      <c r="L332" t="s">
        <v>36</v>
      </c>
      <c r="M332">
        <v>13</v>
      </c>
      <c r="N332">
        <v>7171</v>
      </c>
      <c r="O332">
        <v>0</v>
      </c>
      <c r="P332" t="s">
        <v>64</v>
      </c>
      <c r="Q332">
        <v>15</v>
      </c>
      <c r="R332">
        <v>15</v>
      </c>
      <c r="S332">
        <v>1</v>
      </c>
      <c r="T332">
        <v>4</v>
      </c>
      <c r="U332" t="s">
        <v>146</v>
      </c>
      <c r="V332">
        <v>16</v>
      </c>
      <c r="W332">
        <v>0</v>
      </c>
      <c r="X332">
        <v>36</v>
      </c>
      <c r="Y332">
        <v>670</v>
      </c>
      <c r="Z332">
        <v>674</v>
      </c>
      <c r="AA332">
        <v>2916.67</v>
      </c>
      <c r="AB332">
        <v>4</v>
      </c>
    </row>
    <row r="333" spans="1:28" x14ac:dyDescent="0.25">
      <c r="A333">
        <v>332</v>
      </c>
      <c r="B333">
        <v>65788</v>
      </c>
      <c r="C333">
        <v>20000</v>
      </c>
      <c r="D333">
        <v>20000</v>
      </c>
      <c r="E333" s="1">
        <v>0.15310000000000001</v>
      </c>
      <c r="F333" t="s">
        <v>23</v>
      </c>
      <c r="G333" t="s">
        <v>101</v>
      </c>
      <c r="H333" s="1">
        <v>0.1394</v>
      </c>
      <c r="I333" t="s">
        <v>46</v>
      </c>
      <c r="J333" t="s">
        <v>17</v>
      </c>
      <c r="K333">
        <v>8333.33</v>
      </c>
      <c r="L333" t="s">
        <v>78</v>
      </c>
      <c r="M333">
        <v>15</v>
      </c>
      <c r="N333">
        <v>22246</v>
      </c>
      <c r="O333">
        <v>0</v>
      </c>
      <c r="P333" t="s">
        <v>40</v>
      </c>
      <c r="Q333">
        <v>15</v>
      </c>
      <c r="R333">
        <v>13</v>
      </c>
      <c r="S333">
        <v>0</v>
      </c>
      <c r="T333">
        <v>11</v>
      </c>
      <c r="U333" t="s">
        <v>146</v>
      </c>
      <c r="V333">
        <v>12</v>
      </c>
      <c r="W333">
        <v>1</v>
      </c>
      <c r="X333">
        <v>60</v>
      </c>
      <c r="Y333">
        <v>710</v>
      </c>
      <c r="Z333">
        <v>714</v>
      </c>
      <c r="AA333">
        <v>8333.33</v>
      </c>
      <c r="AB333">
        <v>11</v>
      </c>
    </row>
    <row r="334" spans="1:28" x14ac:dyDescent="0.25">
      <c r="A334">
        <v>333</v>
      </c>
      <c r="B334">
        <v>70001</v>
      </c>
      <c r="C334">
        <v>12000</v>
      </c>
      <c r="D334">
        <v>12000</v>
      </c>
      <c r="E334" s="1">
        <v>0.1212</v>
      </c>
      <c r="F334" t="s">
        <v>14</v>
      </c>
      <c r="G334" t="s">
        <v>29</v>
      </c>
      <c r="H334" s="1">
        <v>0.20319999999999999</v>
      </c>
      <c r="I334" t="s">
        <v>56</v>
      </c>
      <c r="J334" t="s">
        <v>17</v>
      </c>
      <c r="K334">
        <v>5166.67</v>
      </c>
      <c r="L334" t="s">
        <v>78</v>
      </c>
      <c r="M334">
        <v>9</v>
      </c>
      <c r="N334">
        <v>10054</v>
      </c>
      <c r="O334">
        <v>1</v>
      </c>
      <c r="P334" t="s">
        <v>64</v>
      </c>
      <c r="Q334">
        <v>12</v>
      </c>
      <c r="R334">
        <v>20</v>
      </c>
      <c r="S334">
        <v>2</v>
      </c>
      <c r="T334">
        <v>4</v>
      </c>
      <c r="U334" t="s">
        <v>147</v>
      </c>
      <c r="V334">
        <v>12</v>
      </c>
      <c r="W334">
        <v>1</v>
      </c>
      <c r="X334">
        <v>36</v>
      </c>
      <c r="Y334">
        <v>710</v>
      </c>
      <c r="Z334">
        <v>714</v>
      </c>
      <c r="AA334">
        <v>5166.67</v>
      </c>
      <c r="AB334">
        <v>4</v>
      </c>
    </row>
    <row r="335" spans="1:28" x14ac:dyDescent="0.25">
      <c r="A335">
        <v>334</v>
      </c>
      <c r="B335">
        <v>14243</v>
      </c>
      <c r="C335">
        <v>9500</v>
      </c>
      <c r="D335">
        <v>9475</v>
      </c>
      <c r="E335" s="1">
        <v>0.1038</v>
      </c>
      <c r="F335" t="s">
        <v>23</v>
      </c>
      <c r="G335" t="s">
        <v>101</v>
      </c>
      <c r="H335" s="1">
        <v>0.13639999999999999</v>
      </c>
      <c r="I335" t="s">
        <v>102</v>
      </c>
      <c r="J335" t="s">
        <v>17</v>
      </c>
      <c r="K335">
        <v>5000</v>
      </c>
      <c r="L335" t="s">
        <v>88</v>
      </c>
      <c r="M335">
        <v>10</v>
      </c>
      <c r="N335">
        <v>46358</v>
      </c>
      <c r="O335">
        <v>0</v>
      </c>
      <c r="P335" t="s">
        <v>40</v>
      </c>
      <c r="Q335">
        <v>10</v>
      </c>
      <c r="R335">
        <v>13</v>
      </c>
      <c r="S335">
        <v>0</v>
      </c>
      <c r="T335">
        <v>11</v>
      </c>
      <c r="U335" t="s">
        <v>146</v>
      </c>
      <c r="V335">
        <v>8</v>
      </c>
      <c r="W335">
        <v>1</v>
      </c>
      <c r="X335">
        <v>60</v>
      </c>
      <c r="Y335">
        <v>755</v>
      </c>
      <c r="Z335">
        <v>759</v>
      </c>
      <c r="AA335">
        <v>5000</v>
      </c>
      <c r="AB335">
        <v>11</v>
      </c>
    </row>
    <row r="336" spans="1:28" x14ac:dyDescent="0.25">
      <c r="A336">
        <v>335</v>
      </c>
      <c r="B336">
        <v>16597</v>
      </c>
      <c r="C336">
        <v>12000</v>
      </c>
      <c r="D336">
        <v>11862.38</v>
      </c>
      <c r="E336" s="1">
        <v>5.79E-2</v>
      </c>
      <c r="F336" t="s">
        <v>23</v>
      </c>
      <c r="G336" t="s">
        <v>15</v>
      </c>
      <c r="H336" s="1">
        <v>0.2213</v>
      </c>
      <c r="I336" t="s">
        <v>86</v>
      </c>
      <c r="J336" t="s">
        <v>17</v>
      </c>
      <c r="K336">
        <v>4166.67</v>
      </c>
      <c r="L336" t="s">
        <v>67</v>
      </c>
      <c r="M336">
        <v>12</v>
      </c>
      <c r="N336">
        <v>14464</v>
      </c>
      <c r="O336">
        <v>1</v>
      </c>
      <c r="P336" t="s">
        <v>40</v>
      </c>
      <c r="Q336">
        <v>5</v>
      </c>
      <c r="R336">
        <v>22</v>
      </c>
      <c r="S336">
        <v>1</v>
      </c>
      <c r="T336">
        <v>11</v>
      </c>
      <c r="U336" t="s">
        <v>147</v>
      </c>
      <c r="V336">
        <v>7</v>
      </c>
      <c r="W336">
        <v>1</v>
      </c>
      <c r="X336">
        <v>60</v>
      </c>
      <c r="Y336">
        <v>780</v>
      </c>
      <c r="Z336">
        <v>784</v>
      </c>
      <c r="AA336">
        <v>4166.67</v>
      </c>
      <c r="AB336">
        <v>11</v>
      </c>
    </row>
    <row r="337" spans="1:28" x14ac:dyDescent="0.25">
      <c r="A337">
        <v>336</v>
      </c>
      <c r="B337">
        <v>14355</v>
      </c>
      <c r="C337">
        <v>7200</v>
      </c>
      <c r="D337">
        <v>7200</v>
      </c>
      <c r="E337" s="1">
        <v>0.1149</v>
      </c>
      <c r="F337" t="s">
        <v>23</v>
      </c>
      <c r="G337" t="s">
        <v>15</v>
      </c>
      <c r="H337" s="1">
        <v>0.1678</v>
      </c>
      <c r="I337" t="s">
        <v>24</v>
      </c>
      <c r="J337" t="s">
        <v>31</v>
      </c>
      <c r="K337">
        <v>2944</v>
      </c>
      <c r="L337" t="s">
        <v>21</v>
      </c>
      <c r="M337">
        <v>11</v>
      </c>
      <c r="N337">
        <v>5459</v>
      </c>
      <c r="O337">
        <v>0</v>
      </c>
      <c r="P337" t="s">
        <v>47</v>
      </c>
      <c r="Q337">
        <v>11</v>
      </c>
      <c r="R337">
        <v>16</v>
      </c>
      <c r="S337">
        <v>1</v>
      </c>
      <c r="T337">
        <v>6</v>
      </c>
      <c r="U337" t="s">
        <v>146</v>
      </c>
      <c r="V337">
        <v>11</v>
      </c>
      <c r="W337">
        <v>0</v>
      </c>
      <c r="X337">
        <v>60</v>
      </c>
      <c r="Y337">
        <v>715</v>
      </c>
      <c r="Z337">
        <v>719</v>
      </c>
      <c r="AA337">
        <v>2944</v>
      </c>
      <c r="AB337">
        <v>6</v>
      </c>
    </row>
    <row r="338" spans="1:28" x14ac:dyDescent="0.25">
      <c r="A338">
        <v>337</v>
      </c>
      <c r="B338">
        <v>85461</v>
      </c>
      <c r="C338">
        <v>8500</v>
      </c>
      <c r="D338">
        <v>8500</v>
      </c>
      <c r="E338" s="1">
        <v>0.1016</v>
      </c>
      <c r="F338" t="s">
        <v>14</v>
      </c>
      <c r="G338" t="s">
        <v>29</v>
      </c>
      <c r="H338" s="1">
        <v>0.1123</v>
      </c>
      <c r="I338" t="s">
        <v>108</v>
      </c>
      <c r="J338" t="s">
        <v>17</v>
      </c>
      <c r="K338">
        <v>6091.83</v>
      </c>
      <c r="L338" t="s">
        <v>78</v>
      </c>
      <c r="M338">
        <v>18</v>
      </c>
      <c r="N338">
        <v>10568</v>
      </c>
      <c r="O338">
        <v>0</v>
      </c>
      <c r="P338" t="s">
        <v>37</v>
      </c>
      <c r="Q338">
        <v>10</v>
      </c>
      <c r="R338">
        <v>11</v>
      </c>
      <c r="S338">
        <v>2</v>
      </c>
      <c r="T338">
        <v>3</v>
      </c>
      <c r="U338" t="s">
        <v>146</v>
      </c>
      <c r="V338">
        <v>12</v>
      </c>
      <c r="W338">
        <v>1</v>
      </c>
      <c r="X338">
        <v>36</v>
      </c>
      <c r="Y338">
        <v>710</v>
      </c>
      <c r="Z338">
        <v>714</v>
      </c>
      <c r="AA338">
        <v>6091.83</v>
      </c>
      <c r="AB338">
        <v>3</v>
      </c>
    </row>
    <row r="339" spans="1:28" x14ac:dyDescent="0.25">
      <c r="A339">
        <v>338</v>
      </c>
      <c r="B339">
        <v>76503</v>
      </c>
      <c r="C339">
        <v>17475</v>
      </c>
      <c r="D339">
        <v>17475</v>
      </c>
      <c r="E339" s="1">
        <v>0.1905</v>
      </c>
      <c r="F339" t="s">
        <v>23</v>
      </c>
      <c r="G339" t="s">
        <v>15</v>
      </c>
      <c r="H339" s="1">
        <v>0.22950000000000001</v>
      </c>
      <c r="I339" t="s">
        <v>81</v>
      </c>
      <c r="J339" t="s">
        <v>17</v>
      </c>
      <c r="K339">
        <v>4583.33</v>
      </c>
      <c r="L339" t="s">
        <v>43</v>
      </c>
      <c r="M339">
        <v>13</v>
      </c>
      <c r="N339">
        <v>15852</v>
      </c>
      <c r="O339">
        <v>3</v>
      </c>
      <c r="P339" t="s">
        <v>40</v>
      </c>
      <c r="Q339">
        <v>19</v>
      </c>
      <c r="R339">
        <v>22</v>
      </c>
      <c r="S339">
        <v>1</v>
      </c>
      <c r="T339">
        <v>11</v>
      </c>
      <c r="U339" t="s">
        <v>149</v>
      </c>
      <c r="V339">
        <v>14</v>
      </c>
      <c r="W339">
        <v>1</v>
      </c>
      <c r="X339">
        <v>60</v>
      </c>
      <c r="Y339">
        <v>685</v>
      </c>
      <c r="Z339">
        <v>689</v>
      </c>
      <c r="AA339">
        <v>4583.33</v>
      </c>
      <c r="AB339">
        <v>11</v>
      </c>
    </row>
    <row r="340" spans="1:28" x14ac:dyDescent="0.25">
      <c r="A340">
        <v>339</v>
      </c>
      <c r="B340">
        <v>71743</v>
      </c>
      <c r="C340">
        <v>10000</v>
      </c>
      <c r="D340">
        <v>10000</v>
      </c>
      <c r="E340" s="1">
        <v>0.1212</v>
      </c>
      <c r="F340" t="s">
        <v>14</v>
      </c>
      <c r="G340" t="s">
        <v>68</v>
      </c>
      <c r="H340" s="1">
        <v>0.13489999999999999</v>
      </c>
      <c r="I340" t="s">
        <v>20</v>
      </c>
      <c r="J340" t="s">
        <v>17</v>
      </c>
      <c r="K340">
        <v>3113.83</v>
      </c>
      <c r="L340" t="s">
        <v>25</v>
      </c>
      <c r="M340">
        <v>9</v>
      </c>
      <c r="N340">
        <v>6634</v>
      </c>
      <c r="O340">
        <v>0</v>
      </c>
      <c r="P340" t="s">
        <v>64</v>
      </c>
      <c r="Q340">
        <v>12</v>
      </c>
      <c r="R340">
        <v>13</v>
      </c>
      <c r="S340">
        <v>4</v>
      </c>
      <c r="T340">
        <v>4</v>
      </c>
      <c r="U340" t="s">
        <v>146</v>
      </c>
      <c r="V340">
        <v>14</v>
      </c>
      <c r="W340">
        <v>1</v>
      </c>
      <c r="X340">
        <v>36</v>
      </c>
      <c r="Y340">
        <v>690</v>
      </c>
      <c r="Z340">
        <v>694</v>
      </c>
      <c r="AA340">
        <v>3113.83</v>
      </c>
      <c r="AB340">
        <v>4</v>
      </c>
    </row>
    <row r="341" spans="1:28" x14ac:dyDescent="0.25">
      <c r="A341">
        <v>340</v>
      </c>
      <c r="B341">
        <v>66429</v>
      </c>
      <c r="C341">
        <v>18000</v>
      </c>
      <c r="D341">
        <v>17975</v>
      </c>
      <c r="E341" s="1">
        <v>0.22470000000000001</v>
      </c>
      <c r="F341" t="s">
        <v>23</v>
      </c>
      <c r="G341" t="s">
        <v>75</v>
      </c>
      <c r="H341" s="1">
        <v>1.9199999999999998E-2</v>
      </c>
      <c r="I341" t="s">
        <v>46</v>
      </c>
      <c r="J341" t="s">
        <v>31</v>
      </c>
      <c r="K341">
        <v>4583.33</v>
      </c>
      <c r="L341" t="s">
        <v>73</v>
      </c>
      <c r="M341">
        <v>6</v>
      </c>
      <c r="N341">
        <v>4243</v>
      </c>
      <c r="O341">
        <v>3</v>
      </c>
      <c r="P341" t="s">
        <v>53</v>
      </c>
      <c r="Q341">
        <v>22</v>
      </c>
      <c r="R341">
        <v>1</v>
      </c>
      <c r="S341">
        <v>0</v>
      </c>
      <c r="T341">
        <v>7</v>
      </c>
      <c r="U341" t="s">
        <v>149</v>
      </c>
      <c r="V341">
        <v>18</v>
      </c>
      <c r="W341">
        <v>0</v>
      </c>
      <c r="X341">
        <v>60</v>
      </c>
      <c r="Y341">
        <v>660</v>
      </c>
      <c r="Z341">
        <v>664</v>
      </c>
      <c r="AA341">
        <v>4583.33</v>
      </c>
      <c r="AB341">
        <v>7</v>
      </c>
    </row>
    <row r="342" spans="1:28" x14ac:dyDescent="0.25">
      <c r="A342">
        <v>341</v>
      </c>
      <c r="B342">
        <v>18916</v>
      </c>
      <c r="C342">
        <v>4800</v>
      </c>
      <c r="D342">
        <v>4775</v>
      </c>
      <c r="E342" s="1">
        <v>5.4199999999999998E-2</v>
      </c>
      <c r="F342" t="s">
        <v>14</v>
      </c>
      <c r="G342" t="s">
        <v>91</v>
      </c>
      <c r="H342" s="1">
        <v>0.20169999999999999</v>
      </c>
      <c r="I342" t="s">
        <v>66</v>
      </c>
      <c r="J342" t="s">
        <v>17</v>
      </c>
      <c r="K342">
        <v>7466.83</v>
      </c>
      <c r="L342" t="s">
        <v>80</v>
      </c>
      <c r="M342">
        <v>19</v>
      </c>
      <c r="N342">
        <v>13461</v>
      </c>
      <c r="O342">
        <v>2</v>
      </c>
      <c r="P342" t="s">
        <v>64</v>
      </c>
      <c r="Q342">
        <v>5</v>
      </c>
      <c r="R342">
        <v>20</v>
      </c>
      <c r="S342">
        <v>0</v>
      </c>
      <c r="T342">
        <v>4</v>
      </c>
      <c r="U342" t="s">
        <v>148</v>
      </c>
      <c r="V342">
        <v>8</v>
      </c>
      <c r="W342">
        <v>1</v>
      </c>
      <c r="X342">
        <v>36</v>
      </c>
      <c r="Y342">
        <v>785</v>
      </c>
      <c r="Z342">
        <v>789</v>
      </c>
      <c r="AA342">
        <v>7466.83</v>
      </c>
      <c r="AB342">
        <v>4</v>
      </c>
    </row>
    <row r="343" spans="1:28" x14ac:dyDescent="0.25">
      <c r="A343">
        <v>342</v>
      </c>
      <c r="B343">
        <v>40840</v>
      </c>
      <c r="C343">
        <v>5000</v>
      </c>
      <c r="D343">
        <v>5000</v>
      </c>
      <c r="E343" s="1">
        <v>7.9000000000000001E-2</v>
      </c>
      <c r="F343" t="s">
        <v>14</v>
      </c>
      <c r="G343" t="s">
        <v>97</v>
      </c>
      <c r="H343" s="1">
        <v>0.16439999999999999</v>
      </c>
      <c r="I343" t="s">
        <v>85</v>
      </c>
      <c r="J343" t="s">
        <v>17</v>
      </c>
      <c r="K343">
        <v>2298.75</v>
      </c>
      <c r="L343" t="s">
        <v>39</v>
      </c>
      <c r="M343">
        <v>10</v>
      </c>
      <c r="N343">
        <v>12346</v>
      </c>
      <c r="O343">
        <v>0</v>
      </c>
      <c r="P343" t="s">
        <v>40</v>
      </c>
      <c r="Q343">
        <v>7</v>
      </c>
      <c r="R343">
        <v>16</v>
      </c>
      <c r="S343">
        <v>0</v>
      </c>
      <c r="T343">
        <v>11</v>
      </c>
      <c r="U343" t="s">
        <v>146</v>
      </c>
      <c r="V343">
        <v>11</v>
      </c>
      <c r="W343">
        <v>1</v>
      </c>
      <c r="X343">
        <v>36</v>
      </c>
      <c r="Y343">
        <v>720</v>
      </c>
      <c r="Z343">
        <v>724</v>
      </c>
      <c r="AA343">
        <v>2298.75</v>
      </c>
      <c r="AB343">
        <v>11</v>
      </c>
    </row>
    <row r="344" spans="1:28" x14ac:dyDescent="0.25">
      <c r="A344">
        <v>343</v>
      </c>
      <c r="B344">
        <v>49985</v>
      </c>
      <c r="C344">
        <v>20000</v>
      </c>
      <c r="D344">
        <v>19925</v>
      </c>
      <c r="E344" s="1">
        <v>0.1212</v>
      </c>
      <c r="F344" t="s">
        <v>14</v>
      </c>
      <c r="G344" t="s">
        <v>29</v>
      </c>
      <c r="H344" s="1">
        <v>0.1032</v>
      </c>
      <c r="I344" t="s">
        <v>20</v>
      </c>
      <c r="J344" t="s">
        <v>31</v>
      </c>
      <c r="K344">
        <v>3750</v>
      </c>
      <c r="L344" t="s">
        <v>39</v>
      </c>
      <c r="M344">
        <v>6</v>
      </c>
      <c r="N344">
        <v>15762</v>
      </c>
      <c r="O344">
        <v>0</v>
      </c>
      <c r="P344" t="s">
        <v>22</v>
      </c>
      <c r="Q344">
        <v>12</v>
      </c>
      <c r="R344">
        <v>10</v>
      </c>
      <c r="S344">
        <v>2</v>
      </c>
      <c r="T344">
        <v>2</v>
      </c>
      <c r="U344" t="s">
        <v>146</v>
      </c>
      <c r="V344">
        <v>11</v>
      </c>
      <c r="W344">
        <v>0</v>
      </c>
      <c r="X344">
        <v>36</v>
      </c>
      <c r="Y344">
        <v>720</v>
      </c>
      <c r="Z344">
        <v>724</v>
      </c>
      <c r="AA344">
        <v>3750</v>
      </c>
      <c r="AB344">
        <v>2</v>
      </c>
    </row>
    <row r="345" spans="1:28" x14ac:dyDescent="0.25">
      <c r="A345">
        <v>344</v>
      </c>
      <c r="B345">
        <v>91018</v>
      </c>
      <c r="C345">
        <v>12300</v>
      </c>
      <c r="D345">
        <v>12300</v>
      </c>
      <c r="E345" s="1">
        <v>0.15310000000000001</v>
      </c>
      <c r="F345" t="s">
        <v>14</v>
      </c>
      <c r="G345" t="s">
        <v>15</v>
      </c>
      <c r="H345" s="1">
        <v>0.19259999999999999</v>
      </c>
      <c r="I345" t="s">
        <v>54</v>
      </c>
      <c r="J345" t="s">
        <v>17</v>
      </c>
      <c r="K345">
        <v>5000</v>
      </c>
      <c r="L345" t="s">
        <v>78</v>
      </c>
      <c r="M345">
        <v>13</v>
      </c>
      <c r="N345">
        <v>4460</v>
      </c>
      <c r="O345">
        <v>2</v>
      </c>
      <c r="P345" t="s">
        <v>40</v>
      </c>
      <c r="Q345">
        <v>15</v>
      </c>
      <c r="R345">
        <v>19</v>
      </c>
      <c r="S345">
        <v>1</v>
      </c>
      <c r="T345">
        <v>11</v>
      </c>
      <c r="U345" t="s">
        <v>148</v>
      </c>
      <c r="V345">
        <v>12</v>
      </c>
      <c r="W345">
        <v>1</v>
      </c>
      <c r="X345">
        <v>36</v>
      </c>
      <c r="Y345">
        <v>710</v>
      </c>
      <c r="Z345">
        <v>714</v>
      </c>
      <c r="AA345">
        <v>5000</v>
      </c>
      <c r="AB345">
        <v>11</v>
      </c>
    </row>
    <row r="346" spans="1:28" x14ac:dyDescent="0.25">
      <c r="A346">
        <v>345</v>
      </c>
      <c r="B346">
        <v>46016</v>
      </c>
      <c r="C346">
        <v>28000</v>
      </c>
      <c r="D346">
        <v>27950</v>
      </c>
      <c r="E346" s="1">
        <v>0.2278</v>
      </c>
      <c r="F346" t="s">
        <v>23</v>
      </c>
      <c r="G346" t="s">
        <v>15</v>
      </c>
      <c r="H346" s="1">
        <v>0.10290000000000001</v>
      </c>
      <c r="I346" t="s">
        <v>41</v>
      </c>
      <c r="J346" t="s">
        <v>17</v>
      </c>
      <c r="K346">
        <v>6125</v>
      </c>
      <c r="L346" t="s">
        <v>62</v>
      </c>
      <c r="M346">
        <v>11</v>
      </c>
      <c r="N346">
        <v>18101</v>
      </c>
      <c r="O346">
        <v>2</v>
      </c>
      <c r="P346" t="s">
        <v>28</v>
      </c>
      <c r="Q346">
        <v>22</v>
      </c>
      <c r="R346">
        <v>10</v>
      </c>
      <c r="S346">
        <v>1</v>
      </c>
      <c r="T346">
        <v>5</v>
      </c>
      <c r="U346" t="s">
        <v>148</v>
      </c>
      <c r="V346">
        <v>15</v>
      </c>
      <c r="W346">
        <v>1</v>
      </c>
      <c r="X346">
        <v>60</v>
      </c>
      <c r="Y346">
        <v>675</v>
      </c>
      <c r="Z346">
        <v>679</v>
      </c>
      <c r="AA346">
        <v>6125</v>
      </c>
      <c r="AB346">
        <v>5</v>
      </c>
    </row>
    <row r="347" spans="1:28" x14ac:dyDescent="0.25">
      <c r="A347">
        <v>346</v>
      </c>
      <c r="B347">
        <v>20772</v>
      </c>
      <c r="C347">
        <v>1675</v>
      </c>
      <c r="D347">
        <v>1675</v>
      </c>
      <c r="E347" s="1">
        <v>0.1111</v>
      </c>
      <c r="F347" t="s">
        <v>14</v>
      </c>
      <c r="G347" t="s">
        <v>15</v>
      </c>
      <c r="H347" s="1">
        <v>4.8099999999999997E-2</v>
      </c>
      <c r="I347" t="s">
        <v>24</v>
      </c>
      <c r="J347" t="s">
        <v>31</v>
      </c>
      <c r="K347">
        <v>2080</v>
      </c>
      <c r="L347" t="s">
        <v>25</v>
      </c>
      <c r="M347">
        <v>4</v>
      </c>
      <c r="N347">
        <v>1466</v>
      </c>
      <c r="O347">
        <v>0</v>
      </c>
      <c r="P347" t="s">
        <v>37</v>
      </c>
      <c r="Q347">
        <v>11</v>
      </c>
      <c r="R347">
        <v>4</v>
      </c>
      <c r="S347">
        <v>1</v>
      </c>
      <c r="T347">
        <v>3</v>
      </c>
      <c r="U347" t="s">
        <v>146</v>
      </c>
      <c r="V347">
        <v>14</v>
      </c>
      <c r="W347">
        <v>0</v>
      </c>
      <c r="X347">
        <v>36</v>
      </c>
      <c r="Y347">
        <v>690</v>
      </c>
      <c r="Z347">
        <v>694</v>
      </c>
      <c r="AA347">
        <v>2080</v>
      </c>
      <c r="AB347">
        <v>3</v>
      </c>
    </row>
    <row r="348" spans="1:28" x14ac:dyDescent="0.25">
      <c r="A348">
        <v>347</v>
      </c>
      <c r="B348">
        <v>7006</v>
      </c>
      <c r="C348">
        <v>7500</v>
      </c>
      <c r="D348">
        <v>7500</v>
      </c>
      <c r="E348" s="1">
        <v>0.1704</v>
      </c>
      <c r="F348" t="s">
        <v>14</v>
      </c>
      <c r="G348" t="s">
        <v>58</v>
      </c>
      <c r="H348" s="1">
        <v>4.9200000000000001E-2</v>
      </c>
      <c r="I348" t="s">
        <v>24</v>
      </c>
      <c r="J348" t="s">
        <v>31</v>
      </c>
      <c r="K348">
        <v>4000</v>
      </c>
      <c r="L348" t="s">
        <v>43</v>
      </c>
      <c r="M348">
        <v>3</v>
      </c>
      <c r="N348">
        <v>8398</v>
      </c>
      <c r="O348">
        <v>0</v>
      </c>
      <c r="P348" t="s">
        <v>53</v>
      </c>
      <c r="Q348">
        <v>17</v>
      </c>
      <c r="R348">
        <v>4</v>
      </c>
      <c r="S348">
        <v>0</v>
      </c>
      <c r="T348">
        <v>7</v>
      </c>
      <c r="U348" t="s">
        <v>146</v>
      </c>
      <c r="V348">
        <v>14</v>
      </c>
      <c r="W348">
        <v>0</v>
      </c>
      <c r="X348">
        <v>36</v>
      </c>
      <c r="Y348">
        <v>685</v>
      </c>
      <c r="Z348">
        <v>689</v>
      </c>
      <c r="AA348">
        <v>4000</v>
      </c>
      <c r="AB348">
        <v>7</v>
      </c>
    </row>
    <row r="349" spans="1:28" x14ac:dyDescent="0.25">
      <c r="A349">
        <v>348</v>
      </c>
      <c r="B349">
        <v>17832</v>
      </c>
      <c r="C349">
        <v>9200</v>
      </c>
      <c r="D349">
        <v>9200</v>
      </c>
      <c r="E349" s="1">
        <v>0.12609999999999999</v>
      </c>
      <c r="F349" t="s">
        <v>14</v>
      </c>
      <c r="G349" t="s">
        <v>15</v>
      </c>
      <c r="H349" s="1">
        <v>0.1542</v>
      </c>
      <c r="I349" t="s">
        <v>86</v>
      </c>
      <c r="J349" t="s">
        <v>17</v>
      </c>
      <c r="K349">
        <v>12833.33</v>
      </c>
      <c r="L349" t="s">
        <v>62</v>
      </c>
      <c r="M349">
        <v>12</v>
      </c>
      <c r="N349">
        <v>17391</v>
      </c>
      <c r="O349">
        <v>0</v>
      </c>
      <c r="P349" t="s">
        <v>22</v>
      </c>
      <c r="Q349">
        <v>12</v>
      </c>
      <c r="R349">
        <v>15</v>
      </c>
      <c r="S349">
        <v>1</v>
      </c>
      <c r="T349">
        <v>2</v>
      </c>
      <c r="U349" t="s">
        <v>146</v>
      </c>
      <c r="V349">
        <v>15</v>
      </c>
      <c r="W349">
        <v>1</v>
      </c>
      <c r="X349">
        <v>36</v>
      </c>
      <c r="Y349">
        <v>675</v>
      </c>
      <c r="Z349">
        <v>679</v>
      </c>
      <c r="AA349">
        <v>12833.33</v>
      </c>
      <c r="AB349">
        <v>2</v>
      </c>
    </row>
    <row r="350" spans="1:28" x14ac:dyDescent="0.25">
      <c r="A350">
        <v>349</v>
      </c>
      <c r="B350">
        <v>82746</v>
      </c>
      <c r="C350">
        <v>8000</v>
      </c>
      <c r="D350">
        <v>8000</v>
      </c>
      <c r="E350" s="1">
        <v>0.158</v>
      </c>
      <c r="F350" t="s">
        <v>14</v>
      </c>
      <c r="G350" t="s">
        <v>29</v>
      </c>
      <c r="H350" s="1">
        <v>0.1076</v>
      </c>
      <c r="I350" t="s">
        <v>107</v>
      </c>
      <c r="J350" t="s">
        <v>17</v>
      </c>
      <c r="K350">
        <v>4583.33</v>
      </c>
      <c r="L350" t="s">
        <v>62</v>
      </c>
      <c r="M350">
        <v>13</v>
      </c>
      <c r="N350">
        <v>4084</v>
      </c>
      <c r="O350">
        <v>3</v>
      </c>
      <c r="P350" t="s">
        <v>22</v>
      </c>
      <c r="Q350">
        <v>15</v>
      </c>
      <c r="R350">
        <v>10</v>
      </c>
      <c r="S350">
        <v>2</v>
      </c>
      <c r="T350">
        <v>2</v>
      </c>
      <c r="U350" t="s">
        <v>149</v>
      </c>
      <c r="V350">
        <v>15</v>
      </c>
      <c r="W350">
        <v>1</v>
      </c>
      <c r="X350">
        <v>36</v>
      </c>
      <c r="Y350">
        <v>675</v>
      </c>
      <c r="Z350">
        <v>679</v>
      </c>
      <c r="AA350">
        <v>4583.33</v>
      </c>
      <c r="AB350">
        <v>2</v>
      </c>
    </row>
    <row r="351" spans="1:28" x14ac:dyDescent="0.25">
      <c r="A351">
        <v>350</v>
      </c>
      <c r="B351">
        <v>28147</v>
      </c>
      <c r="C351">
        <v>5000</v>
      </c>
      <c r="D351">
        <v>5000</v>
      </c>
      <c r="E351" s="1">
        <v>0.1099</v>
      </c>
      <c r="F351" t="s">
        <v>14</v>
      </c>
      <c r="G351" t="s">
        <v>45</v>
      </c>
      <c r="H351" s="1">
        <v>0.23250000000000001</v>
      </c>
      <c r="I351" t="s">
        <v>30</v>
      </c>
      <c r="J351" t="s">
        <v>31</v>
      </c>
      <c r="K351">
        <v>2000</v>
      </c>
      <c r="L351" t="s">
        <v>25</v>
      </c>
      <c r="M351">
        <v>8</v>
      </c>
      <c r="N351">
        <v>8339</v>
      </c>
      <c r="O351">
        <v>0</v>
      </c>
      <c r="P351" t="s">
        <v>19</v>
      </c>
      <c r="Q351">
        <v>10</v>
      </c>
      <c r="R351">
        <v>23</v>
      </c>
      <c r="S351">
        <v>0</v>
      </c>
      <c r="T351">
        <v>0</v>
      </c>
      <c r="U351" t="s">
        <v>146</v>
      </c>
      <c r="V351">
        <v>14</v>
      </c>
      <c r="W351">
        <v>0</v>
      </c>
      <c r="X351">
        <v>36</v>
      </c>
      <c r="Y351">
        <v>690</v>
      </c>
      <c r="Z351">
        <v>694</v>
      </c>
      <c r="AA351">
        <v>2000</v>
      </c>
      <c r="AB351">
        <v>0</v>
      </c>
    </row>
    <row r="352" spans="1:28" x14ac:dyDescent="0.25">
      <c r="A352">
        <v>351</v>
      </c>
      <c r="B352">
        <v>46059</v>
      </c>
      <c r="C352">
        <v>19125</v>
      </c>
      <c r="D352">
        <v>19125</v>
      </c>
      <c r="E352" s="1">
        <v>0.1825</v>
      </c>
      <c r="F352" t="s">
        <v>23</v>
      </c>
      <c r="G352" t="s">
        <v>33</v>
      </c>
      <c r="H352" s="1">
        <v>0.15690000000000001</v>
      </c>
      <c r="I352" t="s">
        <v>24</v>
      </c>
      <c r="J352" t="s">
        <v>35</v>
      </c>
      <c r="K352">
        <v>3333.33</v>
      </c>
      <c r="L352" t="s">
        <v>25</v>
      </c>
      <c r="M352">
        <v>8</v>
      </c>
      <c r="N352">
        <v>7858</v>
      </c>
      <c r="O352">
        <v>0</v>
      </c>
      <c r="P352" t="s">
        <v>28</v>
      </c>
      <c r="Q352">
        <v>18</v>
      </c>
      <c r="R352">
        <v>15</v>
      </c>
      <c r="S352">
        <v>3</v>
      </c>
      <c r="T352">
        <v>5</v>
      </c>
      <c r="U352" t="s">
        <v>146</v>
      </c>
      <c r="V352">
        <v>14</v>
      </c>
      <c r="W352">
        <v>1</v>
      </c>
      <c r="X352">
        <v>60</v>
      </c>
      <c r="Y352">
        <v>690</v>
      </c>
      <c r="Z352">
        <v>694</v>
      </c>
      <c r="AA352">
        <v>3333.33</v>
      </c>
      <c r="AB352">
        <v>5</v>
      </c>
    </row>
    <row r="353" spans="1:28" x14ac:dyDescent="0.25">
      <c r="A353">
        <v>352</v>
      </c>
      <c r="B353">
        <v>29858</v>
      </c>
      <c r="C353">
        <v>5075</v>
      </c>
      <c r="D353">
        <v>5050</v>
      </c>
      <c r="E353" s="1">
        <v>5.9900000000000002E-2</v>
      </c>
      <c r="F353" t="s">
        <v>14</v>
      </c>
      <c r="G353" t="s">
        <v>15</v>
      </c>
      <c r="H353" s="1">
        <v>0.20100000000000001</v>
      </c>
      <c r="I353" t="s">
        <v>77</v>
      </c>
      <c r="J353" t="s">
        <v>17</v>
      </c>
      <c r="K353">
        <v>5000</v>
      </c>
      <c r="L353" t="s">
        <v>95</v>
      </c>
      <c r="M353">
        <v>9</v>
      </c>
      <c r="N353">
        <v>269</v>
      </c>
      <c r="O353">
        <v>3</v>
      </c>
      <c r="P353" t="s">
        <v>37</v>
      </c>
      <c r="Q353">
        <v>5</v>
      </c>
      <c r="R353">
        <v>20</v>
      </c>
      <c r="S353">
        <v>1</v>
      </c>
      <c r="T353">
        <v>3</v>
      </c>
      <c r="U353" t="s">
        <v>149</v>
      </c>
      <c r="V353">
        <v>7</v>
      </c>
      <c r="W353">
        <v>1</v>
      </c>
      <c r="X353">
        <v>36</v>
      </c>
      <c r="Y353">
        <v>790</v>
      </c>
      <c r="Z353">
        <v>794</v>
      </c>
      <c r="AA353">
        <v>5000</v>
      </c>
      <c r="AB353">
        <v>3</v>
      </c>
    </row>
    <row r="354" spans="1:28" x14ac:dyDescent="0.25">
      <c r="A354">
        <v>353</v>
      </c>
      <c r="B354">
        <v>18553</v>
      </c>
      <c r="C354">
        <v>7000</v>
      </c>
      <c r="D354">
        <v>6975</v>
      </c>
      <c r="E354" s="1">
        <v>9.6199999999999994E-2</v>
      </c>
      <c r="F354" t="s">
        <v>14</v>
      </c>
      <c r="G354" t="s">
        <v>15</v>
      </c>
      <c r="H354" s="1">
        <v>0.22689999999999999</v>
      </c>
      <c r="I354" t="s">
        <v>81</v>
      </c>
      <c r="J354" t="s">
        <v>17</v>
      </c>
      <c r="K354">
        <v>3275</v>
      </c>
      <c r="L354" t="s">
        <v>78</v>
      </c>
      <c r="M354">
        <v>8</v>
      </c>
      <c r="N354">
        <v>14075</v>
      </c>
      <c r="O354">
        <v>1</v>
      </c>
      <c r="P354" t="s">
        <v>32</v>
      </c>
      <c r="Q354">
        <v>9</v>
      </c>
      <c r="R354">
        <v>22</v>
      </c>
      <c r="S354">
        <v>1</v>
      </c>
      <c r="T354">
        <v>9</v>
      </c>
      <c r="U354" t="s">
        <v>147</v>
      </c>
      <c r="V354">
        <v>12</v>
      </c>
      <c r="W354">
        <v>1</v>
      </c>
      <c r="X354">
        <v>36</v>
      </c>
      <c r="Y354">
        <v>710</v>
      </c>
      <c r="Z354">
        <v>714</v>
      </c>
      <c r="AA354">
        <v>3275</v>
      </c>
      <c r="AB354">
        <v>9</v>
      </c>
    </row>
    <row r="355" spans="1:28" x14ac:dyDescent="0.25">
      <c r="A355">
        <v>354</v>
      </c>
      <c r="B355">
        <v>72582</v>
      </c>
      <c r="C355">
        <v>5000</v>
      </c>
      <c r="D355">
        <v>5000</v>
      </c>
      <c r="E355" s="1">
        <v>0.1212</v>
      </c>
      <c r="F355" t="s">
        <v>14</v>
      </c>
      <c r="G355" t="s">
        <v>15</v>
      </c>
      <c r="H355" s="1">
        <v>0.16969999999999999</v>
      </c>
      <c r="I355" t="s">
        <v>79</v>
      </c>
      <c r="J355" t="s">
        <v>17</v>
      </c>
      <c r="K355">
        <v>6800</v>
      </c>
      <c r="L355" t="s">
        <v>62</v>
      </c>
      <c r="M355">
        <v>16</v>
      </c>
      <c r="N355">
        <v>25524</v>
      </c>
      <c r="O355">
        <v>0</v>
      </c>
      <c r="P355" t="s">
        <v>40</v>
      </c>
      <c r="Q355">
        <v>12</v>
      </c>
      <c r="R355">
        <v>16</v>
      </c>
      <c r="S355">
        <v>1</v>
      </c>
      <c r="T355">
        <v>11</v>
      </c>
      <c r="U355" t="s">
        <v>146</v>
      </c>
      <c r="V355">
        <v>15</v>
      </c>
      <c r="W355">
        <v>1</v>
      </c>
      <c r="X355">
        <v>36</v>
      </c>
      <c r="Y355">
        <v>675</v>
      </c>
      <c r="Z355">
        <v>679</v>
      </c>
      <c r="AA355">
        <v>6800</v>
      </c>
      <c r="AB355">
        <v>11</v>
      </c>
    </row>
    <row r="356" spans="1:28" x14ac:dyDescent="0.25">
      <c r="A356">
        <v>355</v>
      </c>
      <c r="B356">
        <v>30718</v>
      </c>
      <c r="C356">
        <v>35000</v>
      </c>
      <c r="D356">
        <v>33500</v>
      </c>
      <c r="E356" s="1">
        <v>0.13489999999999999</v>
      </c>
      <c r="F356" t="s">
        <v>23</v>
      </c>
      <c r="G356" t="s">
        <v>101</v>
      </c>
      <c r="H356" s="1">
        <v>0.10630000000000001</v>
      </c>
      <c r="I356" t="s">
        <v>59</v>
      </c>
      <c r="J356" t="s">
        <v>17</v>
      </c>
      <c r="K356">
        <v>15583.33</v>
      </c>
      <c r="L356" t="s">
        <v>57</v>
      </c>
      <c r="M356">
        <v>10</v>
      </c>
      <c r="N356">
        <v>9</v>
      </c>
      <c r="O356">
        <v>1</v>
      </c>
      <c r="P356" t="s">
        <v>47</v>
      </c>
      <c r="Q356">
        <v>13</v>
      </c>
      <c r="R356">
        <v>10</v>
      </c>
      <c r="S356">
        <v>0</v>
      </c>
      <c r="T356">
        <v>6</v>
      </c>
      <c r="U356" t="s">
        <v>147</v>
      </c>
      <c r="V356">
        <v>8</v>
      </c>
      <c r="W356">
        <v>1</v>
      </c>
      <c r="X356">
        <v>60</v>
      </c>
      <c r="Y356">
        <v>760</v>
      </c>
      <c r="Z356">
        <v>764</v>
      </c>
      <c r="AA356">
        <v>15583.33</v>
      </c>
      <c r="AB356">
        <v>6</v>
      </c>
    </row>
    <row r="357" spans="1:28" x14ac:dyDescent="0.25">
      <c r="A357">
        <v>356</v>
      </c>
      <c r="B357">
        <v>50460</v>
      </c>
      <c r="C357">
        <v>2225</v>
      </c>
      <c r="D357">
        <v>2225</v>
      </c>
      <c r="E357" s="1">
        <v>0.14649999999999999</v>
      </c>
      <c r="F357" t="s">
        <v>14</v>
      </c>
      <c r="G357" t="s">
        <v>29</v>
      </c>
      <c r="H357" s="1">
        <v>0.2409</v>
      </c>
      <c r="I357" t="s">
        <v>65</v>
      </c>
      <c r="J357" t="s">
        <v>17</v>
      </c>
      <c r="K357">
        <v>3250</v>
      </c>
      <c r="L357" t="s">
        <v>36</v>
      </c>
      <c r="M357">
        <v>9</v>
      </c>
      <c r="N357">
        <v>26854</v>
      </c>
      <c r="O357">
        <v>1</v>
      </c>
      <c r="P357" t="s">
        <v>100</v>
      </c>
      <c r="Q357">
        <v>14</v>
      </c>
      <c r="R357">
        <v>24</v>
      </c>
      <c r="S357">
        <v>2</v>
      </c>
      <c r="T357" t="s">
        <v>100</v>
      </c>
      <c r="U357" t="s">
        <v>147</v>
      </c>
      <c r="V357">
        <v>16</v>
      </c>
      <c r="W357">
        <v>1</v>
      </c>
      <c r="X357">
        <v>36</v>
      </c>
      <c r="Y357">
        <v>670</v>
      </c>
      <c r="Z357">
        <v>674</v>
      </c>
      <c r="AA357">
        <v>3250</v>
      </c>
      <c r="AB357">
        <v>-1</v>
      </c>
    </row>
    <row r="358" spans="1:28" x14ac:dyDescent="0.25">
      <c r="A358">
        <v>357</v>
      </c>
      <c r="B358">
        <v>66149</v>
      </c>
      <c r="C358">
        <v>4000</v>
      </c>
      <c r="D358">
        <v>4000</v>
      </c>
      <c r="E358" s="1">
        <v>0.1016</v>
      </c>
      <c r="F358" t="s">
        <v>14</v>
      </c>
      <c r="G358" t="s">
        <v>76</v>
      </c>
      <c r="H358" s="1">
        <v>4.58E-2</v>
      </c>
      <c r="I358" t="s">
        <v>81</v>
      </c>
      <c r="J358" t="s">
        <v>31</v>
      </c>
      <c r="K358">
        <v>3168</v>
      </c>
      <c r="L358" t="s">
        <v>21</v>
      </c>
      <c r="M358">
        <v>5</v>
      </c>
      <c r="N358">
        <v>6916</v>
      </c>
      <c r="O358">
        <v>2</v>
      </c>
      <c r="P358" t="s">
        <v>19</v>
      </c>
      <c r="Q358">
        <v>10</v>
      </c>
      <c r="R358">
        <v>4</v>
      </c>
      <c r="S358">
        <v>5</v>
      </c>
      <c r="T358">
        <v>0</v>
      </c>
      <c r="U358" t="s">
        <v>148</v>
      </c>
      <c r="V358">
        <v>11</v>
      </c>
      <c r="W358">
        <v>0</v>
      </c>
      <c r="X358">
        <v>36</v>
      </c>
      <c r="Y358">
        <v>715</v>
      </c>
      <c r="Z358">
        <v>719</v>
      </c>
      <c r="AA358">
        <v>3168</v>
      </c>
      <c r="AB358">
        <v>0</v>
      </c>
    </row>
    <row r="359" spans="1:28" x14ac:dyDescent="0.25">
      <c r="A359">
        <v>358</v>
      </c>
      <c r="B359">
        <v>41523</v>
      </c>
      <c r="C359">
        <v>16000</v>
      </c>
      <c r="D359">
        <v>16000</v>
      </c>
      <c r="E359" s="1">
        <v>7.9000000000000001E-2</v>
      </c>
      <c r="F359" t="s">
        <v>14</v>
      </c>
      <c r="G359" t="s">
        <v>15</v>
      </c>
      <c r="H359" s="1">
        <v>2.23E-2</v>
      </c>
      <c r="I359" t="s">
        <v>24</v>
      </c>
      <c r="J359" t="s">
        <v>17</v>
      </c>
      <c r="K359">
        <v>7083.33</v>
      </c>
      <c r="L359" t="s">
        <v>55</v>
      </c>
      <c r="M359">
        <v>11</v>
      </c>
      <c r="N359">
        <v>3076</v>
      </c>
      <c r="O359">
        <v>0</v>
      </c>
      <c r="P359" t="s">
        <v>28</v>
      </c>
      <c r="Q359">
        <v>7</v>
      </c>
      <c r="R359">
        <v>2</v>
      </c>
      <c r="S359">
        <v>1</v>
      </c>
      <c r="T359">
        <v>5</v>
      </c>
      <c r="U359" t="s">
        <v>146</v>
      </c>
      <c r="V359">
        <v>9</v>
      </c>
      <c r="W359">
        <v>1</v>
      </c>
      <c r="X359">
        <v>36</v>
      </c>
      <c r="Y359">
        <v>740</v>
      </c>
      <c r="Z359">
        <v>744</v>
      </c>
      <c r="AA359">
        <v>7083.33</v>
      </c>
      <c r="AB359">
        <v>5</v>
      </c>
    </row>
    <row r="360" spans="1:28" x14ac:dyDescent="0.25">
      <c r="A360">
        <v>359</v>
      </c>
      <c r="B360">
        <v>76858</v>
      </c>
      <c r="C360">
        <v>15500</v>
      </c>
      <c r="D360">
        <v>15500</v>
      </c>
      <c r="E360" s="1">
        <v>0.1777</v>
      </c>
      <c r="F360" t="s">
        <v>14</v>
      </c>
      <c r="G360" t="s">
        <v>15</v>
      </c>
      <c r="H360" s="1">
        <v>0.27600000000000002</v>
      </c>
      <c r="I360" t="s">
        <v>69</v>
      </c>
      <c r="J360" t="s">
        <v>35</v>
      </c>
      <c r="K360">
        <v>3333.33</v>
      </c>
      <c r="L360" t="s">
        <v>62</v>
      </c>
      <c r="M360">
        <v>10</v>
      </c>
      <c r="N360">
        <v>8692</v>
      </c>
      <c r="O360">
        <v>0</v>
      </c>
      <c r="P360" t="s">
        <v>64</v>
      </c>
      <c r="Q360">
        <v>17</v>
      </c>
      <c r="R360">
        <v>27</v>
      </c>
      <c r="S360">
        <v>1</v>
      </c>
      <c r="T360">
        <v>4</v>
      </c>
      <c r="U360" t="s">
        <v>146</v>
      </c>
      <c r="V360">
        <v>15</v>
      </c>
      <c r="W360">
        <v>1</v>
      </c>
      <c r="X360">
        <v>36</v>
      </c>
      <c r="Y360">
        <v>675</v>
      </c>
      <c r="Z360">
        <v>679</v>
      </c>
      <c r="AA360">
        <v>3333.33</v>
      </c>
      <c r="AB360">
        <v>4</v>
      </c>
    </row>
    <row r="361" spans="1:28" x14ac:dyDescent="0.25">
      <c r="A361">
        <v>360</v>
      </c>
      <c r="B361">
        <v>91738</v>
      </c>
      <c r="C361">
        <v>16000</v>
      </c>
      <c r="D361">
        <v>16000</v>
      </c>
      <c r="E361" s="1">
        <v>0.13109999999999999</v>
      </c>
      <c r="F361" t="s">
        <v>23</v>
      </c>
      <c r="G361" t="s">
        <v>15</v>
      </c>
      <c r="H361" s="1">
        <v>0.14879999999999999</v>
      </c>
      <c r="I361" t="s">
        <v>107</v>
      </c>
      <c r="J361" t="s">
        <v>17</v>
      </c>
      <c r="K361">
        <v>7916.67</v>
      </c>
      <c r="L361" t="s">
        <v>27</v>
      </c>
      <c r="M361">
        <v>9</v>
      </c>
      <c r="N361">
        <v>22918</v>
      </c>
      <c r="O361">
        <v>2</v>
      </c>
      <c r="P361" t="s">
        <v>40</v>
      </c>
      <c r="Q361">
        <v>13</v>
      </c>
      <c r="R361">
        <v>14</v>
      </c>
      <c r="S361">
        <v>1</v>
      </c>
      <c r="T361">
        <v>11</v>
      </c>
      <c r="U361" t="s">
        <v>148</v>
      </c>
      <c r="V361">
        <v>14</v>
      </c>
      <c r="W361">
        <v>1</v>
      </c>
      <c r="X361">
        <v>60</v>
      </c>
      <c r="Y361">
        <v>695</v>
      </c>
      <c r="Z361">
        <v>699</v>
      </c>
      <c r="AA361">
        <v>7916.67</v>
      </c>
      <c r="AB361">
        <v>11</v>
      </c>
    </row>
    <row r="362" spans="1:28" x14ac:dyDescent="0.25">
      <c r="A362">
        <v>361</v>
      </c>
      <c r="B362">
        <v>21508</v>
      </c>
      <c r="C362">
        <v>9000</v>
      </c>
      <c r="D362">
        <v>9000</v>
      </c>
      <c r="E362" s="1">
        <v>0.13059999999999999</v>
      </c>
      <c r="F362" t="s">
        <v>23</v>
      </c>
      <c r="G362" t="s">
        <v>15</v>
      </c>
      <c r="H362" s="1">
        <v>5.74E-2</v>
      </c>
      <c r="I362" t="s">
        <v>24</v>
      </c>
      <c r="J362" t="s">
        <v>31</v>
      </c>
      <c r="K362">
        <v>3678.08</v>
      </c>
      <c r="L362" t="s">
        <v>78</v>
      </c>
      <c r="M362">
        <v>8</v>
      </c>
      <c r="N362">
        <v>7556</v>
      </c>
      <c r="O362">
        <v>2</v>
      </c>
      <c r="P362" t="s">
        <v>64</v>
      </c>
      <c r="Q362">
        <v>13</v>
      </c>
      <c r="R362">
        <v>5</v>
      </c>
      <c r="S362">
        <v>1</v>
      </c>
      <c r="T362">
        <v>4</v>
      </c>
      <c r="U362" t="s">
        <v>148</v>
      </c>
      <c r="V362">
        <v>12</v>
      </c>
      <c r="W362">
        <v>0</v>
      </c>
      <c r="X362">
        <v>60</v>
      </c>
      <c r="Y362">
        <v>710</v>
      </c>
      <c r="Z362">
        <v>714</v>
      </c>
      <c r="AA362">
        <v>3678.08</v>
      </c>
      <c r="AB362">
        <v>4</v>
      </c>
    </row>
    <row r="363" spans="1:28" x14ac:dyDescent="0.25">
      <c r="A363">
        <v>362</v>
      </c>
      <c r="B363">
        <v>29999</v>
      </c>
      <c r="C363">
        <v>20000</v>
      </c>
      <c r="D363">
        <v>18275</v>
      </c>
      <c r="E363" s="1">
        <v>0.16489999999999999</v>
      </c>
      <c r="F363" t="s">
        <v>23</v>
      </c>
      <c r="G363" t="s">
        <v>97</v>
      </c>
      <c r="H363" s="1">
        <v>0.24579999999999999</v>
      </c>
      <c r="I363" t="s">
        <v>20</v>
      </c>
      <c r="J363" t="s">
        <v>17</v>
      </c>
      <c r="K363">
        <v>6000</v>
      </c>
      <c r="L363" t="s">
        <v>78</v>
      </c>
      <c r="M363">
        <v>14</v>
      </c>
      <c r="N363">
        <v>12231</v>
      </c>
      <c r="O363">
        <v>3</v>
      </c>
      <c r="P363" t="s">
        <v>37</v>
      </c>
      <c r="Q363">
        <v>16</v>
      </c>
      <c r="R363">
        <v>24</v>
      </c>
      <c r="S363">
        <v>0</v>
      </c>
      <c r="T363">
        <v>3</v>
      </c>
      <c r="U363" t="s">
        <v>149</v>
      </c>
      <c r="V363">
        <v>12</v>
      </c>
      <c r="W363">
        <v>1</v>
      </c>
      <c r="X363">
        <v>60</v>
      </c>
      <c r="Y363">
        <v>710</v>
      </c>
      <c r="Z363">
        <v>714</v>
      </c>
      <c r="AA363">
        <v>6000</v>
      </c>
      <c r="AB363">
        <v>3</v>
      </c>
    </row>
    <row r="364" spans="1:28" x14ac:dyDescent="0.25">
      <c r="A364">
        <v>363</v>
      </c>
      <c r="B364">
        <v>17924</v>
      </c>
      <c r="C364">
        <v>20000</v>
      </c>
      <c r="D364">
        <v>19900</v>
      </c>
      <c r="E364" s="1">
        <v>0.1817</v>
      </c>
      <c r="F364" t="s">
        <v>23</v>
      </c>
      <c r="G364" t="s">
        <v>29</v>
      </c>
      <c r="H364" s="1">
        <v>9.7199999999999995E-2</v>
      </c>
      <c r="I364" t="s">
        <v>24</v>
      </c>
      <c r="J364" t="s">
        <v>17</v>
      </c>
      <c r="K364">
        <v>10000</v>
      </c>
      <c r="L364" t="s">
        <v>43</v>
      </c>
      <c r="M364">
        <v>8</v>
      </c>
      <c r="N364">
        <v>106527</v>
      </c>
      <c r="O364">
        <v>0</v>
      </c>
      <c r="P364" t="s">
        <v>40</v>
      </c>
      <c r="Q364">
        <v>18</v>
      </c>
      <c r="R364">
        <v>9</v>
      </c>
      <c r="S364">
        <v>2</v>
      </c>
      <c r="T364">
        <v>11</v>
      </c>
      <c r="U364" t="s">
        <v>146</v>
      </c>
      <c r="V364">
        <v>14</v>
      </c>
      <c r="W364">
        <v>1</v>
      </c>
      <c r="X364">
        <v>60</v>
      </c>
      <c r="Y364">
        <v>685</v>
      </c>
      <c r="Z364">
        <v>689</v>
      </c>
      <c r="AA364">
        <v>10000</v>
      </c>
      <c r="AB364">
        <v>11</v>
      </c>
    </row>
    <row r="365" spans="1:28" x14ac:dyDescent="0.25">
      <c r="A365">
        <v>364</v>
      </c>
      <c r="B365">
        <v>46748</v>
      </c>
      <c r="C365">
        <v>30000</v>
      </c>
      <c r="D365">
        <v>30000</v>
      </c>
      <c r="E365" s="1">
        <v>0.2278</v>
      </c>
      <c r="F365" t="s">
        <v>23</v>
      </c>
      <c r="G365" t="s">
        <v>15</v>
      </c>
      <c r="H365" s="1">
        <v>0.24709999999999999</v>
      </c>
      <c r="I365" t="s">
        <v>24</v>
      </c>
      <c r="J365" t="s">
        <v>31</v>
      </c>
      <c r="K365">
        <v>6041.67</v>
      </c>
      <c r="L365" t="s">
        <v>25</v>
      </c>
      <c r="M365">
        <v>12</v>
      </c>
      <c r="N365">
        <v>39144</v>
      </c>
      <c r="O365">
        <v>0</v>
      </c>
      <c r="P365" t="s">
        <v>49</v>
      </c>
      <c r="Q365">
        <v>22</v>
      </c>
      <c r="R365">
        <v>24</v>
      </c>
      <c r="S365">
        <v>1</v>
      </c>
      <c r="T365">
        <v>1</v>
      </c>
      <c r="U365" t="s">
        <v>146</v>
      </c>
      <c r="V365">
        <v>14</v>
      </c>
      <c r="W365">
        <v>0</v>
      </c>
      <c r="X365">
        <v>60</v>
      </c>
      <c r="Y365">
        <v>690</v>
      </c>
      <c r="Z365">
        <v>694</v>
      </c>
      <c r="AA365">
        <v>6041.67</v>
      </c>
      <c r="AB365">
        <v>1</v>
      </c>
    </row>
    <row r="366" spans="1:28" x14ac:dyDescent="0.25">
      <c r="A366">
        <v>365</v>
      </c>
      <c r="B366">
        <v>25426</v>
      </c>
      <c r="C366">
        <v>10000</v>
      </c>
      <c r="D366">
        <v>10000</v>
      </c>
      <c r="E366" s="1">
        <v>0.10589999999999999</v>
      </c>
      <c r="F366" t="s">
        <v>14</v>
      </c>
      <c r="G366" t="s">
        <v>15</v>
      </c>
      <c r="H366" s="1">
        <v>7.4300000000000005E-2</v>
      </c>
      <c r="I366" t="s">
        <v>24</v>
      </c>
      <c r="J366" t="s">
        <v>31</v>
      </c>
      <c r="K366">
        <v>3833.33</v>
      </c>
      <c r="L366" t="s">
        <v>18</v>
      </c>
      <c r="M366">
        <v>3</v>
      </c>
      <c r="N366">
        <v>10187</v>
      </c>
      <c r="O366">
        <v>0</v>
      </c>
      <c r="P366" t="s">
        <v>40</v>
      </c>
      <c r="Q366">
        <v>10</v>
      </c>
      <c r="R366">
        <v>7</v>
      </c>
      <c r="S366">
        <v>1</v>
      </c>
      <c r="T366">
        <v>11</v>
      </c>
      <c r="U366" t="s">
        <v>146</v>
      </c>
      <c r="V366">
        <v>9</v>
      </c>
      <c r="W366">
        <v>0</v>
      </c>
      <c r="X366">
        <v>36</v>
      </c>
      <c r="Y366">
        <v>735</v>
      </c>
      <c r="Z366">
        <v>739</v>
      </c>
      <c r="AA366">
        <v>3833.33</v>
      </c>
      <c r="AB366">
        <v>11</v>
      </c>
    </row>
    <row r="367" spans="1:28" x14ac:dyDescent="0.25">
      <c r="A367">
        <v>366</v>
      </c>
      <c r="B367">
        <v>76810</v>
      </c>
      <c r="C367">
        <v>14000</v>
      </c>
      <c r="D367">
        <v>14000</v>
      </c>
      <c r="E367" s="1">
        <v>0.1905</v>
      </c>
      <c r="F367" t="s">
        <v>14</v>
      </c>
      <c r="G367" t="s">
        <v>29</v>
      </c>
      <c r="H367" s="1">
        <v>0.31019999999999998</v>
      </c>
      <c r="I367" t="s">
        <v>81</v>
      </c>
      <c r="J367" t="s">
        <v>17</v>
      </c>
      <c r="K367">
        <v>5000</v>
      </c>
      <c r="L367" t="s">
        <v>73</v>
      </c>
      <c r="M367">
        <v>15</v>
      </c>
      <c r="N367">
        <v>12728</v>
      </c>
      <c r="O367">
        <v>3</v>
      </c>
      <c r="P367" t="s">
        <v>53</v>
      </c>
      <c r="Q367">
        <v>19</v>
      </c>
      <c r="R367">
        <v>31</v>
      </c>
      <c r="S367">
        <v>2</v>
      </c>
      <c r="T367">
        <v>7</v>
      </c>
      <c r="U367" t="s">
        <v>149</v>
      </c>
      <c r="V367">
        <v>18</v>
      </c>
      <c r="W367">
        <v>1</v>
      </c>
      <c r="X367">
        <v>36</v>
      </c>
      <c r="Y367">
        <v>660</v>
      </c>
      <c r="Z367">
        <v>664</v>
      </c>
      <c r="AA367">
        <v>5000</v>
      </c>
      <c r="AB367">
        <v>7</v>
      </c>
    </row>
    <row r="368" spans="1:28" x14ac:dyDescent="0.25">
      <c r="A368">
        <v>367</v>
      </c>
      <c r="B368">
        <v>101596</v>
      </c>
      <c r="C368">
        <v>5000</v>
      </c>
      <c r="D368">
        <v>4525</v>
      </c>
      <c r="E368" s="1">
        <v>7.4300000000000005E-2</v>
      </c>
      <c r="F368" t="s">
        <v>14</v>
      </c>
      <c r="G368" t="s">
        <v>33</v>
      </c>
      <c r="H368" s="2">
        <v>0.01</v>
      </c>
      <c r="I368" t="s">
        <v>71</v>
      </c>
      <c r="J368" t="s">
        <v>122</v>
      </c>
      <c r="K368">
        <v>0</v>
      </c>
      <c r="L368" t="s">
        <v>112</v>
      </c>
      <c r="M368">
        <v>0</v>
      </c>
      <c r="N368">
        <v>0</v>
      </c>
      <c r="O368">
        <v>0</v>
      </c>
      <c r="P368" t="s">
        <v>19</v>
      </c>
      <c r="Q368">
        <v>7</v>
      </c>
      <c r="R368" s="5">
        <v>1</v>
      </c>
      <c r="S368">
        <v>3</v>
      </c>
      <c r="T368">
        <v>0</v>
      </c>
      <c r="U368" t="s">
        <v>149</v>
      </c>
      <c r="V368">
        <v>7</v>
      </c>
      <c r="W368">
        <v>0</v>
      </c>
      <c r="X368">
        <v>36</v>
      </c>
      <c r="Y368">
        <v>800</v>
      </c>
      <c r="Z368">
        <v>804</v>
      </c>
      <c r="AA368">
        <v>5686.6557479999992</v>
      </c>
      <c r="AB368">
        <v>0</v>
      </c>
    </row>
    <row r="369" spans="1:28" x14ac:dyDescent="0.25">
      <c r="A369">
        <v>368</v>
      </c>
      <c r="B369">
        <v>76324</v>
      </c>
      <c r="C369">
        <v>18000</v>
      </c>
      <c r="D369">
        <v>18000</v>
      </c>
      <c r="E369" s="1">
        <v>0.15310000000000001</v>
      </c>
      <c r="F369" t="s">
        <v>23</v>
      </c>
      <c r="G369" t="s">
        <v>33</v>
      </c>
      <c r="H369" s="1">
        <v>0.2293</v>
      </c>
      <c r="I369" t="s">
        <v>46</v>
      </c>
      <c r="J369" t="s">
        <v>31</v>
      </c>
      <c r="K369">
        <v>5734.08</v>
      </c>
      <c r="L369" t="s">
        <v>78</v>
      </c>
      <c r="M369">
        <v>13</v>
      </c>
      <c r="N369">
        <v>2819</v>
      </c>
      <c r="O369">
        <v>0</v>
      </c>
      <c r="P369" t="s">
        <v>64</v>
      </c>
      <c r="Q369">
        <v>15</v>
      </c>
      <c r="R369">
        <v>22</v>
      </c>
      <c r="S369">
        <v>3</v>
      </c>
      <c r="T369">
        <v>4</v>
      </c>
      <c r="U369" t="s">
        <v>146</v>
      </c>
      <c r="V369">
        <v>12</v>
      </c>
      <c r="W369">
        <v>0</v>
      </c>
      <c r="X369">
        <v>60</v>
      </c>
      <c r="Y369">
        <v>710</v>
      </c>
      <c r="Z369">
        <v>714</v>
      </c>
      <c r="AA369">
        <v>5734.08</v>
      </c>
      <c r="AB369">
        <v>4</v>
      </c>
    </row>
    <row r="370" spans="1:28" x14ac:dyDescent="0.25">
      <c r="A370">
        <v>369</v>
      </c>
      <c r="B370">
        <v>48235</v>
      </c>
      <c r="C370">
        <v>10000</v>
      </c>
      <c r="D370">
        <v>10000</v>
      </c>
      <c r="E370" s="1">
        <v>6.6199999999999995E-2</v>
      </c>
      <c r="F370" t="s">
        <v>14</v>
      </c>
      <c r="G370" t="s">
        <v>15</v>
      </c>
      <c r="H370" s="1">
        <v>0.1905</v>
      </c>
      <c r="I370" t="s">
        <v>79</v>
      </c>
      <c r="J370" t="s">
        <v>17</v>
      </c>
      <c r="K370">
        <v>5208.33</v>
      </c>
      <c r="L370" t="s">
        <v>55</v>
      </c>
      <c r="M370">
        <v>8</v>
      </c>
      <c r="N370">
        <v>28302</v>
      </c>
      <c r="O370">
        <v>0</v>
      </c>
      <c r="P370" t="s">
        <v>40</v>
      </c>
      <c r="Q370">
        <v>6</v>
      </c>
      <c r="R370">
        <v>19</v>
      </c>
      <c r="S370">
        <v>1</v>
      </c>
      <c r="T370">
        <v>11</v>
      </c>
      <c r="U370" t="s">
        <v>146</v>
      </c>
      <c r="V370">
        <v>9</v>
      </c>
      <c r="W370">
        <v>1</v>
      </c>
      <c r="X370">
        <v>36</v>
      </c>
      <c r="Y370">
        <v>740</v>
      </c>
      <c r="Z370">
        <v>744</v>
      </c>
      <c r="AA370">
        <v>5208.33</v>
      </c>
      <c r="AB370">
        <v>11</v>
      </c>
    </row>
    <row r="371" spans="1:28" x14ac:dyDescent="0.25">
      <c r="A371">
        <v>370</v>
      </c>
      <c r="B371">
        <v>50533</v>
      </c>
      <c r="C371">
        <v>25975</v>
      </c>
      <c r="D371">
        <v>25975</v>
      </c>
      <c r="E371" s="1">
        <v>0.13109999999999999</v>
      </c>
      <c r="F371" t="s">
        <v>23</v>
      </c>
      <c r="G371" t="s">
        <v>75</v>
      </c>
      <c r="H371" s="1">
        <v>0.15509999999999999</v>
      </c>
      <c r="I371" t="s">
        <v>79</v>
      </c>
      <c r="J371" t="s">
        <v>17</v>
      </c>
      <c r="K371">
        <v>4583.33</v>
      </c>
      <c r="L371" t="s">
        <v>18</v>
      </c>
      <c r="M371">
        <v>6</v>
      </c>
      <c r="N371">
        <v>3607</v>
      </c>
      <c r="O371">
        <v>0</v>
      </c>
      <c r="P371" t="s">
        <v>32</v>
      </c>
      <c r="Q371">
        <v>13</v>
      </c>
      <c r="R371">
        <v>15</v>
      </c>
      <c r="S371">
        <v>0</v>
      </c>
      <c r="T371">
        <v>9</v>
      </c>
      <c r="U371" t="s">
        <v>146</v>
      </c>
      <c r="V371">
        <v>9</v>
      </c>
      <c r="W371">
        <v>1</v>
      </c>
      <c r="X371">
        <v>60</v>
      </c>
      <c r="Y371">
        <v>735</v>
      </c>
      <c r="Z371">
        <v>739</v>
      </c>
      <c r="AA371">
        <v>4583.33</v>
      </c>
      <c r="AB371">
        <v>9</v>
      </c>
    </row>
    <row r="372" spans="1:28" x14ac:dyDescent="0.25">
      <c r="A372">
        <v>371</v>
      </c>
      <c r="B372">
        <v>79478</v>
      </c>
      <c r="C372">
        <v>10350</v>
      </c>
      <c r="D372">
        <v>10350</v>
      </c>
      <c r="E372" s="1">
        <v>0.1409</v>
      </c>
      <c r="F372" t="s">
        <v>14</v>
      </c>
      <c r="G372" t="s">
        <v>58</v>
      </c>
      <c r="H372" s="1">
        <v>0.2046</v>
      </c>
      <c r="I372" t="s">
        <v>71</v>
      </c>
      <c r="J372" t="s">
        <v>31</v>
      </c>
      <c r="K372">
        <v>3333.33</v>
      </c>
      <c r="L372" t="s">
        <v>25</v>
      </c>
      <c r="M372">
        <v>10</v>
      </c>
      <c r="N372">
        <v>10841</v>
      </c>
      <c r="O372">
        <v>1</v>
      </c>
      <c r="P372" t="s">
        <v>49</v>
      </c>
      <c r="Q372">
        <v>14</v>
      </c>
      <c r="R372">
        <v>20</v>
      </c>
      <c r="S372">
        <v>0</v>
      </c>
      <c r="T372">
        <v>1</v>
      </c>
      <c r="U372" t="s">
        <v>147</v>
      </c>
      <c r="V372">
        <v>14</v>
      </c>
      <c r="W372">
        <v>0</v>
      </c>
      <c r="X372">
        <v>36</v>
      </c>
      <c r="Y372">
        <v>690</v>
      </c>
      <c r="Z372">
        <v>694</v>
      </c>
      <c r="AA372">
        <v>3333.33</v>
      </c>
      <c r="AB372">
        <v>1</v>
      </c>
    </row>
    <row r="373" spans="1:28" x14ac:dyDescent="0.25">
      <c r="A373">
        <v>372</v>
      </c>
      <c r="B373">
        <v>88920</v>
      </c>
      <c r="C373">
        <v>10850</v>
      </c>
      <c r="D373">
        <v>10850</v>
      </c>
      <c r="E373" s="1">
        <v>0.1777</v>
      </c>
      <c r="F373" t="s">
        <v>14</v>
      </c>
      <c r="G373" t="s">
        <v>15</v>
      </c>
      <c r="H373" s="1">
        <v>0.33900000000000002</v>
      </c>
      <c r="I373" t="s">
        <v>77</v>
      </c>
      <c r="J373" t="s">
        <v>35</v>
      </c>
      <c r="K373">
        <v>2708.33</v>
      </c>
      <c r="L373" t="s">
        <v>73</v>
      </c>
      <c r="M373">
        <v>7</v>
      </c>
      <c r="N373">
        <v>9577</v>
      </c>
      <c r="O373">
        <v>0</v>
      </c>
      <c r="P373" t="s">
        <v>44</v>
      </c>
      <c r="Q373">
        <v>17</v>
      </c>
      <c r="R373">
        <v>33</v>
      </c>
      <c r="S373">
        <v>1</v>
      </c>
      <c r="T373">
        <v>8</v>
      </c>
      <c r="U373" t="s">
        <v>146</v>
      </c>
      <c r="V373">
        <v>18</v>
      </c>
      <c r="W373">
        <v>1</v>
      </c>
      <c r="X373">
        <v>36</v>
      </c>
      <c r="Y373">
        <v>660</v>
      </c>
      <c r="Z373">
        <v>664</v>
      </c>
      <c r="AA373">
        <v>2708.33</v>
      </c>
      <c r="AB373">
        <v>8</v>
      </c>
    </row>
    <row r="374" spans="1:28" x14ac:dyDescent="0.25">
      <c r="A374">
        <v>373</v>
      </c>
      <c r="B374">
        <v>28663</v>
      </c>
      <c r="C374">
        <v>4075</v>
      </c>
      <c r="D374">
        <v>4075</v>
      </c>
      <c r="E374" s="1">
        <v>5.4199999999999998E-2</v>
      </c>
      <c r="F374" t="s">
        <v>14</v>
      </c>
      <c r="G374" t="s">
        <v>68</v>
      </c>
      <c r="H374" s="1">
        <v>0.2341</v>
      </c>
      <c r="I374" t="s">
        <v>85</v>
      </c>
      <c r="J374" t="s">
        <v>17</v>
      </c>
      <c r="K374">
        <v>3750</v>
      </c>
      <c r="L374" t="s">
        <v>120</v>
      </c>
      <c r="M374">
        <v>6</v>
      </c>
      <c r="N374">
        <v>34103</v>
      </c>
      <c r="O374">
        <v>1</v>
      </c>
      <c r="P374" t="s">
        <v>47</v>
      </c>
      <c r="Q374">
        <v>5</v>
      </c>
      <c r="R374">
        <v>23</v>
      </c>
      <c r="S374">
        <v>4</v>
      </c>
      <c r="T374">
        <v>6</v>
      </c>
      <c r="U374" t="s">
        <v>147</v>
      </c>
      <c r="V374">
        <v>6</v>
      </c>
      <c r="W374">
        <v>1</v>
      </c>
      <c r="X374">
        <v>36</v>
      </c>
      <c r="Y374">
        <v>770</v>
      </c>
      <c r="Z374">
        <v>774</v>
      </c>
      <c r="AA374">
        <v>3750</v>
      </c>
      <c r="AB374">
        <v>6</v>
      </c>
    </row>
    <row r="375" spans="1:28" x14ac:dyDescent="0.25">
      <c r="A375">
        <v>374</v>
      </c>
      <c r="B375">
        <v>10761</v>
      </c>
      <c r="C375">
        <v>14500</v>
      </c>
      <c r="D375">
        <v>10168.89</v>
      </c>
      <c r="E375" s="1">
        <v>0.1075</v>
      </c>
      <c r="F375" t="s">
        <v>23</v>
      </c>
      <c r="G375" t="s">
        <v>29</v>
      </c>
      <c r="H375" s="1">
        <v>0.1426</v>
      </c>
      <c r="I375" t="s">
        <v>24</v>
      </c>
      <c r="J375" t="s">
        <v>17</v>
      </c>
      <c r="K375">
        <v>3584.62</v>
      </c>
      <c r="L375" t="s">
        <v>88</v>
      </c>
      <c r="M375">
        <v>6</v>
      </c>
      <c r="N375">
        <v>18555</v>
      </c>
      <c r="O375">
        <v>0</v>
      </c>
      <c r="P375" t="s">
        <v>40</v>
      </c>
      <c r="Q375">
        <v>10</v>
      </c>
      <c r="R375">
        <v>14</v>
      </c>
      <c r="S375">
        <v>2</v>
      </c>
      <c r="T375">
        <v>11</v>
      </c>
      <c r="U375" t="s">
        <v>146</v>
      </c>
      <c r="V375">
        <v>8</v>
      </c>
      <c r="W375">
        <v>1</v>
      </c>
      <c r="X375">
        <v>60</v>
      </c>
      <c r="Y375">
        <v>755</v>
      </c>
      <c r="Z375">
        <v>759</v>
      </c>
      <c r="AA375">
        <v>3584.62</v>
      </c>
      <c r="AB375">
        <v>11</v>
      </c>
    </row>
    <row r="376" spans="1:28" x14ac:dyDescent="0.25">
      <c r="A376">
        <v>375</v>
      </c>
      <c r="B376">
        <v>71249</v>
      </c>
      <c r="C376">
        <v>12000</v>
      </c>
      <c r="D376">
        <v>12000</v>
      </c>
      <c r="E376" s="1">
        <v>0.1016</v>
      </c>
      <c r="F376" t="s">
        <v>14</v>
      </c>
      <c r="G376" t="s">
        <v>15</v>
      </c>
      <c r="H376" s="1">
        <v>0.27479999999999999</v>
      </c>
      <c r="I376" t="s">
        <v>69</v>
      </c>
      <c r="J376" t="s">
        <v>17</v>
      </c>
      <c r="K376">
        <v>5000</v>
      </c>
      <c r="L376" t="s">
        <v>78</v>
      </c>
      <c r="M376">
        <v>12</v>
      </c>
      <c r="N376">
        <v>10490</v>
      </c>
      <c r="O376">
        <v>0</v>
      </c>
      <c r="P376" t="s">
        <v>53</v>
      </c>
      <c r="Q376">
        <v>10</v>
      </c>
      <c r="R376">
        <v>27</v>
      </c>
      <c r="S376">
        <v>1</v>
      </c>
      <c r="T376">
        <v>7</v>
      </c>
      <c r="U376" t="s">
        <v>146</v>
      </c>
      <c r="V376">
        <v>12</v>
      </c>
      <c r="W376">
        <v>1</v>
      </c>
      <c r="X376">
        <v>36</v>
      </c>
      <c r="Y376">
        <v>710</v>
      </c>
      <c r="Z376">
        <v>714</v>
      </c>
      <c r="AA376">
        <v>5000</v>
      </c>
      <c r="AB376">
        <v>7</v>
      </c>
    </row>
    <row r="377" spans="1:28" x14ac:dyDescent="0.25">
      <c r="A377">
        <v>376</v>
      </c>
      <c r="B377">
        <v>97462</v>
      </c>
      <c r="C377">
        <v>1000</v>
      </c>
      <c r="D377">
        <v>1000</v>
      </c>
      <c r="E377" s="1">
        <v>0.22950000000000001</v>
      </c>
      <c r="F377" t="s">
        <v>14</v>
      </c>
      <c r="G377" t="s">
        <v>33</v>
      </c>
      <c r="H377" s="1">
        <v>0.1978</v>
      </c>
      <c r="I377" t="s">
        <v>71</v>
      </c>
      <c r="J377" t="s">
        <v>31</v>
      </c>
      <c r="K377">
        <v>884.9</v>
      </c>
      <c r="L377" t="s">
        <v>48</v>
      </c>
      <c r="M377">
        <v>4</v>
      </c>
      <c r="N377">
        <v>5561</v>
      </c>
      <c r="O377">
        <v>0</v>
      </c>
      <c r="P377" t="s">
        <v>100</v>
      </c>
      <c r="Q377">
        <v>22</v>
      </c>
      <c r="R377">
        <v>19</v>
      </c>
      <c r="S377">
        <v>3</v>
      </c>
      <c r="T377" t="s">
        <v>100</v>
      </c>
      <c r="U377" t="s">
        <v>146</v>
      </c>
      <c r="V377">
        <v>17</v>
      </c>
      <c r="W377">
        <v>0</v>
      </c>
      <c r="X377">
        <v>36</v>
      </c>
      <c r="Y377">
        <v>665</v>
      </c>
      <c r="Z377">
        <v>669</v>
      </c>
      <c r="AA377">
        <v>884.9</v>
      </c>
      <c r="AB377">
        <v>-1</v>
      </c>
    </row>
    <row r="378" spans="1:28" x14ac:dyDescent="0.25">
      <c r="A378">
        <v>377</v>
      </c>
      <c r="B378">
        <v>101208</v>
      </c>
      <c r="C378">
        <v>5900</v>
      </c>
      <c r="D378">
        <v>5900</v>
      </c>
      <c r="E378" s="1">
        <v>0.13109999999999999</v>
      </c>
      <c r="F378" t="s">
        <v>14</v>
      </c>
      <c r="G378" t="s">
        <v>15</v>
      </c>
      <c r="H378" s="1">
        <v>0.1419</v>
      </c>
      <c r="I378" t="s">
        <v>46</v>
      </c>
      <c r="J378" t="s">
        <v>17</v>
      </c>
      <c r="K378">
        <v>3010</v>
      </c>
      <c r="L378" t="s">
        <v>83</v>
      </c>
      <c r="M378">
        <v>8</v>
      </c>
      <c r="N378">
        <v>5921</v>
      </c>
      <c r="O378">
        <v>0</v>
      </c>
      <c r="P378" t="s">
        <v>40</v>
      </c>
      <c r="Q378">
        <v>13</v>
      </c>
      <c r="R378">
        <v>14</v>
      </c>
      <c r="S378">
        <v>1</v>
      </c>
      <c r="T378">
        <v>11</v>
      </c>
      <c r="U378" t="s">
        <v>146</v>
      </c>
      <c r="V378">
        <v>13</v>
      </c>
      <c r="W378">
        <v>1</v>
      </c>
      <c r="X378">
        <v>36</v>
      </c>
      <c r="Y378">
        <v>700</v>
      </c>
      <c r="Z378">
        <v>704</v>
      </c>
      <c r="AA378">
        <v>3010</v>
      </c>
      <c r="AB378">
        <v>11</v>
      </c>
    </row>
    <row r="379" spans="1:28" x14ac:dyDescent="0.25">
      <c r="A379">
        <v>378</v>
      </c>
      <c r="B379">
        <v>74097</v>
      </c>
      <c r="C379">
        <v>9950</v>
      </c>
      <c r="D379">
        <v>9925</v>
      </c>
      <c r="E379" s="1">
        <v>0.13109999999999999</v>
      </c>
      <c r="F379" t="s">
        <v>14</v>
      </c>
      <c r="G379" t="s">
        <v>15</v>
      </c>
      <c r="H379" s="1">
        <v>0.24210000000000001</v>
      </c>
      <c r="I379" t="s">
        <v>103</v>
      </c>
      <c r="J379" t="s">
        <v>17</v>
      </c>
      <c r="K379">
        <v>2500</v>
      </c>
      <c r="L379" t="s">
        <v>42</v>
      </c>
      <c r="M379">
        <v>17</v>
      </c>
      <c r="N379">
        <v>16618</v>
      </c>
      <c r="O379">
        <v>1</v>
      </c>
      <c r="P379" t="s">
        <v>40</v>
      </c>
      <c r="Q379">
        <v>13</v>
      </c>
      <c r="R379">
        <v>24</v>
      </c>
      <c r="S379">
        <v>1</v>
      </c>
      <c r="T379">
        <v>11</v>
      </c>
      <c r="U379" t="s">
        <v>147</v>
      </c>
      <c r="V379">
        <v>12</v>
      </c>
      <c r="W379">
        <v>1</v>
      </c>
      <c r="X379">
        <v>36</v>
      </c>
      <c r="Y379">
        <v>705</v>
      </c>
      <c r="Z379">
        <v>709</v>
      </c>
      <c r="AA379">
        <v>2500</v>
      </c>
      <c r="AB379">
        <v>11</v>
      </c>
    </row>
    <row r="380" spans="1:28" x14ac:dyDescent="0.25">
      <c r="A380">
        <v>379</v>
      </c>
      <c r="B380">
        <v>81822</v>
      </c>
      <c r="C380">
        <v>7200</v>
      </c>
      <c r="D380">
        <v>7200</v>
      </c>
      <c r="E380" s="1">
        <v>6.0299999999999999E-2</v>
      </c>
      <c r="F380" t="s">
        <v>14</v>
      </c>
      <c r="G380" t="s">
        <v>15</v>
      </c>
      <c r="H380" s="1">
        <v>0.17269999999999999</v>
      </c>
      <c r="I380" t="s">
        <v>71</v>
      </c>
      <c r="J380" t="s">
        <v>17</v>
      </c>
      <c r="K380">
        <v>3416.67</v>
      </c>
      <c r="L380" t="s">
        <v>95</v>
      </c>
      <c r="M380">
        <v>14</v>
      </c>
      <c r="N380">
        <v>4838</v>
      </c>
      <c r="O380">
        <v>0</v>
      </c>
      <c r="P380" t="s">
        <v>40</v>
      </c>
      <c r="Q380">
        <v>6</v>
      </c>
      <c r="R380">
        <v>17</v>
      </c>
      <c r="S380">
        <v>1</v>
      </c>
      <c r="T380">
        <v>11</v>
      </c>
      <c r="U380" t="s">
        <v>146</v>
      </c>
      <c r="V380">
        <v>7</v>
      </c>
      <c r="W380">
        <v>1</v>
      </c>
      <c r="X380">
        <v>36</v>
      </c>
      <c r="Y380">
        <v>790</v>
      </c>
      <c r="Z380">
        <v>794</v>
      </c>
      <c r="AA380">
        <v>3416.67</v>
      </c>
      <c r="AB380">
        <v>11</v>
      </c>
    </row>
    <row r="381" spans="1:28" x14ac:dyDescent="0.25">
      <c r="A381">
        <v>380</v>
      </c>
      <c r="B381">
        <v>38540</v>
      </c>
      <c r="C381">
        <v>14750</v>
      </c>
      <c r="D381">
        <v>14750</v>
      </c>
      <c r="E381" s="1">
        <v>0.16769999999999999</v>
      </c>
      <c r="F381" t="s">
        <v>23</v>
      </c>
      <c r="G381" t="s">
        <v>15</v>
      </c>
      <c r="H381" s="1">
        <v>0.17319999999999999</v>
      </c>
      <c r="I381" t="s">
        <v>102</v>
      </c>
      <c r="J381" t="s">
        <v>17</v>
      </c>
      <c r="K381">
        <v>2500</v>
      </c>
      <c r="L381" t="s">
        <v>43</v>
      </c>
      <c r="M381">
        <v>8</v>
      </c>
      <c r="N381">
        <v>11003</v>
      </c>
      <c r="O381">
        <v>1</v>
      </c>
      <c r="P381" t="s">
        <v>44</v>
      </c>
      <c r="Q381">
        <v>16</v>
      </c>
      <c r="R381">
        <v>17</v>
      </c>
      <c r="S381">
        <v>1</v>
      </c>
      <c r="T381">
        <v>8</v>
      </c>
      <c r="U381" t="s">
        <v>147</v>
      </c>
      <c r="V381">
        <v>14</v>
      </c>
      <c r="W381">
        <v>1</v>
      </c>
      <c r="X381">
        <v>60</v>
      </c>
      <c r="Y381">
        <v>685</v>
      </c>
      <c r="Z381">
        <v>689</v>
      </c>
      <c r="AA381">
        <v>2500</v>
      </c>
      <c r="AB381">
        <v>8</v>
      </c>
    </row>
    <row r="382" spans="1:28" x14ac:dyDescent="0.25">
      <c r="A382">
        <v>381</v>
      </c>
      <c r="B382">
        <v>103250</v>
      </c>
      <c r="C382">
        <v>5000</v>
      </c>
      <c r="D382">
        <v>4975</v>
      </c>
      <c r="E382" s="1">
        <v>0.16700000000000001</v>
      </c>
      <c r="F382" t="s">
        <v>14</v>
      </c>
      <c r="G382" t="s">
        <v>33</v>
      </c>
      <c r="H382" s="1">
        <v>2.6700000000000002E-2</v>
      </c>
      <c r="I382" t="s">
        <v>46</v>
      </c>
      <c r="J382" t="s">
        <v>31</v>
      </c>
      <c r="K382">
        <v>3000</v>
      </c>
      <c r="L382" t="s">
        <v>25</v>
      </c>
      <c r="M382">
        <v>4</v>
      </c>
      <c r="N382">
        <v>2474</v>
      </c>
      <c r="O382">
        <v>8</v>
      </c>
      <c r="P382" t="s">
        <v>49</v>
      </c>
      <c r="Q382">
        <v>16</v>
      </c>
      <c r="R382">
        <v>2</v>
      </c>
      <c r="S382">
        <v>3</v>
      </c>
      <c r="T382">
        <v>1</v>
      </c>
      <c r="U382" t="s">
        <v>149</v>
      </c>
      <c r="V382">
        <v>14</v>
      </c>
      <c r="W382">
        <v>0</v>
      </c>
      <c r="X382">
        <v>36</v>
      </c>
      <c r="Y382">
        <v>690</v>
      </c>
      <c r="Z382">
        <v>694</v>
      </c>
      <c r="AA382">
        <v>3000</v>
      </c>
      <c r="AB382">
        <v>1</v>
      </c>
    </row>
    <row r="383" spans="1:28" x14ac:dyDescent="0.25">
      <c r="A383">
        <v>382</v>
      </c>
      <c r="B383">
        <v>20785</v>
      </c>
      <c r="C383">
        <v>20000</v>
      </c>
      <c r="D383">
        <v>20000</v>
      </c>
      <c r="E383" s="1">
        <v>0.14910000000000001</v>
      </c>
      <c r="F383" t="s">
        <v>14</v>
      </c>
      <c r="G383" t="s">
        <v>15</v>
      </c>
      <c r="H383" s="1">
        <v>0.1943</v>
      </c>
      <c r="I383" t="s">
        <v>69</v>
      </c>
      <c r="J383" t="s">
        <v>17</v>
      </c>
      <c r="K383">
        <v>6250</v>
      </c>
      <c r="L383" t="s">
        <v>21</v>
      </c>
      <c r="M383">
        <v>12</v>
      </c>
      <c r="N383">
        <v>14308</v>
      </c>
      <c r="O383">
        <v>1</v>
      </c>
      <c r="P383" t="s">
        <v>28</v>
      </c>
      <c r="Q383">
        <v>14</v>
      </c>
      <c r="R383">
        <v>19</v>
      </c>
      <c r="S383">
        <v>1</v>
      </c>
      <c r="T383">
        <v>5</v>
      </c>
      <c r="U383" t="s">
        <v>147</v>
      </c>
      <c r="V383">
        <v>11</v>
      </c>
      <c r="W383">
        <v>1</v>
      </c>
      <c r="X383">
        <v>36</v>
      </c>
      <c r="Y383">
        <v>715</v>
      </c>
      <c r="Z383">
        <v>719</v>
      </c>
      <c r="AA383">
        <v>6250</v>
      </c>
      <c r="AB383">
        <v>5</v>
      </c>
    </row>
    <row r="384" spans="1:28" x14ac:dyDescent="0.25">
      <c r="A384">
        <v>383</v>
      </c>
      <c r="B384">
        <v>32636</v>
      </c>
      <c r="C384">
        <v>18400</v>
      </c>
      <c r="D384">
        <v>18375</v>
      </c>
      <c r="E384" s="1">
        <v>0.19420000000000001</v>
      </c>
      <c r="F384" t="s">
        <v>23</v>
      </c>
      <c r="G384" t="s">
        <v>15</v>
      </c>
      <c r="H384" s="1">
        <v>0.2253</v>
      </c>
      <c r="I384" t="s">
        <v>69</v>
      </c>
      <c r="J384" t="s">
        <v>17</v>
      </c>
      <c r="K384">
        <v>7400</v>
      </c>
      <c r="L384" t="s">
        <v>42</v>
      </c>
      <c r="M384">
        <v>14</v>
      </c>
      <c r="N384">
        <v>10439</v>
      </c>
      <c r="O384">
        <v>2</v>
      </c>
      <c r="P384" t="s">
        <v>40</v>
      </c>
      <c r="Q384">
        <v>19</v>
      </c>
      <c r="R384">
        <v>22</v>
      </c>
      <c r="S384">
        <v>1</v>
      </c>
      <c r="T384">
        <v>11</v>
      </c>
      <c r="U384" t="s">
        <v>148</v>
      </c>
      <c r="V384">
        <v>12</v>
      </c>
      <c r="W384">
        <v>1</v>
      </c>
      <c r="X384">
        <v>60</v>
      </c>
      <c r="Y384">
        <v>705</v>
      </c>
      <c r="Z384">
        <v>709</v>
      </c>
      <c r="AA384">
        <v>7400</v>
      </c>
      <c r="AB384">
        <v>11</v>
      </c>
    </row>
    <row r="385" spans="1:28" x14ac:dyDescent="0.25">
      <c r="A385">
        <v>384</v>
      </c>
      <c r="B385">
        <v>2834</v>
      </c>
      <c r="C385">
        <v>7200</v>
      </c>
      <c r="D385">
        <v>4167.97</v>
      </c>
      <c r="E385" s="1">
        <v>0.1411</v>
      </c>
      <c r="F385" t="s">
        <v>14</v>
      </c>
      <c r="G385" t="s">
        <v>33</v>
      </c>
      <c r="H385" s="1">
        <v>0.13619999999999999</v>
      </c>
      <c r="I385" t="s">
        <v>77</v>
      </c>
      <c r="J385" t="s">
        <v>35</v>
      </c>
      <c r="K385">
        <v>3583</v>
      </c>
      <c r="L385" t="s">
        <v>83</v>
      </c>
      <c r="M385">
        <v>3</v>
      </c>
      <c r="N385">
        <v>1621</v>
      </c>
      <c r="O385">
        <v>1</v>
      </c>
      <c r="P385" t="s">
        <v>49</v>
      </c>
      <c r="Q385">
        <v>14</v>
      </c>
      <c r="R385">
        <v>13</v>
      </c>
      <c r="S385">
        <v>3</v>
      </c>
      <c r="T385">
        <v>1</v>
      </c>
      <c r="U385" t="s">
        <v>147</v>
      </c>
      <c r="V385">
        <v>13</v>
      </c>
      <c r="W385">
        <v>1</v>
      </c>
      <c r="X385">
        <v>36</v>
      </c>
      <c r="Y385">
        <v>700</v>
      </c>
      <c r="Z385">
        <v>704</v>
      </c>
      <c r="AA385">
        <v>3583</v>
      </c>
      <c r="AB385">
        <v>1</v>
      </c>
    </row>
    <row r="386" spans="1:28" x14ac:dyDescent="0.25">
      <c r="A386">
        <v>385</v>
      </c>
      <c r="B386">
        <v>45427</v>
      </c>
      <c r="C386">
        <v>18000</v>
      </c>
      <c r="D386">
        <v>17994.169999999998</v>
      </c>
      <c r="E386" s="1">
        <v>0.1399</v>
      </c>
      <c r="F386" t="s">
        <v>23</v>
      </c>
      <c r="G386" t="s">
        <v>15</v>
      </c>
      <c r="H386" s="1">
        <v>2.1299999999999999E-2</v>
      </c>
      <c r="I386" t="s">
        <v>77</v>
      </c>
      <c r="J386" t="s">
        <v>17</v>
      </c>
      <c r="K386">
        <v>4364.58</v>
      </c>
      <c r="L386" t="s">
        <v>51</v>
      </c>
      <c r="M386">
        <v>9</v>
      </c>
      <c r="N386">
        <v>1721</v>
      </c>
      <c r="O386">
        <v>3</v>
      </c>
      <c r="P386" t="s">
        <v>37</v>
      </c>
      <c r="Q386">
        <v>13</v>
      </c>
      <c r="R386">
        <v>2</v>
      </c>
      <c r="S386">
        <v>1</v>
      </c>
      <c r="T386">
        <v>3</v>
      </c>
      <c r="U386" t="s">
        <v>149</v>
      </c>
      <c r="V386">
        <v>10</v>
      </c>
      <c r="W386">
        <v>1</v>
      </c>
      <c r="X386">
        <v>60</v>
      </c>
      <c r="Y386">
        <v>725</v>
      </c>
      <c r="Z386">
        <v>729</v>
      </c>
      <c r="AA386">
        <v>4364.58</v>
      </c>
      <c r="AB386">
        <v>3</v>
      </c>
    </row>
    <row r="387" spans="1:28" x14ac:dyDescent="0.25">
      <c r="A387">
        <v>386</v>
      </c>
      <c r="B387">
        <v>83841</v>
      </c>
      <c r="C387">
        <v>8000</v>
      </c>
      <c r="D387">
        <v>8000</v>
      </c>
      <c r="E387" s="1">
        <v>0.1212</v>
      </c>
      <c r="F387" t="s">
        <v>14</v>
      </c>
      <c r="G387" t="s">
        <v>15</v>
      </c>
      <c r="H387" s="1">
        <v>0.24979999999999999</v>
      </c>
      <c r="I387" t="s">
        <v>38</v>
      </c>
      <c r="J387" t="s">
        <v>31</v>
      </c>
      <c r="K387">
        <v>3166.67</v>
      </c>
      <c r="L387" t="s">
        <v>25</v>
      </c>
      <c r="M387">
        <v>10</v>
      </c>
      <c r="N387">
        <v>5428</v>
      </c>
      <c r="O387">
        <v>0</v>
      </c>
      <c r="P387" t="s">
        <v>40</v>
      </c>
      <c r="Q387">
        <v>12</v>
      </c>
      <c r="R387">
        <v>24</v>
      </c>
      <c r="S387">
        <v>1</v>
      </c>
      <c r="T387">
        <v>11</v>
      </c>
      <c r="U387" t="s">
        <v>146</v>
      </c>
      <c r="V387">
        <v>14</v>
      </c>
      <c r="W387">
        <v>0</v>
      </c>
      <c r="X387">
        <v>36</v>
      </c>
      <c r="Y387">
        <v>690</v>
      </c>
      <c r="Z387">
        <v>694</v>
      </c>
      <c r="AA387">
        <v>3166.67</v>
      </c>
      <c r="AB387">
        <v>11</v>
      </c>
    </row>
    <row r="388" spans="1:28" x14ac:dyDescent="0.25">
      <c r="A388">
        <v>387</v>
      </c>
      <c r="B388">
        <v>38903</v>
      </c>
      <c r="C388">
        <v>4000</v>
      </c>
      <c r="D388">
        <v>4000</v>
      </c>
      <c r="E388" s="1">
        <v>8.8999999999999996E-2</v>
      </c>
      <c r="F388" t="s">
        <v>14</v>
      </c>
      <c r="G388" t="s">
        <v>101</v>
      </c>
      <c r="H388" s="1">
        <v>0.13159999999999999</v>
      </c>
      <c r="I388" t="s">
        <v>24</v>
      </c>
      <c r="J388" t="s">
        <v>17</v>
      </c>
      <c r="K388">
        <v>5166.67</v>
      </c>
      <c r="L388" t="s">
        <v>39</v>
      </c>
      <c r="M388">
        <v>9</v>
      </c>
      <c r="N388">
        <v>7171</v>
      </c>
      <c r="O388">
        <v>2</v>
      </c>
      <c r="P388" t="s">
        <v>37</v>
      </c>
      <c r="Q388">
        <v>8</v>
      </c>
      <c r="R388">
        <v>13</v>
      </c>
      <c r="S388">
        <v>0</v>
      </c>
      <c r="T388">
        <v>3</v>
      </c>
      <c r="U388" t="s">
        <v>148</v>
      </c>
      <c r="V388">
        <v>11</v>
      </c>
      <c r="W388">
        <v>1</v>
      </c>
      <c r="X388">
        <v>36</v>
      </c>
      <c r="Y388">
        <v>720</v>
      </c>
      <c r="Z388">
        <v>724</v>
      </c>
      <c r="AA388">
        <v>5166.67</v>
      </c>
      <c r="AB388">
        <v>3</v>
      </c>
    </row>
    <row r="389" spans="1:28" x14ac:dyDescent="0.25">
      <c r="A389">
        <v>388</v>
      </c>
      <c r="B389">
        <v>90332</v>
      </c>
      <c r="C389">
        <v>6000</v>
      </c>
      <c r="D389">
        <v>6000</v>
      </c>
      <c r="E389" s="1">
        <v>0.13109999999999999</v>
      </c>
      <c r="F389" t="s">
        <v>14</v>
      </c>
      <c r="G389" t="s">
        <v>15</v>
      </c>
      <c r="H389" s="1">
        <v>0.18099999999999999</v>
      </c>
      <c r="I389" t="s">
        <v>71</v>
      </c>
      <c r="J389" t="s">
        <v>31</v>
      </c>
      <c r="K389">
        <v>3750</v>
      </c>
      <c r="L389" t="s">
        <v>25</v>
      </c>
      <c r="M389">
        <v>18</v>
      </c>
      <c r="N389">
        <v>14468</v>
      </c>
      <c r="O389">
        <v>3</v>
      </c>
      <c r="P389" t="s">
        <v>53</v>
      </c>
      <c r="Q389">
        <v>13</v>
      </c>
      <c r="R389">
        <v>18</v>
      </c>
      <c r="S389">
        <v>1</v>
      </c>
      <c r="T389">
        <v>7</v>
      </c>
      <c r="U389" t="s">
        <v>149</v>
      </c>
      <c r="V389">
        <v>14</v>
      </c>
      <c r="W389">
        <v>0</v>
      </c>
      <c r="X389">
        <v>36</v>
      </c>
      <c r="Y389">
        <v>690</v>
      </c>
      <c r="Z389">
        <v>694</v>
      </c>
      <c r="AA389">
        <v>3750</v>
      </c>
      <c r="AB389">
        <v>7</v>
      </c>
    </row>
    <row r="390" spans="1:28" x14ac:dyDescent="0.25">
      <c r="A390">
        <v>389</v>
      </c>
      <c r="B390">
        <v>8382</v>
      </c>
      <c r="C390">
        <v>6250</v>
      </c>
      <c r="D390">
        <v>6100</v>
      </c>
      <c r="E390" s="1">
        <v>0.10249999999999999</v>
      </c>
      <c r="F390" t="s">
        <v>14</v>
      </c>
      <c r="G390" t="s">
        <v>15</v>
      </c>
      <c r="H390" s="1">
        <v>0.1804</v>
      </c>
      <c r="I390" t="s">
        <v>46</v>
      </c>
      <c r="J390" t="s">
        <v>17</v>
      </c>
      <c r="K390">
        <v>2400</v>
      </c>
      <c r="L390" t="s">
        <v>39</v>
      </c>
      <c r="M390">
        <v>5</v>
      </c>
      <c r="N390">
        <v>14863</v>
      </c>
      <c r="O390">
        <v>0</v>
      </c>
      <c r="P390" t="s">
        <v>40</v>
      </c>
      <c r="Q390">
        <v>10</v>
      </c>
      <c r="R390">
        <v>18</v>
      </c>
      <c r="S390">
        <v>1</v>
      </c>
      <c r="T390">
        <v>11</v>
      </c>
      <c r="U390" t="s">
        <v>146</v>
      </c>
      <c r="V390">
        <v>11</v>
      </c>
      <c r="W390">
        <v>1</v>
      </c>
      <c r="X390">
        <v>36</v>
      </c>
      <c r="Y390">
        <v>720</v>
      </c>
      <c r="Z390">
        <v>724</v>
      </c>
      <c r="AA390">
        <v>2400</v>
      </c>
      <c r="AB390">
        <v>11</v>
      </c>
    </row>
    <row r="391" spans="1:28" x14ac:dyDescent="0.25">
      <c r="A391">
        <v>390</v>
      </c>
      <c r="B391">
        <v>77035</v>
      </c>
      <c r="C391">
        <v>5375</v>
      </c>
      <c r="D391">
        <v>5375</v>
      </c>
      <c r="E391" s="1">
        <v>0.1409</v>
      </c>
      <c r="F391" t="s">
        <v>14</v>
      </c>
      <c r="G391" t="s">
        <v>58</v>
      </c>
      <c r="H391" s="1">
        <v>0.15049999999999999</v>
      </c>
      <c r="I391" t="s">
        <v>20</v>
      </c>
      <c r="J391" t="s">
        <v>17</v>
      </c>
      <c r="K391">
        <v>5416.67</v>
      </c>
      <c r="L391" t="s">
        <v>43</v>
      </c>
      <c r="M391">
        <v>13</v>
      </c>
      <c r="N391">
        <v>4087</v>
      </c>
      <c r="O391">
        <v>2</v>
      </c>
      <c r="P391" t="s">
        <v>49</v>
      </c>
      <c r="Q391">
        <v>14</v>
      </c>
      <c r="R391">
        <v>15</v>
      </c>
      <c r="S391">
        <v>0</v>
      </c>
      <c r="T391">
        <v>1</v>
      </c>
      <c r="U391" t="s">
        <v>148</v>
      </c>
      <c r="V391">
        <v>14</v>
      </c>
      <c r="W391">
        <v>1</v>
      </c>
      <c r="X391">
        <v>36</v>
      </c>
      <c r="Y391">
        <v>685</v>
      </c>
      <c r="Z391">
        <v>689</v>
      </c>
      <c r="AA391">
        <v>5416.67</v>
      </c>
      <c r="AB391">
        <v>1</v>
      </c>
    </row>
    <row r="392" spans="1:28" x14ac:dyDescent="0.25">
      <c r="A392">
        <v>391</v>
      </c>
      <c r="B392">
        <v>100469</v>
      </c>
      <c r="C392">
        <v>8875</v>
      </c>
      <c r="D392">
        <v>8875</v>
      </c>
      <c r="E392" s="1">
        <v>0.15310000000000001</v>
      </c>
      <c r="F392" t="s">
        <v>14</v>
      </c>
      <c r="G392" t="s">
        <v>15</v>
      </c>
      <c r="H392" s="1">
        <v>0.14899999999999999</v>
      </c>
      <c r="I392" t="s">
        <v>16</v>
      </c>
      <c r="J392" t="s">
        <v>31</v>
      </c>
      <c r="K392">
        <v>2302</v>
      </c>
      <c r="L392" t="s">
        <v>48</v>
      </c>
      <c r="M392">
        <v>8</v>
      </c>
      <c r="N392">
        <v>10008</v>
      </c>
      <c r="O392">
        <v>0</v>
      </c>
      <c r="P392" t="s">
        <v>100</v>
      </c>
      <c r="Q392">
        <v>15</v>
      </c>
      <c r="R392">
        <v>14</v>
      </c>
      <c r="S392">
        <v>1</v>
      </c>
      <c r="T392" t="s">
        <v>100</v>
      </c>
      <c r="U392" t="s">
        <v>146</v>
      </c>
      <c r="V392">
        <v>17</v>
      </c>
      <c r="W392">
        <v>0</v>
      </c>
      <c r="X392">
        <v>36</v>
      </c>
      <c r="Y392">
        <v>665</v>
      </c>
      <c r="Z392">
        <v>669</v>
      </c>
      <c r="AA392">
        <v>2302</v>
      </c>
      <c r="AB392">
        <v>-1</v>
      </c>
    </row>
    <row r="393" spans="1:28" x14ac:dyDescent="0.25">
      <c r="A393">
        <v>392</v>
      </c>
      <c r="B393">
        <v>39792</v>
      </c>
      <c r="C393">
        <v>7000</v>
      </c>
      <c r="D393">
        <v>7000</v>
      </c>
      <c r="E393" s="1">
        <v>0.1065</v>
      </c>
      <c r="F393" t="s">
        <v>14</v>
      </c>
      <c r="G393" t="s">
        <v>15</v>
      </c>
      <c r="H393" s="1">
        <v>7.3800000000000004E-2</v>
      </c>
      <c r="I393" t="s">
        <v>24</v>
      </c>
      <c r="J393" t="s">
        <v>31</v>
      </c>
      <c r="K393">
        <v>3333.33</v>
      </c>
      <c r="L393" t="s">
        <v>83</v>
      </c>
      <c r="M393">
        <v>7</v>
      </c>
      <c r="N393">
        <v>12168</v>
      </c>
      <c r="O393">
        <v>0</v>
      </c>
      <c r="P393" t="s">
        <v>19</v>
      </c>
      <c r="Q393">
        <v>10</v>
      </c>
      <c r="R393">
        <v>7</v>
      </c>
      <c r="S393">
        <v>1</v>
      </c>
      <c r="T393">
        <v>0</v>
      </c>
      <c r="U393" t="s">
        <v>146</v>
      </c>
      <c r="V393">
        <v>13</v>
      </c>
      <c r="W393">
        <v>0</v>
      </c>
      <c r="X393">
        <v>36</v>
      </c>
      <c r="Y393">
        <v>700</v>
      </c>
      <c r="Z393">
        <v>704</v>
      </c>
      <c r="AA393">
        <v>3333.33</v>
      </c>
      <c r="AB393">
        <v>0</v>
      </c>
    </row>
    <row r="394" spans="1:28" x14ac:dyDescent="0.25">
      <c r="A394">
        <v>393</v>
      </c>
      <c r="B394">
        <v>80904</v>
      </c>
      <c r="C394">
        <v>12000</v>
      </c>
      <c r="D394">
        <v>12000</v>
      </c>
      <c r="E394" s="1">
        <v>0.15310000000000001</v>
      </c>
      <c r="F394" t="s">
        <v>14</v>
      </c>
      <c r="G394" t="s">
        <v>15</v>
      </c>
      <c r="H394" s="1">
        <v>0.21829999999999999</v>
      </c>
      <c r="I394" t="s">
        <v>69</v>
      </c>
      <c r="J394" t="s">
        <v>31</v>
      </c>
      <c r="K394">
        <v>6416.67</v>
      </c>
      <c r="L394" t="s">
        <v>84</v>
      </c>
      <c r="M394">
        <v>20</v>
      </c>
      <c r="N394">
        <v>11583</v>
      </c>
      <c r="O394">
        <v>2</v>
      </c>
      <c r="P394" t="s">
        <v>22</v>
      </c>
      <c r="Q394">
        <v>15</v>
      </c>
      <c r="R394">
        <v>21</v>
      </c>
      <c r="S394">
        <v>1</v>
      </c>
      <c r="T394">
        <v>2</v>
      </c>
      <c r="U394" t="s">
        <v>148</v>
      </c>
      <c r="V394">
        <v>15</v>
      </c>
      <c r="W394">
        <v>0</v>
      </c>
      <c r="X394">
        <v>36</v>
      </c>
      <c r="Y394">
        <v>680</v>
      </c>
      <c r="Z394">
        <v>684</v>
      </c>
      <c r="AA394">
        <v>6416.67</v>
      </c>
      <c r="AB394">
        <v>2</v>
      </c>
    </row>
    <row r="395" spans="1:28" x14ac:dyDescent="0.25">
      <c r="A395">
        <v>394</v>
      </c>
      <c r="B395">
        <v>60688</v>
      </c>
      <c r="C395">
        <v>21250</v>
      </c>
      <c r="D395">
        <v>21250</v>
      </c>
      <c r="E395" s="1">
        <v>0.1875</v>
      </c>
      <c r="F395" t="s">
        <v>14</v>
      </c>
      <c r="G395" t="s">
        <v>29</v>
      </c>
      <c r="H395" s="1">
        <v>0.26529999999999998</v>
      </c>
      <c r="I395" t="s">
        <v>41</v>
      </c>
      <c r="J395" t="s">
        <v>35</v>
      </c>
      <c r="K395">
        <v>4500</v>
      </c>
      <c r="L395" t="s">
        <v>36</v>
      </c>
      <c r="M395">
        <v>15</v>
      </c>
      <c r="N395">
        <v>25287</v>
      </c>
      <c r="O395">
        <v>2</v>
      </c>
      <c r="P395" t="s">
        <v>40</v>
      </c>
      <c r="Q395">
        <v>18</v>
      </c>
      <c r="R395">
        <v>26</v>
      </c>
      <c r="S395">
        <v>2</v>
      </c>
      <c r="T395">
        <v>11</v>
      </c>
      <c r="U395" t="s">
        <v>148</v>
      </c>
      <c r="V395">
        <v>16</v>
      </c>
      <c r="W395">
        <v>1</v>
      </c>
      <c r="X395">
        <v>36</v>
      </c>
      <c r="Y395">
        <v>670</v>
      </c>
      <c r="Z395">
        <v>674</v>
      </c>
      <c r="AA395">
        <v>4500</v>
      </c>
      <c r="AB395">
        <v>11</v>
      </c>
    </row>
    <row r="396" spans="1:28" x14ac:dyDescent="0.25">
      <c r="A396">
        <v>395</v>
      </c>
      <c r="B396">
        <v>68301</v>
      </c>
      <c r="C396">
        <v>3600</v>
      </c>
      <c r="D396">
        <v>3600</v>
      </c>
      <c r="E396" s="1">
        <v>0.19719999999999999</v>
      </c>
      <c r="F396" t="s">
        <v>23</v>
      </c>
      <c r="G396" t="s">
        <v>58</v>
      </c>
      <c r="H396" s="1">
        <v>0.22220000000000001</v>
      </c>
      <c r="I396" t="s">
        <v>26</v>
      </c>
      <c r="J396" t="s">
        <v>17</v>
      </c>
      <c r="K396">
        <v>3200</v>
      </c>
      <c r="L396" t="s">
        <v>84</v>
      </c>
      <c r="M396">
        <v>13</v>
      </c>
      <c r="N396">
        <v>11702</v>
      </c>
      <c r="O396">
        <v>0</v>
      </c>
      <c r="P396" t="s">
        <v>19</v>
      </c>
      <c r="Q396">
        <v>19</v>
      </c>
      <c r="R396">
        <v>22</v>
      </c>
      <c r="S396">
        <v>0</v>
      </c>
      <c r="T396">
        <v>0</v>
      </c>
      <c r="U396" t="s">
        <v>146</v>
      </c>
      <c r="V396">
        <v>15</v>
      </c>
      <c r="W396">
        <v>1</v>
      </c>
      <c r="X396">
        <v>60</v>
      </c>
      <c r="Y396">
        <v>680</v>
      </c>
      <c r="Z396">
        <v>684</v>
      </c>
      <c r="AA396">
        <v>3200</v>
      </c>
      <c r="AB396">
        <v>0</v>
      </c>
    </row>
    <row r="397" spans="1:28" x14ac:dyDescent="0.25">
      <c r="A397">
        <v>396</v>
      </c>
      <c r="B397">
        <v>82419</v>
      </c>
      <c r="C397">
        <v>12000</v>
      </c>
      <c r="D397">
        <v>12000</v>
      </c>
      <c r="E397" s="1">
        <v>0.14330000000000001</v>
      </c>
      <c r="F397" t="s">
        <v>14</v>
      </c>
      <c r="G397" t="s">
        <v>15</v>
      </c>
      <c r="H397" s="1">
        <v>0.28199999999999997</v>
      </c>
      <c r="I397" t="s">
        <v>114</v>
      </c>
      <c r="J397" t="s">
        <v>17</v>
      </c>
      <c r="K397">
        <v>3333.33</v>
      </c>
      <c r="L397" t="s">
        <v>36</v>
      </c>
      <c r="M397">
        <v>11</v>
      </c>
      <c r="N397">
        <v>10727</v>
      </c>
      <c r="O397">
        <v>0</v>
      </c>
      <c r="P397" t="s">
        <v>40</v>
      </c>
      <c r="Q397">
        <v>14</v>
      </c>
      <c r="R397">
        <v>28</v>
      </c>
      <c r="S397">
        <v>1</v>
      </c>
      <c r="T397">
        <v>11</v>
      </c>
      <c r="U397" t="s">
        <v>146</v>
      </c>
      <c r="V397">
        <v>16</v>
      </c>
      <c r="W397">
        <v>1</v>
      </c>
      <c r="X397">
        <v>36</v>
      </c>
      <c r="Y397">
        <v>670</v>
      </c>
      <c r="Z397">
        <v>674</v>
      </c>
      <c r="AA397">
        <v>3333.33</v>
      </c>
      <c r="AB397">
        <v>11</v>
      </c>
    </row>
    <row r="398" spans="1:28" x14ac:dyDescent="0.25">
      <c r="A398">
        <v>397</v>
      </c>
      <c r="B398">
        <v>71540</v>
      </c>
      <c r="C398">
        <v>10050</v>
      </c>
      <c r="D398">
        <v>10050</v>
      </c>
      <c r="E398" s="1">
        <v>0.14330000000000001</v>
      </c>
      <c r="F398" t="s">
        <v>14</v>
      </c>
      <c r="G398" t="s">
        <v>29</v>
      </c>
      <c r="H398" s="1">
        <v>0.1648</v>
      </c>
      <c r="I398" t="s">
        <v>24</v>
      </c>
      <c r="J398" t="s">
        <v>31</v>
      </c>
      <c r="K398">
        <v>2500</v>
      </c>
      <c r="L398" t="s">
        <v>25</v>
      </c>
      <c r="M398">
        <v>7</v>
      </c>
      <c r="N398">
        <v>13337</v>
      </c>
      <c r="O398">
        <v>2</v>
      </c>
      <c r="P398" t="s">
        <v>19</v>
      </c>
      <c r="Q398">
        <v>14</v>
      </c>
      <c r="R398">
        <v>16</v>
      </c>
      <c r="S398">
        <v>2</v>
      </c>
      <c r="T398">
        <v>0</v>
      </c>
      <c r="U398" t="s">
        <v>148</v>
      </c>
      <c r="V398">
        <v>14</v>
      </c>
      <c r="W398">
        <v>0</v>
      </c>
      <c r="X398">
        <v>36</v>
      </c>
      <c r="Y398">
        <v>690</v>
      </c>
      <c r="Z398">
        <v>694</v>
      </c>
      <c r="AA398">
        <v>2500</v>
      </c>
      <c r="AB398">
        <v>0</v>
      </c>
    </row>
    <row r="399" spans="1:28" x14ac:dyDescent="0.25">
      <c r="A399">
        <v>398</v>
      </c>
      <c r="B399">
        <v>67109</v>
      </c>
      <c r="C399">
        <v>4025</v>
      </c>
      <c r="D399">
        <v>4025</v>
      </c>
      <c r="E399" s="1">
        <v>8.8999999999999996E-2</v>
      </c>
      <c r="F399" t="s">
        <v>14</v>
      </c>
      <c r="G399" t="s">
        <v>29</v>
      </c>
      <c r="H399" s="1">
        <v>0.1532</v>
      </c>
      <c r="I399" t="s">
        <v>24</v>
      </c>
      <c r="J399" t="s">
        <v>17</v>
      </c>
      <c r="K399">
        <v>5000</v>
      </c>
      <c r="L399" t="s">
        <v>83</v>
      </c>
      <c r="M399">
        <v>12</v>
      </c>
      <c r="N399">
        <v>15943</v>
      </c>
      <c r="O399">
        <v>0</v>
      </c>
      <c r="P399" t="s">
        <v>44</v>
      </c>
      <c r="Q399">
        <v>8</v>
      </c>
      <c r="R399">
        <v>15</v>
      </c>
      <c r="S399">
        <v>2</v>
      </c>
      <c r="T399">
        <v>8</v>
      </c>
      <c r="U399" t="s">
        <v>146</v>
      </c>
      <c r="V399">
        <v>13</v>
      </c>
      <c r="W399">
        <v>1</v>
      </c>
      <c r="X399">
        <v>36</v>
      </c>
      <c r="Y399">
        <v>700</v>
      </c>
      <c r="Z399">
        <v>704</v>
      </c>
      <c r="AA399">
        <v>5000</v>
      </c>
      <c r="AB399">
        <v>8</v>
      </c>
    </row>
    <row r="400" spans="1:28" x14ac:dyDescent="0.25">
      <c r="A400">
        <v>399</v>
      </c>
      <c r="B400">
        <v>48352</v>
      </c>
      <c r="C400">
        <v>5000</v>
      </c>
      <c r="D400">
        <v>5000</v>
      </c>
      <c r="E400" s="1">
        <v>6.6199999999999995E-2</v>
      </c>
      <c r="F400" t="s">
        <v>14</v>
      </c>
      <c r="G400" t="s">
        <v>15</v>
      </c>
      <c r="H400" s="1">
        <v>1.2E-2</v>
      </c>
      <c r="I400" t="s">
        <v>61</v>
      </c>
      <c r="J400" t="s">
        <v>31</v>
      </c>
      <c r="K400">
        <v>5000</v>
      </c>
      <c r="L400" t="s">
        <v>67</v>
      </c>
      <c r="M400">
        <v>8</v>
      </c>
      <c r="N400">
        <v>531</v>
      </c>
      <c r="O400">
        <v>1</v>
      </c>
      <c r="P400" t="s">
        <v>22</v>
      </c>
      <c r="Q400">
        <v>6</v>
      </c>
      <c r="R400">
        <v>1</v>
      </c>
      <c r="S400">
        <v>1</v>
      </c>
      <c r="T400">
        <v>2</v>
      </c>
      <c r="U400" t="s">
        <v>147</v>
      </c>
      <c r="V400">
        <v>7</v>
      </c>
      <c r="W400">
        <v>0</v>
      </c>
      <c r="X400">
        <v>36</v>
      </c>
      <c r="Y400">
        <v>780</v>
      </c>
      <c r="Z400">
        <v>784</v>
      </c>
      <c r="AA400">
        <v>5000</v>
      </c>
      <c r="AB400">
        <v>2</v>
      </c>
    </row>
    <row r="401" spans="1:28" x14ac:dyDescent="0.25">
      <c r="A401">
        <v>400</v>
      </c>
      <c r="B401">
        <v>36706</v>
      </c>
      <c r="C401">
        <v>16500</v>
      </c>
      <c r="D401">
        <v>16400</v>
      </c>
      <c r="E401" s="1">
        <v>0.1171</v>
      </c>
      <c r="F401" t="s">
        <v>23</v>
      </c>
      <c r="G401" t="s">
        <v>101</v>
      </c>
      <c r="H401" s="1">
        <v>0.1207</v>
      </c>
      <c r="I401" t="s">
        <v>54</v>
      </c>
      <c r="J401" t="s">
        <v>17</v>
      </c>
      <c r="K401">
        <v>2750</v>
      </c>
      <c r="L401" t="s">
        <v>104</v>
      </c>
      <c r="M401">
        <v>11</v>
      </c>
      <c r="N401">
        <v>2316</v>
      </c>
      <c r="O401">
        <v>1</v>
      </c>
      <c r="P401" t="s">
        <v>64</v>
      </c>
      <c r="Q401">
        <v>11</v>
      </c>
      <c r="R401">
        <v>12</v>
      </c>
      <c r="S401">
        <v>0</v>
      </c>
      <c r="T401">
        <v>4</v>
      </c>
      <c r="U401" t="s">
        <v>147</v>
      </c>
      <c r="V401">
        <v>8</v>
      </c>
      <c r="W401">
        <v>1</v>
      </c>
      <c r="X401">
        <v>60</v>
      </c>
      <c r="Y401">
        <v>775</v>
      </c>
      <c r="Z401">
        <v>779</v>
      </c>
      <c r="AA401">
        <v>2750</v>
      </c>
      <c r="AB401">
        <v>4</v>
      </c>
    </row>
    <row r="402" spans="1:28" x14ac:dyDescent="0.25">
      <c r="A402">
        <v>401</v>
      </c>
      <c r="B402">
        <v>22993</v>
      </c>
      <c r="C402">
        <v>10000</v>
      </c>
      <c r="D402">
        <v>10000</v>
      </c>
      <c r="E402" s="1">
        <v>7.2900000000000006E-2</v>
      </c>
      <c r="F402" t="s">
        <v>14</v>
      </c>
      <c r="G402" t="s">
        <v>68</v>
      </c>
      <c r="H402" s="1">
        <v>7.9399999999999998E-2</v>
      </c>
      <c r="I402" t="s">
        <v>24</v>
      </c>
      <c r="J402" t="s">
        <v>17</v>
      </c>
      <c r="K402">
        <v>5833.33</v>
      </c>
      <c r="L402" t="s">
        <v>18</v>
      </c>
      <c r="M402">
        <v>12</v>
      </c>
      <c r="N402">
        <v>3181</v>
      </c>
      <c r="O402">
        <v>0</v>
      </c>
      <c r="P402" t="s">
        <v>44</v>
      </c>
      <c r="Q402">
        <v>7</v>
      </c>
      <c r="R402">
        <v>7</v>
      </c>
      <c r="S402">
        <v>4</v>
      </c>
      <c r="T402">
        <v>8</v>
      </c>
      <c r="U402" t="s">
        <v>146</v>
      </c>
      <c r="V402">
        <v>9</v>
      </c>
      <c r="W402">
        <v>1</v>
      </c>
      <c r="X402">
        <v>36</v>
      </c>
      <c r="Y402">
        <v>735</v>
      </c>
      <c r="Z402">
        <v>739</v>
      </c>
      <c r="AA402">
        <v>5833.33</v>
      </c>
      <c r="AB402">
        <v>8</v>
      </c>
    </row>
    <row r="403" spans="1:28" x14ac:dyDescent="0.25">
      <c r="A403">
        <v>402</v>
      </c>
      <c r="B403">
        <v>102441</v>
      </c>
      <c r="C403">
        <v>7500</v>
      </c>
      <c r="D403">
        <v>-0.01</v>
      </c>
      <c r="E403" s="1">
        <v>0.1229</v>
      </c>
      <c r="F403" t="s">
        <v>14</v>
      </c>
      <c r="G403" t="s">
        <v>87</v>
      </c>
      <c r="H403" s="1">
        <v>0.21340000000000001</v>
      </c>
      <c r="I403" t="s">
        <v>24</v>
      </c>
      <c r="J403" t="s">
        <v>17</v>
      </c>
      <c r="K403">
        <v>8750</v>
      </c>
      <c r="L403" t="s">
        <v>43</v>
      </c>
      <c r="M403">
        <v>14</v>
      </c>
      <c r="N403">
        <v>20947</v>
      </c>
      <c r="O403">
        <v>7</v>
      </c>
      <c r="P403" t="s">
        <v>28</v>
      </c>
      <c r="Q403">
        <v>12</v>
      </c>
      <c r="R403">
        <v>21</v>
      </c>
      <c r="S403">
        <v>0</v>
      </c>
      <c r="T403">
        <v>5</v>
      </c>
      <c r="U403" t="s">
        <v>149</v>
      </c>
      <c r="V403">
        <v>14</v>
      </c>
      <c r="W403">
        <v>1</v>
      </c>
      <c r="X403">
        <v>36</v>
      </c>
      <c r="Y403">
        <v>685</v>
      </c>
      <c r="Z403">
        <v>689</v>
      </c>
      <c r="AA403">
        <v>8750</v>
      </c>
      <c r="AB403">
        <v>5</v>
      </c>
    </row>
    <row r="404" spans="1:28" x14ac:dyDescent="0.25">
      <c r="A404">
        <v>403</v>
      </c>
      <c r="B404">
        <v>50602</v>
      </c>
      <c r="C404">
        <v>10000</v>
      </c>
      <c r="D404">
        <v>10000</v>
      </c>
      <c r="E404" s="1">
        <v>6.0299999999999999E-2</v>
      </c>
      <c r="F404" t="s">
        <v>14</v>
      </c>
      <c r="G404" t="s">
        <v>15</v>
      </c>
      <c r="H404" s="1">
        <v>0.24660000000000001</v>
      </c>
      <c r="I404" t="s">
        <v>54</v>
      </c>
      <c r="J404" t="s">
        <v>17</v>
      </c>
      <c r="K404">
        <v>2940.25</v>
      </c>
      <c r="L404" t="s">
        <v>88</v>
      </c>
      <c r="M404">
        <v>8</v>
      </c>
      <c r="N404">
        <v>5904</v>
      </c>
      <c r="O404">
        <v>0</v>
      </c>
      <c r="P404" t="s">
        <v>40</v>
      </c>
      <c r="Q404">
        <v>6</v>
      </c>
      <c r="R404">
        <v>24</v>
      </c>
      <c r="S404">
        <v>1</v>
      </c>
      <c r="T404">
        <v>11</v>
      </c>
      <c r="U404" t="s">
        <v>146</v>
      </c>
      <c r="V404">
        <v>8</v>
      </c>
      <c r="W404">
        <v>1</v>
      </c>
      <c r="X404">
        <v>36</v>
      </c>
      <c r="Y404">
        <v>755</v>
      </c>
      <c r="Z404">
        <v>759</v>
      </c>
      <c r="AA404">
        <v>2940.25</v>
      </c>
      <c r="AB404">
        <v>11</v>
      </c>
    </row>
    <row r="405" spans="1:28" x14ac:dyDescent="0.25">
      <c r="A405">
        <v>404</v>
      </c>
      <c r="B405">
        <v>52285</v>
      </c>
      <c r="C405">
        <v>10000</v>
      </c>
      <c r="D405">
        <v>10000</v>
      </c>
      <c r="E405" s="1">
        <v>8.8999999999999996E-2</v>
      </c>
      <c r="F405" t="s">
        <v>14</v>
      </c>
      <c r="G405" t="s">
        <v>29</v>
      </c>
      <c r="H405" s="1">
        <v>0.2266</v>
      </c>
      <c r="I405" t="s">
        <v>93</v>
      </c>
      <c r="J405" t="s">
        <v>31</v>
      </c>
      <c r="K405">
        <v>2083.33</v>
      </c>
      <c r="L405" t="s">
        <v>21</v>
      </c>
      <c r="M405">
        <v>8</v>
      </c>
      <c r="N405">
        <v>12724</v>
      </c>
      <c r="O405">
        <v>0</v>
      </c>
      <c r="P405" t="s">
        <v>32</v>
      </c>
      <c r="Q405">
        <v>8</v>
      </c>
      <c r="R405">
        <v>22</v>
      </c>
      <c r="S405">
        <v>2</v>
      </c>
      <c r="T405">
        <v>9</v>
      </c>
      <c r="U405" t="s">
        <v>146</v>
      </c>
      <c r="V405">
        <v>11</v>
      </c>
      <c r="W405">
        <v>0</v>
      </c>
      <c r="X405">
        <v>36</v>
      </c>
      <c r="Y405">
        <v>715</v>
      </c>
      <c r="Z405">
        <v>719</v>
      </c>
      <c r="AA405">
        <v>2083.33</v>
      </c>
      <c r="AB405">
        <v>9</v>
      </c>
    </row>
    <row r="406" spans="1:28" x14ac:dyDescent="0.25">
      <c r="A406">
        <v>405</v>
      </c>
      <c r="B406">
        <v>77559</v>
      </c>
      <c r="C406">
        <v>18000</v>
      </c>
      <c r="D406">
        <v>18000</v>
      </c>
      <c r="E406" s="1">
        <v>7.9000000000000001E-2</v>
      </c>
      <c r="F406" t="s">
        <v>14</v>
      </c>
      <c r="G406" t="s">
        <v>29</v>
      </c>
      <c r="H406" s="1">
        <v>0.18360000000000001</v>
      </c>
      <c r="I406" t="s">
        <v>61</v>
      </c>
      <c r="J406" t="s">
        <v>31</v>
      </c>
      <c r="K406">
        <v>5833.33</v>
      </c>
      <c r="L406" t="s">
        <v>52</v>
      </c>
      <c r="M406">
        <v>16</v>
      </c>
      <c r="N406">
        <v>12522</v>
      </c>
      <c r="O406">
        <v>0</v>
      </c>
      <c r="P406" t="s">
        <v>19</v>
      </c>
      <c r="Q406">
        <v>7</v>
      </c>
      <c r="R406">
        <v>18</v>
      </c>
      <c r="S406">
        <v>2</v>
      </c>
      <c r="T406">
        <v>0</v>
      </c>
      <c r="U406" t="s">
        <v>146</v>
      </c>
      <c r="V406">
        <v>9</v>
      </c>
      <c r="W406">
        <v>0</v>
      </c>
      <c r="X406">
        <v>36</v>
      </c>
      <c r="Y406">
        <v>730</v>
      </c>
      <c r="Z406">
        <v>734</v>
      </c>
      <c r="AA406">
        <v>5833.33</v>
      </c>
      <c r="AB406">
        <v>0</v>
      </c>
    </row>
    <row r="407" spans="1:28" x14ac:dyDescent="0.25">
      <c r="A407">
        <v>406</v>
      </c>
      <c r="B407">
        <v>98980</v>
      </c>
      <c r="C407">
        <v>7000</v>
      </c>
      <c r="D407">
        <v>7000</v>
      </c>
      <c r="E407" s="1">
        <v>0.16289999999999999</v>
      </c>
      <c r="F407" t="s">
        <v>14</v>
      </c>
      <c r="G407" t="s">
        <v>29</v>
      </c>
      <c r="H407" s="1">
        <v>0.24929999999999999</v>
      </c>
      <c r="I407" t="s">
        <v>20</v>
      </c>
      <c r="J407" t="s">
        <v>17</v>
      </c>
      <c r="K407">
        <v>3833.33</v>
      </c>
      <c r="L407" t="s">
        <v>84</v>
      </c>
      <c r="M407">
        <v>20</v>
      </c>
      <c r="N407">
        <v>18792</v>
      </c>
      <c r="O407">
        <v>3</v>
      </c>
      <c r="P407" t="s">
        <v>37</v>
      </c>
      <c r="Q407">
        <v>16</v>
      </c>
      <c r="R407">
        <v>24</v>
      </c>
      <c r="S407">
        <v>2</v>
      </c>
      <c r="T407">
        <v>3</v>
      </c>
      <c r="U407" t="s">
        <v>149</v>
      </c>
      <c r="V407">
        <v>15</v>
      </c>
      <c r="W407">
        <v>1</v>
      </c>
      <c r="X407">
        <v>36</v>
      </c>
      <c r="Y407">
        <v>680</v>
      </c>
      <c r="Z407">
        <v>684</v>
      </c>
      <c r="AA407">
        <v>3833.33</v>
      </c>
      <c r="AB407">
        <v>3</v>
      </c>
    </row>
    <row r="408" spans="1:28" x14ac:dyDescent="0.25">
      <c r="A408">
        <v>407</v>
      </c>
      <c r="B408">
        <v>92488</v>
      </c>
      <c r="C408">
        <v>22000</v>
      </c>
      <c r="D408">
        <v>21975</v>
      </c>
      <c r="E408" s="1">
        <v>0.22470000000000001</v>
      </c>
      <c r="F408" t="s">
        <v>23</v>
      </c>
      <c r="G408" t="s">
        <v>15</v>
      </c>
      <c r="H408" s="1">
        <v>0.33929999999999999</v>
      </c>
      <c r="I408" t="s">
        <v>65</v>
      </c>
      <c r="J408" t="s">
        <v>17</v>
      </c>
      <c r="K408">
        <v>5083.33</v>
      </c>
      <c r="L408" t="s">
        <v>36</v>
      </c>
      <c r="M408">
        <v>14</v>
      </c>
      <c r="N408">
        <v>31152</v>
      </c>
      <c r="O408">
        <v>2</v>
      </c>
      <c r="P408" t="s">
        <v>40</v>
      </c>
      <c r="Q408">
        <v>22</v>
      </c>
      <c r="R408">
        <v>33</v>
      </c>
      <c r="S408">
        <v>1</v>
      </c>
      <c r="T408">
        <v>11</v>
      </c>
      <c r="U408" t="s">
        <v>148</v>
      </c>
      <c r="V408">
        <v>16</v>
      </c>
      <c r="W408">
        <v>1</v>
      </c>
      <c r="X408">
        <v>60</v>
      </c>
      <c r="Y408">
        <v>670</v>
      </c>
      <c r="Z408">
        <v>674</v>
      </c>
      <c r="AA408">
        <v>5083.33</v>
      </c>
      <c r="AB408">
        <v>11</v>
      </c>
    </row>
    <row r="409" spans="1:28" x14ac:dyDescent="0.25">
      <c r="A409">
        <v>408</v>
      </c>
      <c r="B409">
        <v>53808</v>
      </c>
      <c r="C409">
        <v>6000</v>
      </c>
      <c r="D409">
        <v>6000</v>
      </c>
      <c r="E409" s="1">
        <v>0.13109999999999999</v>
      </c>
      <c r="F409" t="s">
        <v>14</v>
      </c>
      <c r="G409" t="s">
        <v>15</v>
      </c>
      <c r="H409" s="1">
        <v>0.124</v>
      </c>
      <c r="I409" t="s">
        <v>79</v>
      </c>
      <c r="J409" t="s">
        <v>31</v>
      </c>
      <c r="K409">
        <v>1000</v>
      </c>
      <c r="L409" t="s">
        <v>43</v>
      </c>
      <c r="M409">
        <v>18</v>
      </c>
      <c r="N409">
        <v>3622</v>
      </c>
      <c r="O409">
        <v>2</v>
      </c>
      <c r="P409" t="s">
        <v>49</v>
      </c>
      <c r="Q409">
        <v>13</v>
      </c>
      <c r="R409">
        <v>12</v>
      </c>
      <c r="S409">
        <v>1</v>
      </c>
      <c r="T409">
        <v>1</v>
      </c>
      <c r="U409" t="s">
        <v>148</v>
      </c>
      <c r="V409">
        <v>14</v>
      </c>
      <c r="W409">
        <v>0</v>
      </c>
      <c r="X409">
        <v>36</v>
      </c>
      <c r="Y409">
        <v>685</v>
      </c>
      <c r="Z409">
        <v>689</v>
      </c>
      <c r="AA409">
        <v>1000</v>
      </c>
      <c r="AB409">
        <v>1</v>
      </c>
    </row>
    <row r="410" spans="1:28" x14ac:dyDescent="0.25">
      <c r="A410">
        <v>409</v>
      </c>
      <c r="B410">
        <v>32517</v>
      </c>
      <c r="C410">
        <v>5600</v>
      </c>
      <c r="D410">
        <v>5600</v>
      </c>
      <c r="E410" s="1">
        <v>6.6199999999999995E-2</v>
      </c>
      <c r="F410" t="s">
        <v>14</v>
      </c>
      <c r="G410" t="s">
        <v>97</v>
      </c>
      <c r="H410" s="1">
        <v>7.2300000000000003E-2</v>
      </c>
      <c r="I410" t="s">
        <v>85</v>
      </c>
      <c r="J410" t="s">
        <v>17</v>
      </c>
      <c r="K410">
        <v>5833.33</v>
      </c>
      <c r="L410" t="s">
        <v>82</v>
      </c>
      <c r="M410">
        <v>8</v>
      </c>
      <c r="N410">
        <v>8125</v>
      </c>
      <c r="O410">
        <v>1</v>
      </c>
      <c r="P410" t="s">
        <v>22</v>
      </c>
      <c r="Q410">
        <v>6</v>
      </c>
      <c r="R410">
        <v>7</v>
      </c>
      <c r="S410">
        <v>0</v>
      </c>
      <c r="T410">
        <v>2</v>
      </c>
      <c r="U410" t="s">
        <v>147</v>
      </c>
      <c r="V410">
        <v>8</v>
      </c>
      <c r="W410">
        <v>1</v>
      </c>
      <c r="X410">
        <v>36</v>
      </c>
      <c r="Y410">
        <v>750</v>
      </c>
      <c r="Z410">
        <v>754</v>
      </c>
      <c r="AA410">
        <v>5833.33</v>
      </c>
      <c r="AB410">
        <v>2</v>
      </c>
    </row>
    <row r="411" spans="1:28" x14ac:dyDescent="0.25">
      <c r="A411">
        <v>410</v>
      </c>
      <c r="B411">
        <v>82160</v>
      </c>
      <c r="C411">
        <v>9500</v>
      </c>
      <c r="D411">
        <v>9500</v>
      </c>
      <c r="E411" s="1">
        <v>0.1212</v>
      </c>
      <c r="F411" t="s">
        <v>14</v>
      </c>
      <c r="G411" t="s">
        <v>15</v>
      </c>
      <c r="H411" s="1">
        <v>0.24060000000000001</v>
      </c>
      <c r="I411" t="s">
        <v>94</v>
      </c>
      <c r="J411" t="s">
        <v>17</v>
      </c>
      <c r="K411">
        <v>2519.17</v>
      </c>
      <c r="L411" t="s">
        <v>42</v>
      </c>
      <c r="M411">
        <v>7</v>
      </c>
      <c r="N411">
        <v>8673</v>
      </c>
      <c r="O411">
        <v>1</v>
      </c>
      <c r="P411" t="s">
        <v>40</v>
      </c>
      <c r="Q411">
        <v>12</v>
      </c>
      <c r="R411">
        <v>24</v>
      </c>
      <c r="S411">
        <v>1</v>
      </c>
      <c r="T411">
        <v>11</v>
      </c>
      <c r="U411" t="s">
        <v>147</v>
      </c>
      <c r="V411">
        <v>12</v>
      </c>
      <c r="W411">
        <v>1</v>
      </c>
      <c r="X411">
        <v>36</v>
      </c>
      <c r="Y411">
        <v>705</v>
      </c>
      <c r="Z411">
        <v>709</v>
      </c>
      <c r="AA411">
        <v>2519.17</v>
      </c>
      <c r="AB411">
        <v>11</v>
      </c>
    </row>
    <row r="412" spans="1:28" x14ac:dyDescent="0.25">
      <c r="A412">
        <v>411</v>
      </c>
      <c r="B412">
        <v>47059</v>
      </c>
      <c r="C412">
        <v>12000</v>
      </c>
      <c r="D412">
        <v>12000</v>
      </c>
      <c r="E412" s="1">
        <v>0.13109999999999999</v>
      </c>
      <c r="F412" t="s">
        <v>14</v>
      </c>
      <c r="G412" t="s">
        <v>15</v>
      </c>
      <c r="H412" s="1">
        <v>0.17510000000000001</v>
      </c>
      <c r="I412" t="s">
        <v>16</v>
      </c>
      <c r="J412" t="s">
        <v>17</v>
      </c>
      <c r="K412">
        <v>9666.67</v>
      </c>
      <c r="L412" t="s">
        <v>84</v>
      </c>
      <c r="M412">
        <v>12</v>
      </c>
      <c r="N412">
        <v>17226</v>
      </c>
      <c r="O412">
        <v>0</v>
      </c>
      <c r="P412" t="s">
        <v>28</v>
      </c>
      <c r="Q412">
        <v>13</v>
      </c>
      <c r="R412">
        <v>17</v>
      </c>
      <c r="S412">
        <v>1</v>
      </c>
      <c r="T412">
        <v>5</v>
      </c>
      <c r="U412" t="s">
        <v>146</v>
      </c>
      <c r="V412">
        <v>15</v>
      </c>
      <c r="W412">
        <v>1</v>
      </c>
      <c r="X412">
        <v>36</v>
      </c>
      <c r="Y412">
        <v>680</v>
      </c>
      <c r="Z412">
        <v>684</v>
      </c>
      <c r="AA412">
        <v>9666.67</v>
      </c>
      <c r="AB412">
        <v>5</v>
      </c>
    </row>
    <row r="413" spans="1:28" x14ac:dyDescent="0.25">
      <c r="A413">
        <v>412</v>
      </c>
      <c r="B413">
        <v>19661</v>
      </c>
      <c r="C413">
        <v>7200</v>
      </c>
      <c r="D413">
        <v>7200</v>
      </c>
      <c r="E413" s="1">
        <v>0.1037</v>
      </c>
      <c r="F413" t="s">
        <v>14</v>
      </c>
      <c r="G413" t="s">
        <v>15</v>
      </c>
      <c r="H413" s="1">
        <v>8.9200000000000002E-2</v>
      </c>
      <c r="I413" t="s">
        <v>46</v>
      </c>
      <c r="J413" t="s">
        <v>17</v>
      </c>
      <c r="K413">
        <v>4416.67</v>
      </c>
      <c r="L413" t="s">
        <v>62</v>
      </c>
      <c r="M413">
        <v>10</v>
      </c>
      <c r="N413">
        <v>4137</v>
      </c>
      <c r="O413">
        <v>0</v>
      </c>
      <c r="P413" t="s">
        <v>22</v>
      </c>
      <c r="Q413">
        <v>10</v>
      </c>
      <c r="R413">
        <v>8</v>
      </c>
      <c r="S413">
        <v>1</v>
      </c>
      <c r="T413">
        <v>2</v>
      </c>
      <c r="U413" t="s">
        <v>146</v>
      </c>
      <c r="V413">
        <v>15</v>
      </c>
      <c r="W413">
        <v>1</v>
      </c>
      <c r="X413">
        <v>36</v>
      </c>
      <c r="Y413">
        <v>675</v>
      </c>
      <c r="Z413">
        <v>679</v>
      </c>
      <c r="AA413">
        <v>4416.67</v>
      </c>
      <c r="AB413">
        <v>2</v>
      </c>
    </row>
    <row r="414" spans="1:28" x14ac:dyDescent="0.25">
      <c r="A414">
        <v>413</v>
      </c>
      <c r="B414">
        <v>89012</v>
      </c>
      <c r="C414">
        <v>5000</v>
      </c>
      <c r="D414">
        <v>5000</v>
      </c>
      <c r="E414" s="1">
        <v>0.158</v>
      </c>
      <c r="F414" t="s">
        <v>14</v>
      </c>
      <c r="G414" t="s">
        <v>15</v>
      </c>
      <c r="H414" s="1">
        <v>0.25530000000000003</v>
      </c>
      <c r="I414" t="s">
        <v>85</v>
      </c>
      <c r="J414" t="s">
        <v>31</v>
      </c>
      <c r="K414">
        <v>6612</v>
      </c>
      <c r="L414" t="s">
        <v>48</v>
      </c>
      <c r="M414">
        <v>6</v>
      </c>
      <c r="N414">
        <v>14283</v>
      </c>
      <c r="O414">
        <v>0</v>
      </c>
      <c r="P414" t="s">
        <v>40</v>
      </c>
      <c r="Q414">
        <v>15</v>
      </c>
      <c r="R414">
        <v>25</v>
      </c>
      <c r="S414">
        <v>1</v>
      </c>
      <c r="T414">
        <v>11</v>
      </c>
      <c r="U414" t="s">
        <v>146</v>
      </c>
      <c r="V414">
        <v>17</v>
      </c>
      <c r="W414">
        <v>0</v>
      </c>
      <c r="X414">
        <v>36</v>
      </c>
      <c r="Y414">
        <v>665</v>
      </c>
      <c r="Z414">
        <v>669</v>
      </c>
      <c r="AA414">
        <v>6612</v>
      </c>
      <c r="AB414">
        <v>11</v>
      </c>
    </row>
    <row r="415" spans="1:28" x14ac:dyDescent="0.25">
      <c r="A415">
        <v>414</v>
      </c>
      <c r="B415">
        <v>39468</v>
      </c>
      <c r="C415">
        <v>8250</v>
      </c>
      <c r="D415">
        <v>8086.75</v>
      </c>
      <c r="E415" s="1">
        <v>0.15959999999999999</v>
      </c>
      <c r="F415" t="s">
        <v>23</v>
      </c>
      <c r="G415" t="s">
        <v>68</v>
      </c>
      <c r="H415" s="1">
        <v>0.156</v>
      </c>
      <c r="I415" t="s">
        <v>71</v>
      </c>
      <c r="J415" t="s">
        <v>17</v>
      </c>
      <c r="K415">
        <v>2917</v>
      </c>
      <c r="L415" t="s">
        <v>27</v>
      </c>
      <c r="M415">
        <v>13</v>
      </c>
      <c r="N415">
        <v>4479</v>
      </c>
      <c r="O415">
        <v>1</v>
      </c>
      <c r="P415" t="s">
        <v>22</v>
      </c>
      <c r="Q415">
        <v>15</v>
      </c>
      <c r="R415">
        <v>15</v>
      </c>
      <c r="S415">
        <v>4</v>
      </c>
      <c r="T415">
        <v>2</v>
      </c>
      <c r="U415" t="s">
        <v>147</v>
      </c>
      <c r="V415">
        <v>14</v>
      </c>
      <c r="W415">
        <v>1</v>
      </c>
      <c r="X415">
        <v>60</v>
      </c>
      <c r="Y415">
        <v>695</v>
      </c>
      <c r="Z415">
        <v>699</v>
      </c>
      <c r="AA415">
        <v>2917</v>
      </c>
      <c r="AB415">
        <v>2</v>
      </c>
    </row>
    <row r="416" spans="1:28" x14ac:dyDescent="0.25">
      <c r="A416">
        <v>415</v>
      </c>
      <c r="B416">
        <v>83422</v>
      </c>
      <c r="C416">
        <v>30000</v>
      </c>
      <c r="D416">
        <v>30000</v>
      </c>
      <c r="E416" s="1">
        <v>0.22470000000000001</v>
      </c>
      <c r="F416" t="s">
        <v>23</v>
      </c>
      <c r="G416" t="s">
        <v>15</v>
      </c>
      <c r="H416" s="1">
        <v>0.20069999999999999</v>
      </c>
      <c r="I416" t="s">
        <v>71</v>
      </c>
      <c r="J416" t="s">
        <v>17</v>
      </c>
      <c r="K416">
        <v>7916.67</v>
      </c>
      <c r="L416" t="s">
        <v>25</v>
      </c>
      <c r="M416">
        <v>9</v>
      </c>
      <c r="N416">
        <v>4202</v>
      </c>
      <c r="O416">
        <v>3</v>
      </c>
      <c r="P416" t="s">
        <v>100</v>
      </c>
      <c r="Q416">
        <v>22</v>
      </c>
      <c r="R416">
        <v>20</v>
      </c>
      <c r="S416">
        <v>1</v>
      </c>
      <c r="T416" t="s">
        <v>100</v>
      </c>
      <c r="U416" t="s">
        <v>149</v>
      </c>
      <c r="V416">
        <v>14</v>
      </c>
      <c r="W416">
        <v>1</v>
      </c>
      <c r="X416">
        <v>60</v>
      </c>
      <c r="Y416">
        <v>690</v>
      </c>
      <c r="Z416">
        <v>694</v>
      </c>
      <c r="AA416">
        <v>7916.67</v>
      </c>
      <c r="AB416">
        <v>-1</v>
      </c>
    </row>
    <row r="417" spans="1:28" x14ac:dyDescent="0.25">
      <c r="A417">
        <v>416</v>
      </c>
      <c r="B417">
        <v>55690</v>
      </c>
      <c r="C417">
        <v>10075</v>
      </c>
      <c r="D417">
        <v>10075</v>
      </c>
      <c r="E417" s="1">
        <v>0.15809999999999999</v>
      </c>
      <c r="F417" t="s">
        <v>23</v>
      </c>
      <c r="G417" t="s">
        <v>15</v>
      </c>
      <c r="H417" s="1">
        <v>0.23799999999999999</v>
      </c>
      <c r="I417" t="s">
        <v>92</v>
      </c>
      <c r="J417" t="s">
        <v>17</v>
      </c>
      <c r="K417">
        <v>6583.33</v>
      </c>
      <c r="L417" t="s">
        <v>83</v>
      </c>
      <c r="M417">
        <v>15</v>
      </c>
      <c r="N417">
        <v>13259</v>
      </c>
      <c r="O417">
        <v>1</v>
      </c>
      <c r="P417" t="s">
        <v>49</v>
      </c>
      <c r="Q417">
        <v>15</v>
      </c>
      <c r="R417">
        <v>23</v>
      </c>
      <c r="S417">
        <v>1</v>
      </c>
      <c r="T417">
        <v>1</v>
      </c>
      <c r="U417" t="s">
        <v>147</v>
      </c>
      <c r="V417">
        <v>13</v>
      </c>
      <c r="W417">
        <v>1</v>
      </c>
      <c r="X417">
        <v>60</v>
      </c>
      <c r="Y417">
        <v>700</v>
      </c>
      <c r="Z417">
        <v>704</v>
      </c>
      <c r="AA417">
        <v>6583.33</v>
      </c>
      <c r="AB417">
        <v>1</v>
      </c>
    </row>
    <row r="418" spans="1:28" x14ac:dyDescent="0.25">
      <c r="A418">
        <v>417</v>
      </c>
      <c r="B418">
        <v>66424</v>
      </c>
      <c r="C418">
        <v>9050</v>
      </c>
      <c r="D418">
        <v>9050</v>
      </c>
      <c r="E418" s="1">
        <v>0.13109999999999999</v>
      </c>
      <c r="F418" t="s">
        <v>14</v>
      </c>
      <c r="G418" t="s">
        <v>29</v>
      </c>
      <c r="H418" s="1">
        <v>0.20580000000000001</v>
      </c>
      <c r="I418" t="s">
        <v>103</v>
      </c>
      <c r="J418" t="s">
        <v>17</v>
      </c>
      <c r="K418">
        <v>5166.67</v>
      </c>
      <c r="L418" t="s">
        <v>83</v>
      </c>
      <c r="M418">
        <v>9</v>
      </c>
      <c r="N418">
        <v>7571</v>
      </c>
      <c r="O418">
        <v>1</v>
      </c>
      <c r="P418" t="s">
        <v>53</v>
      </c>
      <c r="Q418">
        <v>13</v>
      </c>
      <c r="R418">
        <v>20</v>
      </c>
      <c r="S418">
        <v>2</v>
      </c>
      <c r="T418">
        <v>7</v>
      </c>
      <c r="U418" t="s">
        <v>147</v>
      </c>
      <c r="V418">
        <v>13</v>
      </c>
      <c r="W418">
        <v>1</v>
      </c>
      <c r="X418">
        <v>36</v>
      </c>
      <c r="Y418">
        <v>700</v>
      </c>
      <c r="Z418">
        <v>704</v>
      </c>
      <c r="AA418">
        <v>5166.67</v>
      </c>
      <c r="AB418">
        <v>7</v>
      </c>
    </row>
    <row r="419" spans="1:28" x14ac:dyDescent="0.25">
      <c r="A419">
        <v>418</v>
      </c>
      <c r="B419">
        <v>98930</v>
      </c>
      <c r="C419">
        <v>17500</v>
      </c>
      <c r="D419">
        <v>17500</v>
      </c>
      <c r="E419" s="1">
        <v>0.1016</v>
      </c>
      <c r="F419" t="s">
        <v>14</v>
      </c>
      <c r="G419" t="s">
        <v>29</v>
      </c>
      <c r="H419" s="1">
        <v>0.2364</v>
      </c>
      <c r="I419" t="s">
        <v>24</v>
      </c>
      <c r="J419" t="s">
        <v>17</v>
      </c>
      <c r="K419">
        <v>3333.33</v>
      </c>
      <c r="L419" t="s">
        <v>83</v>
      </c>
      <c r="M419">
        <v>10</v>
      </c>
      <c r="N419">
        <v>21483</v>
      </c>
      <c r="O419">
        <v>0</v>
      </c>
      <c r="P419" t="s">
        <v>44</v>
      </c>
      <c r="Q419">
        <v>10</v>
      </c>
      <c r="R419">
        <v>23</v>
      </c>
      <c r="S419">
        <v>2</v>
      </c>
      <c r="T419">
        <v>8</v>
      </c>
      <c r="U419" t="s">
        <v>146</v>
      </c>
      <c r="V419">
        <v>13</v>
      </c>
      <c r="W419">
        <v>1</v>
      </c>
      <c r="X419">
        <v>36</v>
      </c>
      <c r="Y419">
        <v>700</v>
      </c>
      <c r="Z419">
        <v>704</v>
      </c>
      <c r="AA419">
        <v>3333.33</v>
      </c>
      <c r="AB419">
        <v>8</v>
      </c>
    </row>
    <row r="420" spans="1:28" x14ac:dyDescent="0.25">
      <c r="A420">
        <v>419</v>
      </c>
      <c r="B420">
        <v>16158</v>
      </c>
      <c r="C420">
        <v>10000</v>
      </c>
      <c r="D420">
        <v>5334.01</v>
      </c>
      <c r="E420" s="1">
        <v>6.9099999999999995E-2</v>
      </c>
      <c r="F420" t="s">
        <v>14</v>
      </c>
      <c r="G420" t="s">
        <v>58</v>
      </c>
      <c r="H420" s="1">
        <v>8.8300000000000003E-2</v>
      </c>
      <c r="I420" t="s">
        <v>20</v>
      </c>
      <c r="J420" t="s">
        <v>31</v>
      </c>
      <c r="K420">
        <v>4166.67</v>
      </c>
      <c r="L420" t="s">
        <v>52</v>
      </c>
      <c r="M420">
        <v>5</v>
      </c>
      <c r="N420">
        <v>6381</v>
      </c>
      <c r="O420">
        <v>0</v>
      </c>
      <c r="P420" t="s">
        <v>49</v>
      </c>
      <c r="Q420">
        <v>6</v>
      </c>
      <c r="R420">
        <v>8</v>
      </c>
      <c r="S420">
        <v>0</v>
      </c>
      <c r="T420">
        <v>1</v>
      </c>
      <c r="U420" t="s">
        <v>146</v>
      </c>
      <c r="V420">
        <v>9</v>
      </c>
      <c r="W420">
        <v>0</v>
      </c>
      <c r="X420">
        <v>36</v>
      </c>
      <c r="Y420">
        <v>730</v>
      </c>
      <c r="Z420">
        <v>734</v>
      </c>
      <c r="AA420">
        <v>4166.67</v>
      </c>
      <c r="AB420">
        <v>1</v>
      </c>
    </row>
    <row r="421" spans="1:28" x14ac:dyDescent="0.25">
      <c r="A421">
        <v>420</v>
      </c>
      <c r="B421">
        <v>66360</v>
      </c>
      <c r="C421">
        <v>10000</v>
      </c>
      <c r="D421">
        <v>10000</v>
      </c>
      <c r="E421" s="1">
        <v>8.8999999999999996E-2</v>
      </c>
      <c r="F421" t="s">
        <v>14</v>
      </c>
      <c r="G421" t="s">
        <v>33</v>
      </c>
      <c r="H421" s="1">
        <v>0.20100000000000001</v>
      </c>
      <c r="I421" t="s">
        <v>94</v>
      </c>
      <c r="J421" t="s">
        <v>31</v>
      </c>
      <c r="K421">
        <v>2870.42</v>
      </c>
      <c r="L421" t="s">
        <v>21</v>
      </c>
      <c r="M421">
        <v>11</v>
      </c>
      <c r="N421">
        <v>18802</v>
      </c>
      <c r="O421">
        <v>0</v>
      </c>
      <c r="P421" t="s">
        <v>37</v>
      </c>
      <c r="Q421">
        <v>8</v>
      </c>
      <c r="R421">
        <v>20</v>
      </c>
      <c r="S421">
        <v>3</v>
      </c>
      <c r="T421">
        <v>3</v>
      </c>
      <c r="U421" t="s">
        <v>146</v>
      </c>
      <c r="V421">
        <v>11</v>
      </c>
      <c r="W421">
        <v>0</v>
      </c>
      <c r="X421">
        <v>36</v>
      </c>
      <c r="Y421">
        <v>715</v>
      </c>
      <c r="Z421">
        <v>719</v>
      </c>
      <c r="AA421">
        <v>2870.42</v>
      </c>
      <c r="AB421">
        <v>3</v>
      </c>
    </row>
    <row r="422" spans="1:28" x14ac:dyDescent="0.25">
      <c r="A422">
        <v>421</v>
      </c>
      <c r="B422">
        <v>63941</v>
      </c>
      <c r="C422">
        <v>8500</v>
      </c>
      <c r="D422">
        <v>8500</v>
      </c>
      <c r="E422" s="1">
        <v>0.158</v>
      </c>
      <c r="F422" t="s">
        <v>14</v>
      </c>
      <c r="G422" t="s">
        <v>15</v>
      </c>
      <c r="H422" s="1">
        <v>0.17399999999999999</v>
      </c>
      <c r="I422" t="s">
        <v>103</v>
      </c>
      <c r="J422" t="s">
        <v>31</v>
      </c>
      <c r="K422">
        <v>2500</v>
      </c>
      <c r="L422" t="s">
        <v>25</v>
      </c>
      <c r="M422">
        <v>6</v>
      </c>
      <c r="N422">
        <v>6491</v>
      </c>
      <c r="O422">
        <v>1</v>
      </c>
      <c r="P422" t="s">
        <v>49</v>
      </c>
      <c r="Q422">
        <v>15</v>
      </c>
      <c r="R422">
        <v>17</v>
      </c>
      <c r="S422">
        <v>1</v>
      </c>
      <c r="T422">
        <v>1</v>
      </c>
      <c r="U422" t="s">
        <v>147</v>
      </c>
      <c r="V422">
        <v>14</v>
      </c>
      <c r="W422">
        <v>0</v>
      </c>
      <c r="X422">
        <v>36</v>
      </c>
      <c r="Y422">
        <v>690</v>
      </c>
      <c r="Z422">
        <v>694</v>
      </c>
      <c r="AA422">
        <v>2500</v>
      </c>
      <c r="AB422">
        <v>1</v>
      </c>
    </row>
    <row r="423" spans="1:28" x14ac:dyDescent="0.25">
      <c r="A423">
        <v>422</v>
      </c>
      <c r="B423">
        <v>57456</v>
      </c>
      <c r="C423">
        <v>16000</v>
      </c>
      <c r="D423">
        <v>15975</v>
      </c>
      <c r="E423" s="1">
        <v>0.14649999999999999</v>
      </c>
      <c r="F423" t="s">
        <v>14</v>
      </c>
      <c r="G423" t="s">
        <v>15</v>
      </c>
      <c r="H423" s="1">
        <v>0.20150000000000001</v>
      </c>
      <c r="I423" t="s">
        <v>85</v>
      </c>
      <c r="J423" t="s">
        <v>31</v>
      </c>
      <c r="K423">
        <v>3666.67</v>
      </c>
      <c r="L423" t="s">
        <v>62</v>
      </c>
      <c r="M423">
        <v>15</v>
      </c>
      <c r="N423">
        <v>6875</v>
      </c>
      <c r="O423">
        <v>0</v>
      </c>
      <c r="P423" t="s">
        <v>64</v>
      </c>
      <c r="Q423">
        <v>14</v>
      </c>
      <c r="R423">
        <v>20</v>
      </c>
      <c r="S423">
        <v>1</v>
      </c>
      <c r="T423">
        <v>4</v>
      </c>
      <c r="U423" t="s">
        <v>146</v>
      </c>
      <c r="V423">
        <v>15</v>
      </c>
      <c r="W423">
        <v>0</v>
      </c>
      <c r="X423">
        <v>36</v>
      </c>
      <c r="Y423">
        <v>675</v>
      </c>
      <c r="Z423">
        <v>679</v>
      </c>
      <c r="AA423">
        <v>3666.67</v>
      </c>
      <c r="AB423">
        <v>4</v>
      </c>
    </row>
    <row r="424" spans="1:28" x14ac:dyDescent="0.25">
      <c r="A424">
        <v>423</v>
      </c>
      <c r="B424">
        <v>79611</v>
      </c>
      <c r="C424">
        <v>2350</v>
      </c>
      <c r="D424">
        <v>2350</v>
      </c>
      <c r="E424" s="1">
        <v>0.1409</v>
      </c>
      <c r="F424" t="s">
        <v>14</v>
      </c>
      <c r="G424" t="s">
        <v>29</v>
      </c>
      <c r="H424" s="1">
        <v>0.1118</v>
      </c>
      <c r="I424" t="s">
        <v>79</v>
      </c>
      <c r="J424" t="s">
        <v>17</v>
      </c>
      <c r="K424">
        <v>1833.33</v>
      </c>
      <c r="L424" t="s">
        <v>51</v>
      </c>
      <c r="M424">
        <v>3</v>
      </c>
      <c r="N424">
        <v>7463</v>
      </c>
      <c r="O424">
        <v>1</v>
      </c>
      <c r="P424" t="s">
        <v>100</v>
      </c>
      <c r="Q424">
        <v>14</v>
      </c>
      <c r="R424">
        <v>11</v>
      </c>
      <c r="S424">
        <v>2</v>
      </c>
      <c r="T424" t="s">
        <v>100</v>
      </c>
      <c r="U424" t="s">
        <v>147</v>
      </c>
      <c r="V424">
        <v>10</v>
      </c>
      <c r="W424">
        <v>1</v>
      </c>
      <c r="X424">
        <v>36</v>
      </c>
      <c r="Y424">
        <v>725</v>
      </c>
      <c r="Z424">
        <v>729</v>
      </c>
      <c r="AA424">
        <v>1833.33</v>
      </c>
      <c r="AB424">
        <v>-1</v>
      </c>
    </row>
    <row r="425" spans="1:28" x14ac:dyDescent="0.25">
      <c r="A425">
        <v>424</v>
      </c>
      <c r="B425">
        <v>20467</v>
      </c>
      <c r="C425">
        <v>10000</v>
      </c>
      <c r="D425">
        <v>9924.07</v>
      </c>
      <c r="E425" s="1">
        <v>7.2900000000000006E-2</v>
      </c>
      <c r="F425" t="s">
        <v>14</v>
      </c>
      <c r="G425" t="s">
        <v>91</v>
      </c>
      <c r="H425" s="1">
        <v>4.7E-2</v>
      </c>
      <c r="I425" t="s">
        <v>71</v>
      </c>
      <c r="J425" t="s">
        <v>31</v>
      </c>
      <c r="K425">
        <v>6083.33</v>
      </c>
      <c r="L425" t="s">
        <v>52</v>
      </c>
      <c r="M425">
        <v>10</v>
      </c>
      <c r="N425">
        <v>7337</v>
      </c>
      <c r="O425">
        <v>1</v>
      </c>
      <c r="P425" t="s">
        <v>37</v>
      </c>
      <c r="Q425">
        <v>7</v>
      </c>
      <c r="R425">
        <v>4</v>
      </c>
      <c r="S425">
        <v>0</v>
      </c>
      <c r="T425">
        <v>3</v>
      </c>
      <c r="U425" t="s">
        <v>147</v>
      </c>
      <c r="V425">
        <v>9</v>
      </c>
      <c r="W425">
        <v>0</v>
      </c>
      <c r="X425">
        <v>36</v>
      </c>
      <c r="Y425">
        <v>730</v>
      </c>
      <c r="Z425">
        <v>734</v>
      </c>
      <c r="AA425">
        <v>6083.33</v>
      </c>
      <c r="AB425">
        <v>3</v>
      </c>
    </row>
    <row r="426" spans="1:28" x14ac:dyDescent="0.25">
      <c r="A426">
        <v>425</v>
      </c>
      <c r="B426">
        <v>96157</v>
      </c>
      <c r="C426">
        <v>25000</v>
      </c>
      <c r="D426">
        <v>24975</v>
      </c>
      <c r="E426" s="1">
        <v>0.158</v>
      </c>
      <c r="F426" t="s">
        <v>23</v>
      </c>
      <c r="G426" t="s">
        <v>15</v>
      </c>
      <c r="H426" s="1">
        <v>0.21179999999999999</v>
      </c>
      <c r="I426" t="s">
        <v>38</v>
      </c>
      <c r="J426" t="s">
        <v>17</v>
      </c>
      <c r="K426">
        <v>5458.33</v>
      </c>
      <c r="L426" t="s">
        <v>18</v>
      </c>
      <c r="M426">
        <v>26</v>
      </c>
      <c r="N426">
        <v>27327</v>
      </c>
      <c r="O426">
        <v>1</v>
      </c>
      <c r="P426" t="s">
        <v>47</v>
      </c>
      <c r="Q426">
        <v>15</v>
      </c>
      <c r="R426">
        <v>21</v>
      </c>
      <c r="S426">
        <v>1</v>
      </c>
      <c r="T426">
        <v>6</v>
      </c>
      <c r="U426" t="s">
        <v>147</v>
      </c>
      <c r="V426">
        <v>9</v>
      </c>
      <c r="W426">
        <v>1</v>
      </c>
      <c r="X426">
        <v>60</v>
      </c>
      <c r="Y426">
        <v>735</v>
      </c>
      <c r="Z426">
        <v>739</v>
      </c>
      <c r="AA426">
        <v>5458.33</v>
      </c>
      <c r="AB426">
        <v>6</v>
      </c>
    </row>
    <row r="427" spans="1:28" x14ac:dyDescent="0.25">
      <c r="A427">
        <v>426</v>
      </c>
      <c r="B427">
        <v>76957</v>
      </c>
      <c r="C427">
        <v>8000</v>
      </c>
      <c r="D427">
        <v>8000</v>
      </c>
      <c r="E427" s="1">
        <v>0.14330000000000001</v>
      </c>
      <c r="F427" t="s">
        <v>14</v>
      </c>
      <c r="G427" t="s">
        <v>29</v>
      </c>
      <c r="H427" s="1">
        <v>0.27339999999999998</v>
      </c>
      <c r="I427" t="s">
        <v>24</v>
      </c>
      <c r="J427" t="s">
        <v>31</v>
      </c>
      <c r="K427">
        <v>3500</v>
      </c>
      <c r="L427" t="s">
        <v>43</v>
      </c>
      <c r="M427">
        <v>19</v>
      </c>
      <c r="N427">
        <v>16395</v>
      </c>
      <c r="O427">
        <v>2</v>
      </c>
      <c r="P427" t="s">
        <v>53</v>
      </c>
      <c r="Q427">
        <v>14</v>
      </c>
      <c r="R427">
        <v>27</v>
      </c>
      <c r="S427">
        <v>2</v>
      </c>
      <c r="T427">
        <v>7</v>
      </c>
      <c r="U427" t="s">
        <v>148</v>
      </c>
      <c r="V427">
        <v>14</v>
      </c>
      <c r="W427">
        <v>0</v>
      </c>
      <c r="X427">
        <v>36</v>
      </c>
      <c r="Y427">
        <v>685</v>
      </c>
      <c r="Z427">
        <v>689</v>
      </c>
      <c r="AA427">
        <v>3500</v>
      </c>
      <c r="AB427">
        <v>7</v>
      </c>
    </row>
    <row r="428" spans="1:28" x14ac:dyDescent="0.25">
      <c r="A428">
        <v>427</v>
      </c>
      <c r="B428">
        <v>78827</v>
      </c>
      <c r="C428">
        <v>6000</v>
      </c>
      <c r="D428">
        <v>6000</v>
      </c>
      <c r="E428" s="1">
        <v>0.13109999999999999</v>
      </c>
      <c r="F428" t="s">
        <v>14</v>
      </c>
      <c r="G428" t="s">
        <v>29</v>
      </c>
      <c r="H428" s="1">
        <v>0.16750000000000001</v>
      </c>
      <c r="I428" t="s">
        <v>54</v>
      </c>
      <c r="J428" t="s">
        <v>17</v>
      </c>
      <c r="K428">
        <v>4166.67</v>
      </c>
      <c r="L428" t="s">
        <v>36</v>
      </c>
      <c r="M428">
        <v>9</v>
      </c>
      <c r="N428">
        <v>4500</v>
      </c>
      <c r="O428">
        <v>0</v>
      </c>
      <c r="P428" t="s">
        <v>19</v>
      </c>
      <c r="Q428">
        <v>13</v>
      </c>
      <c r="R428">
        <v>16</v>
      </c>
      <c r="S428">
        <v>2</v>
      </c>
      <c r="T428">
        <v>0</v>
      </c>
      <c r="U428" t="s">
        <v>146</v>
      </c>
      <c r="V428">
        <v>16</v>
      </c>
      <c r="W428">
        <v>1</v>
      </c>
      <c r="X428">
        <v>36</v>
      </c>
      <c r="Y428">
        <v>670</v>
      </c>
      <c r="Z428">
        <v>674</v>
      </c>
      <c r="AA428">
        <v>4166.67</v>
      </c>
      <c r="AB428">
        <v>0</v>
      </c>
    </row>
    <row r="429" spans="1:28" x14ac:dyDescent="0.25">
      <c r="A429">
        <v>428</v>
      </c>
      <c r="B429">
        <v>65280</v>
      </c>
      <c r="C429">
        <v>4000</v>
      </c>
      <c r="D429">
        <v>4000</v>
      </c>
      <c r="E429" s="1">
        <v>0.13109999999999999</v>
      </c>
      <c r="F429" t="s">
        <v>14</v>
      </c>
      <c r="G429" t="s">
        <v>29</v>
      </c>
      <c r="H429" s="1">
        <v>0.11799999999999999</v>
      </c>
      <c r="I429" t="s">
        <v>71</v>
      </c>
      <c r="J429" t="s">
        <v>31</v>
      </c>
      <c r="K429">
        <v>5416.67</v>
      </c>
      <c r="L429" t="s">
        <v>43</v>
      </c>
      <c r="M429">
        <v>12</v>
      </c>
      <c r="N429">
        <v>6616</v>
      </c>
      <c r="O429">
        <v>1</v>
      </c>
      <c r="P429" t="s">
        <v>49</v>
      </c>
      <c r="Q429">
        <v>13</v>
      </c>
      <c r="R429">
        <v>11</v>
      </c>
      <c r="S429">
        <v>2</v>
      </c>
      <c r="T429">
        <v>1</v>
      </c>
      <c r="U429" t="s">
        <v>147</v>
      </c>
      <c r="V429">
        <v>14</v>
      </c>
      <c r="W429">
        <v>0</v>
      </c>
      <c r="X429">
        <v>36</v>
      </c>
      <c r="Y429">
        <v>685</v>
      </c>
      <c r="Z429">
        <v>689</v>
      </c>
      <c r="AA429">
        <v>5416.67</v>
      </c>
      <c r="AB429">
        <v>1</v>
      </c>
    </row>
    <row r="430" spans="1:28" x14ac:dyDescent="0.25">
      <c r="A430">
        <v>429</v>
      </c>
      <c r="B430">
        <v>79531</v>
      </c>
      <c r="C430">
        <v>11500</v>
      </c>
      <c r="D430">
        <v>11500</v>
      </c>
      <c r="E430" s="1">
        <v>0.1114</v>
      </c>
      <c r="F430" t="s">
        <v>14</v>
      </c>
      <c r="G430" t="s">
        <v>29</v>
      </c>
      <c r="H430" s="2">
        <v>0.18</v>
      </c>
      <c r="I430" t="s">
        <v>79</v>
      </c>
      <c r="J430" t="s">
        <v>31</v>
      </c>
      <c r="K430">
        <v>2916.67</v>
      </c>
      <c r="L430" t="s">
        <v>21</v>
      </c>
      <c r="M430">
        <v>14</v>
      </c>
      <c r="N430">
        <v>13851</v>
      </c>
      <c r="O430">
        <v>1</v>
      </c>
      <c r="P430" t="s">
        <v>28</v>
      </c>
      <c r="Q430">
        <v>11</v>
      </c>
      <c r="R430" s="5">
        <v>18</v>
      </c>
      <c r="S430">
        <v>2</v>
      </c>
      <c r="T430">
        <v>5</v>
      </c>
      <c r="U430" t="s">
        <v>147</v>
      </c>
      <c r="V430">
        <v>11</v>
      </c>
      <c r="W430">
        <v>0</v>
      </c>
      <c r="X430">
        <v>36</v>
      </c>
      <c r="Y430">
        <v>715</v>
      </c>
      <c r="Z430">
        <v>719</v>
      </c>
      <c r="AA430">
        <v>2916.67</v>
      </c>
      <c r="AB430">
        <v>5</v>
      </c>
    </row>
    <row r="431" spans="1:28" x14ac:dyDescent="0.25">
      <c r="A431">
        <v>430</v>
      </c>
      <c r="B431">
        <v>42255</v>
      </c>
      <c r="C431">
        <v>12000</v>
      </c>
      <c r="D431">
        <v>12000</v>
      </c>
      <c r="E431" s="1">
        <v>9.9099999999999994E-2</v>
      </c>
      <c r="F431" t="s">
        <v>14</v>
      </c>
      <c r="G431" t="s">
        <v>97</v>
      </c>
      <c r="H431" s="1">
        <v>4.1000000000000002E-2</v>
      </c>
      <c r="I431" t="s">
        <v>79</v>
      </c>
      <c r="J431" t="s">
        <v>31</v>
      </c>
      <c r="K431">
        <v>12500</v>
      </c>
      <c r="L431" t="s">
        <v>42</v>
      </c>
      <c r="M431">
        <v>9</v>
      </c>
      <c r="N431">
        <v>22889</v>
      </c>
      <c r="O431">
        <v>0</v>
      </c>
      <c r="P431" t="s">
        <v>32</v>
      </c>
      <c r="Q431">
        <v>9</v>
      </c>
      <c r="R431">
        <v>4</v>
      </c>
      <c r="S431">
        <v>0</v>
      </c>
      <c r="T431">
        <v>9</v>
      </c>
      <c r="U431" t="s">
        <v>146</v>
      </c>
      <c r="V431">
        <v>12</v>
      </c>
      <c r="W431">
        <v>0</v>
      </c>
      <c r="X431">
        <v>36</v>
      </c>
      <c r="Y431">
        <v>705</v>
      </c>
      <c r="Z431">
        <v>709</v>
      </c>
      <c r="AA431">
        <v>12500</v>
      </c>
      <c r="AB431">
        <v>9</v>
      </c>
    </row>
    <row r="432" spans="1:28" x14ac:dyDescent="0.25">
      <c r="A432">
        <v>431</v>
      </c>
      <c r="B432">
        <v>28871</v>
      </c>
      <c r="C432">
        <v>15250</v>
      </c>
      <c r="D432">
        <v>13914.17</v>
      </c>
      <c r="E432" s="1">
        <v>0.16489999999999999</v>
      </c>
      <c r="F432" t="s">
        <v>23</v>
      </c>
      <c r="G432" t="s">
        <v>15</v>
      </c>
      <c r="H432" s="1">
        <v>0.20569999999999999</v>
      </c>
      <c r="I432" t="s">
        <v>46</v>
      </c>
      <c r="J432" t="s">
        <v>31</v>
      </c>
      <c r="K432">
        <v>2916.67</v>
      </c>
      <c r="L432" t="s">
        <v>25</v>
      </c>
      <c r="M432">
        <v>10</v>
      </c>
      <c r="N432">
        <v>17931</v>
      </c>
      <c r="O432">
        <v>0</v>
      </c>
      <c r="P432" t="s">
        <v>19</v>
      </c>
      <c r="Q432">
        <v>16</v>
      </c>
      <c r="R432">
        <v>20</v>
      </c>
      <c r="S432">
        <v>1</v>
      </c>
      <c r="T432">
        <v>0</v>
      </c>
      <c r="U432" t="s">
        <v>146</v>
      </c>
      <c r="V432">
        <v>14</v>
      </c>
      <c r="W432">
        <v>0</v>
      </c>
      <c r="X432">
        <v>60</v>
      </c>
      <c r="Y432">
        <v>690</v>
      </c>
      <c r="Z432">
        <v>694</v>
      </c>
      <c r="AA432">
        <v>2916.67</v>
      </c>
      <c r="AB432">
        <v>0</v>
      </c>
    </row>
    <row r="433" spans="1:28" x14ac:dyDescent="0.25">
      <c r="A433">
        <v>432</v>
      </c>
      <c r="B433">
        <v>21867</v>
      </c>
      <c r="C433">
        <v>5000</v>
      </c>
      <c r="D433">
        <v>5000</v>
      </c>
      <c r="E433" s="1">
        <v>0.1268</v>
      </c>
      <c r="F433" t="s">
        <v>14</v>
      </c>
      <c r="G433" t="s">
        <v>15</v>
      </c>
      <c r="H433" s="1">
        <v>9.1999999999999998E-2</v>
      </c>
      <c r="I433" t="s">
        <v>46</v>
      </c>
      <c r="J433" t="s">
        <v>31</v>
      </c>
      <c r="K433">
        <v>3500</v>
      </c>
      <c r="L433" t="s">
        <v>27</v>
      </c>
      <c r="M433">
        <v>6</v>
      </c>
      <c r="N433">
        <v>3555</v>
      </c>
      <c r="O433">
        <v>0</v>
      </c>
      <c r="P433" t="s">
        <v>49</v>
      </c>
      <c r="Q433">
        <v>12</v>
      </c>
      <c r="R433">
        <v>9</v>
      </c>
      <c r="S433">
        <v>1</v>
      </c>
      <c r="T433">
        <v>1</v>
      </c>
      <c r="U433" t="s">
        <v>146</v>
      </c>
      <c r="V433">
        <v>14</v>
      </c>
      <c r="W433">
        <v>0</v>
      </c>
      <c r="X433">
        <v>36</v>
      </c>
      <c r="Y433">
        <v>695</v>
      </c>
      <c r="Z433">
        <v>699</v>
      </c>
      <c r="AA433">
        <v>3500</v>
      </c>
      <c r="AB433">
        <v>1</v>
      </c>
    </row>
    <row r="434" spans="1:28" x14ac:dyDescent="0.25">
      <c r="A434">
        <v>433</v>
      </c>
      <c r="B434">
        <v>73473</v>
      </c>
      <c r="C434">
        <v>6000</v>
      </c>
      <c r="D434">
        <v>6000</v>
      </c>
      <c r="E434" s="1">
        <v>7.9000000000000001E-2</v>
      </c>
      <c r="F434" t="s">
        <v>14</v>
      </c>
      <c r="G434" t="s">
        <v>97</v>
      </c>
      <c r="H434" s="1">
        <v>0.20749999999999999</v>
      </c>
      <c r="I434" t="s">
        <v>81</v>
      </c>
      <c r="J434" t="s">
        <v>31</v>
      </c>
      <c r="K434">
        <v>3750</v>
      </c>
      <c r="L434" t="s">
        <v>21</v>
      </c>
      <c r="M434">
        <v>12</v>
      </c>
      <c r="N434">
        <v>4318</v>
      </c>
      <c r="O434">
        <v>0</v>
      </c>
      <c r="P434" t="s">
        <v>40</v>
      </c>
      <c r="Q434">
        <v>7</v>
      </c>
      <c r="R434">
        <v>20</v>
      </c>
      <c r="S434">
        <v>0</v>
      </c>
      <c r="T434">
        <v>11</v>
      </c>
      <c r="U434" t="s">
        <v>146</v>
      </c>
      <c r="V434">
        <v>11</v>
      </c>
      <c r="W434">
        <v>0</v>
      </c>
      <c r="X434">
        <v>36</v>
      </c>
      <c r="Y434">
        <v>715</v>
      </c>
      <c r="Z434">
        <v>719</v>
      </c>
      <c r="AA434">
        <v>3750</v>
      </c>
      <c r="AB434">
        <v>11</v>
      </c>
    </row>
    <row r="435" spans="1:28" x14ac:dyDescent="0.25">
      <c r="A435">
        <v>434</v>
      </c>
      <c r="B435">
        <v>56778</v>
      </c>
      <c r="C435">
        <v>18225</v>
      </c>
      <c r="D435">
        <v>18225</v>
      </c>
      <c r="E435" s="1">
        <v>0.16289999999999999</v>
      </c>
      <c r="F435" t="s">
        <v>23</v>
      </c>
      <c r="G435" t="s">
        <v>29</v>
      </c>
      <c r="H435" s="1">
        <v>0.2261</v>
      </c>
      <c r="I435" t="s">
        <v>77</v>
      </c>
      <c r="J435" t="s">
        <v>31</v>
      </c>
      <c r="K435">
        <v>3166.67</v>
      </c>
      <c r="L435" t="s">
        <v>78</v>
      </c>
      <c r="M435">
        <v>7</v>
      </c>
      <c r="N435">
        <v>12233</v>
      </c>
      <c r="O435">
        <v>2</v>
      </c>
      <c r="P435" t="s">
        <v>64</v>
      </c>
      <c r="Q435">
        <v>16</v>
      </c>
      <c r="R435">
        <v>22</v>
      </c>
      <c r="S435">
        <v>2</v>
      </c>
      <c r="T435">
        <v>4</v>
      </c>
      <c r="U435" t="s">
        <v>148</v>
      </c>
      <c r="V435">
        <v>12</v>
      </c>
      <c r="W435">
        <v>0</v>
      </c>
      <c r="X435">
        <v>60</v>
      </c>
      <c r="Y435">
        <v>710</v>
      </c>
      <c r="Z435">
        <v>714</v>
      </c>
      <c r="AA435">
        <v>3166.67</v>
      </c>
      <c r="AB435">
        <v>4</v>
      </c>
    </row>
    <row r="436" spans="1:28" x14ac:dyDescent="0.25">
      <c r="A436">
        <v>435</v>
      </c>
      <c r="B436">
        <v>10642</v>
      </c>
      <c r="C436">
        <v>15000</v>
      </c>
      <c r="D436">
        <v>15000</v>
      </c>
      <c r="E436" s="1">
        <v>0.1038</v>
      </c>
      <c r="F436" t="s">
        <v>14</v>
      </c>
      <c r="G436" t="s">
        <v>15</v>
      </c>
      <c r="H436" s="1">
        <v>0.16869999999999999</v>
      </c>
      <c r="I436" t="s">
        <v>81</v>
      </c>
      <c r="J436" t="s">
        <v>17</v>
      </c>
      <c r="K436">
        <v>6312</v>
      </c>
      <c r="L436" t="s">
        <v>18</v>
      </c>
      <c r="M436">
        <v>17</v>
      </c>
      <c r="N436">
        <v>14339</v>
      </c>
      <c r="O436">
        <v>2</v>
      </c>
      <c r="P436" t="s">
        <v>22</v>
      </c>
      <c r="Q436">
        <v>10</v>
      </c>
      <c r="R436">
        <v>16</v>
      </c>
      <c r="S436">
        <v>1</v>
      </c>
      <c r="T436">
        <v>2</v>
      </c>
      <c r="U436" t="s">
        <v>148</v>
      </c>
      <c r="V436">
        <v>9</v>
      </c>
      <c r="W436">
        <v>1</v>
      </c>
      <c r="X436">
        <v>36</v>
      </c>
      <c r="Y436">
        <v>735</v>
      </c>
      <c r="Z436">
        <v>739</v>
      </c>
      <c r="AA436">
        <v>6312</v>
      </c>
      <c r="AB436">
        <v>2</v>
      </c>
    </row>
    <row r="437" spans="1:28" x14ac:dyDescent="0.25">
      <c r="A437">
        <v>436</v>
      </c>
      <c r="B437">
        <v>15899</v>
      </c>
      <c r="C437">
        <v>4000</v>
      </c>
      <c r="D437">
        <v>3882.78</v>
      </c>
      <c r="E437" s="1">
        <v>5.79E-2</v>
      </c>
      <c r="F437" t="s">
        <v>14</v>
      </c>
      <c r="G437" t="s">
        <v>45</v>
      </c>
      <c r="H437" s="1">
        <v>0.2394</v>
      </c>
      <c r="I437" t="s">
        <v>54</v>
      </c>
      <c r="J437" t="s">
        <v>31</v>
      </c>
      <c r="K437">
        <v>4666.67</v>
      </c>
      <c r="L437" t="s">
        <v>57</v>
      </c>
      <c r="M437">
        <v>7</v>
      </c>
      <c r="N437">
        <v>2889</v>
      </c>
      <c r="O437">
        <v>2</v>
      </c>
      <c r="P437" t="s">
        <v>32</v>
      </c>
      <c r="Q437">
        <v>5</v>
      </c>
      <c r="R437">
        <v>23</v>
      </c>
      <c r="S437">
        <v>0</v>
      </c>
      <c r="T437">
        <v>9</v>
      </c>
      <c r="U437" t="s">
        <v>148</v>
      </c>
      <c r="V437">
        <v>8</v>
      </c>
      <c r="W437">
        <v>0</v>
      </c>
      <c r="X437">
        <v>36</v>
      </c>
      <c r="Y437">
        <v>760</v>
      </c>
      <c r="Z437">
        <v>764</v>
      </c>
      <c r="AA437">
        <v>4666.67</v>
      </c>
      <c r="AB437">
        <v>9</v>
      </c>
    </row>
    <row r="438" spans="1:28" x14ac:dyDescent="0.25">
      <c r="A438">
        <v>437</v>
      </c>
      <c r="B438">
        <v>92357</v>
      </c>
      <c r="C438">
        <v>27000</v>
      </c>
      <c r="D438">
        <v>27000</v>
      </c>
      <c r="E438" s="1">
        <v>0.1212</v>
      </c>
      <c r="F438" t="s">
        <v>23</v>
      </c>
      <c r="G438" t="s">
        <v>15</v>
      </c>
      <c r="H438" s="1">
        <v>0.1782</v>
      </c>
      <c r="I438" t="s">
        <v>20</v>
      </c>
      <c r="J438" t="s">
        <v>17</v>
      </c>
      <c r="K438">
        <v>7083.33</v>
      </c>
      <c r="L438" t="s">
        <v>21</v>
      </c>
      <c r="M438">
        <v>13</v>
      </c>
      <c r="N438">
        <v>25137</v>
      </c>
      <c r="O438">
        <v>0</v>
      </c>
      <c r="P438" t="s">
        <v>44</v>
      </c>
      <c r="Q438">
        <v>12</v>
      </c>
      <c r="R438">
        <v>17</v>
      </c>
      <c r="S438">
        <v>1</v>
      </c>
      <c r="T438">
        <v>8</v>
      </c>
      <c r="U438" t="s">
        <v>146</v>
      </c>
      <c r="V438">
        <v>11</v>
      </c>
      <c r="W438">
        <v>1</v>
      </c>
      <c r="X438">
        <v>60</v>
      </c>
      <c r="Y438">
        <v>715</v>
      </c>
      <c r="Z438">
        <v>719</v>
      </c>
      <c r="AA438">
        <v>7083.33</v>
      </c>
      <c r="AB438">
        <v>8</v>
      </c>
    </row>
    <row r="439" spans="1:28" x14ac:dyDescent="0.25">
      <c r="A439">
        <v>438</v>
      </c>
      <c r="B439">
        <v>9468</v>
      </c>
      <c r="C439">
        <v>15000</v>
      </c>
      <c r="D439">
        <v>14925</v>
      </c>
      <c r="E439" s="1">
        <v>0.13850000000000001</v>
      </c>
      <c r="F439" t="s">
        <v>14</v>
      </c>
      <c r="G439" t="s">
        <v>33</v>
      </c>
      <c r="H439" s="1">
        <v>5.0999999999999997E-2</v>
      </c>
      <c r="I439" t="s">
        <v>71</v>
      </c>
      <c r="J439" t="s">
        <v>31</v>
      </c>
      <c r="K439">
        <v>3000</v>
      </c>
      <c r="L439" t="s">
        <v>42</v>
      </c>
      <c r="M439">
        <v>4</v>
      </c>
      <c r="N439">
        <v>5936</v>
      </c>
      <c r="O439">
        <v>1</v>
      </c>
      <c r="P439" t="s">
        <v>37</v>
      </c>
      <c r="Q439">
        <v>13</v>
      </c>
      <c r="R439">
        <v>5</v>
      </c>
      <c r="S439">
        <v>3</v>
      </c>
      <c r="T439">
        <v>3</v>
      </c>
      <c r="U439" t="s">
        <v>147</v>
      </c>
      <c r="V439">
        <v>12</v>
      </c>
      <c r="W439">
        <v>0</v>
      </c>
      <c r="X439">
        <v>36</v>
      </c>
      <c r="Y439">
        <v>705</v>
      </c>
      <c r="Z439">
        <v>709</v>
      </c>
      <c r="AA439">
        <v>3000</v>
      </c>
      <c r="AB439">
        <v>3</v>
      </c>
    </row>
    <row r="440" spans="1:28" x14ac:dyDescent="0.25">
      <c r="A440">
        <v>439</v>
      </c>
      <c r="B440">
        <v>77964</v>
      </c>
      <c r="C440">
        <v>4950</v>
      </c>
      <c r="D440">
        <v>4950</v>
      </c>
      <c r="E440" s="1">
        <v>0.1016</v>
      </c>
      <c r="F440" t="s">
        <v>14</v>
      </c>
      <c r="G440" t="s">
        <v>33</v>
      </c>
      <c r="H440" s="1">
        <v>0.16750000000000001</v>
      </c>
      <c r="I440" t="s">
        <v>24</v>
      </c>
      <c r="J440" t="s">
        <v>31</v>
      </c>
      <c r="K440">
        <v>1403.33</v>
      </c>
      <c r="L440" t="s">
        <v>51</v>
      </c>
      <c r="M440">
        <v>4</v>
      </c>
      <c r="N440">
        <v>2738</v>
      </c>
      <c r="O440">
        <v>1</v>
      </c>
      <c r="P440" t="s">
        <v>22</v>
      </c>
      <c r="Q440">
        <v>10</v>
      </c>
      <c r="R440">
        <v>16</v>
      </c>
      <c r="S440">
        <v>3</v>
      </c>
      <c r="T440">
        <v>2</v>
      </c>
      <c r="U440" t="s">
        <v>147</v>
      </c>
      <c r="V440">
        <v>10</v>
      </c>
      <c r="W440">
        <v>0</v>
      </c>
      <c r="X440">
        <v>36</v>
      </c>
      <c r="Y440">
        <v>725</v>
      </c>
      <c r="Z440">
        <v>729</v>
      </c>
      <c r="AA440">
        <v>1403.33</v>
      </c>
      <c r="AB440">
        <v>2</v>
      </c>
    </row>
    <row r="441" spans="1:28" x14ac:dyDescent="0.25">
      <c r="A441">
        <v>440</v>
      </c>
      <c r="B441">
        <v>23437</v>
      </c>
      <c r="C441">
        <v>21000</v>
      </c>
      <c r="D441">
        <v>20925</v>
      </c>
      <c r="E441" s="1">
        <v>0.1</v>
      </c>
      <c r="F441" t="s">
        <v>14</v>
      </c>
      <c r="G441" t="s">
        <v>29</v>
      </c>
      <c r="H441" s="1">
        <v>0.14080000000000001</v>
      </c>
      <c r="I441" t="s">
        <v>24</v>
      </c>
      <c r="J441" t="s">
        <v>31</v>
      </c>
      <c r="K441">
        <v>6250</v>
      </c>
      <c r="L441" t="s">
        <v>52</v>
      </c>
      <c r="M441">
        <v>8</v>
      </c>
      <c r="N441">
        <v>21102</v>
      </c>
      <c r="O441">
        <v>0</v>
      </c>
      <c r="P441" t="s">
        <v>22</v>
      </c>
      <c r="Q441">
        <v>10</v>
      </c>
      <c r="R441">
        <v>14</v>
      </c>
      <c r="S441">
        <v>2</v>
      </c>
      <c r="T441">
        <v>2</v>
      </c>
      <c r="U441" t="s">
        <v>146</v>
      </c>
      <c r="V441">
        <v>9</v>
      </c>
      <c r="W441">
        <v>0</v>
      </c>
      <c r="X441">
        <v>36</v>
      </c>
      <c r="Y441">
        <v>730</v>
      </c>
      <c r="Z441">
        <v>734</v>
      </c>
      <c r="AA441">
        <v>6250</v>
      </c>
      <c r="AB441">
        <v>2</v>
      </c>
    </row>
    <row r="442" spans="1:28" x14ac:dyDescent="0.25">
      <c r="A442">
        <v>441</v>
      </c>
      <c r="B442">
        <v>57704</v>
      </c>
      <c r="C442">
        <v>9000</v>
      </c>
      <c r="D442">
        <v>9000</v>
      </c>
      <c r="E442" s="1">
        <v>0.15310000000000001</v>
      </c>
      <c r="F442" t="s">
        <v>14</v>
      </c>
      <c r="G442" t="s">
        <v>29</v>
      </c>
      <c r="H442" s="1">
        <v>0.1588</v>
      </c>
      <c r="I442" t="s">
        <v>71</v>
      </c>
      <c r="J442" t="s">
        <v>31</v>
      </c>
      <c r="K442">
        <v>5000</v>
      </c>
      <c r="L442" t="s">
        <v>62</v>
      </c>
      <c r="M442">
        <v>7</v>
      </c>
      <c r="N442">
        <v>4532</v>
      </c>
      <c r="O442">
        <v>1</v>
      </c>
      <c r="P442" t="s">
        <v>40</v>
      </c>
      <c r="Q442">
        <v>15</v>
      </c>
      <c r="R442">
        <v>15</v>
      </c>
      <c r="S442">
        <v>2</v>
      </c>
      <c r="T442">
        <v>11</v>
      </c>
      <c r="U442" t="s">
        <v>147</v>
      </c>
      <c r="V442">
        <v>15</v>
      </c>
      <c r="W442">
        <v>0</v>
      </c>
      <c r="X442">
        <v>36</v>
      </c>
      <c r="Y442">
        <v>675</v>
      </c>
      <c r="Z442">
        <v>679</v>
      </c>
      <c r="AA442">
        <v>5000</v>
      </c>
      <c r="AB442">
        <v>11</v>
      </c>
    </row>
    <row r="443" spans="1:28" x14ac:dyDescent="0.25">
      <c r="A443">
        <v>442</v>
      </c>
      <c r="B443">
        <v>86747</v>
      </c>
      <c r="C443">
        <v>21000</v>
      </c>
      <c r="D443">
        <v>21000</v>
      </c>
      <c r="E443" s="1">
        <v>0.1875</v>
      </c>
      <c r="F443" t="s">
        <v>23</v>
      </c>
      <c r="G443" t="s">
        <v>15</v>
      </c>
      <c r="H443" s="1">
        <v>0.31709999999999999</v>
      </c>
      <c r="I443" t="s">
        <v>102</v>
      </c>
      <c r="J443" t="s">
        <v>17</v>
      </c>
      <c r="K443">
        <v>9583.33</v>
      </c>
      <c r="L443" t="s">
        <v>27</v>
      </c>
      <c r="M443">
        <v>19</v>
      </c>
      <c r="N443">
        <v>30589</v>
      </c>
      <c r="O443">
        <v>1</v>
      </c>
      <c r="P443" t="s">
        <v>40</v>
      </c>
      <c r="Q443">
        <v>18</v>
      </c>
      <c r="R443">
        <v>31</v>
      </c>
      <c r="S443">
        <v>1</v>
      </c>
      <c r="T443">
        <v>11</v>
      </c>
      <c r="U443" t="s">
        <v>147</v>
      </c>
      <c r="V443">
        <v>14</v>
      </c>
      <c r="W443">
        <v>1</v>
      </c>
      <c r="X443">
        <v>60</v>
      </c>
      <c r="Y443">
        <v>695</v>
      </c>
      <c r="Z443">
        <v>699</v>
      </c>
      <c r="AA443">
        <v>9583.33</v>
      </c>
      <c r="AB443">
        <v>11</v>
      </c>
    </row>
    <row r="444" spans="1:28" x14ac:dyDescent="0.25">
      <c r="A444">
        <v>443</v>
      </c>
      <c r="B444">
        <v>61261</v>
      </c>
      <c r="C444">
        <v>8000</v>
      </c>
      <c r="D444">
        <v>8000</v>
      </c>
      <c r="E444" s="1">
        <v>0.1905</v>
      </c>
      <c r="F444" t="s">
        <v>14</v>
      </c>
      <c r="G444" t="s">
        <v>15</v>
      </c>
      <c r="H444" s="1">
        <v>2.8299999999999999E-2</v>
      </c>
      <c r="I444" t="s">
        <v>71</v>
      </c>
      <c r="J444" t="s">
        <v>31</v>
      </c>
      <c r="K444">
        <v>3333.33</v>
      </c>
      <c r="L444" t="s">
        <v>73</v>
      </c>
      <c r="M444">
        <v>4</v>
      </c>
      <c r="N444">
        <v>2832</v>
      </c>
      <c r="O444">
        <v>0</v>
      </c>
      <c r="P444" t="s">
        <v>100</v>
      </c>
      <c r="Q444">
        <v>19</v>
      </c>
      <c r="R444">
        <v>2</v>
      </c>
      <c r="S444">
        <v>1</v>
      </c>
      <c r="T444" t="s">
        <v>100</v>
      </c>
      <c r="U444" t="s">
        <v>146</v>
      </c>
      <c r="V444">
        <v>18</v>
      </c>
      <c r="W444">
        <v>0</v>
      </c>
      <c r="X444">
        <v>36</v>
      </c>
      <c r="Y444">
        <v>660</v>
      </c>
      <c r="Z444">
        <v>664</v>
      </c>
      <c r="AA444">
        <v>3333.33</v>
      </c>
      <c r="AB444">
        <v>-1</v>
      </c>
    </row>
    <row r="445" spans="1:28" x14ac:dyDescent="0.25">
      <c r="A445">
        <v>444</v>
      </c>
      <c r="B445">
        <v>15383</v>
      </c>
      <c r="C445">
        <v>23000</v>
      </c>
      <c r="D445">
        <v>21457.14</v>
      </c>
      <c r="E445" s="1">
        <v>6.9099999999999995E-2</v>
      </c>
      <c r="F445" t="s">
        <v>23</v>
      </c>
      <c r="G445" t="s">
        <v>15</v>
      </c>
      <c r="H445" s="1">
        <v>0.1239</v>
      </c>
      <c r="I445" t="s">
        <v>66</v>
      </c>
      <c r="J445" t="s">
        <v>17</v>
      </c>
      <c r="K445">
        <v>4583.33</v>
      </c>
      <c r="L445" t="s">
        <v>57</v>
      </c>
      <c r="M445">
        <v>6</v>
      </c>
      <c r="N445">
        <v>17695</v>
      </c>
      <c r="O445">
        <v>2</v>
      </c>
      <c r="P445" t="s">
        <v>64</v>
      </c>
      <c r="Q445">
        <v>6</v>
      </c>
      <c r="R445">
        <v>12</v>
      </c>
      <c r="S445">
        <v>1</v>
      </c>
      <c r="T445">
        <v>4</v>
      </c>
      <c r="U445" t="s">
        <v>148</v>
      </c>
      <c r="V445">
        <v>8</v>
      </c>
      <c r="W445">
        <v>1</v>
      </c>
      <c r="X445">
        <v>60</v>
      </c>
      <c r="Y445">
        <v>760</v>
      </c>
      <c r="Z445">
        <v>764</v>
      </c>
      <c r="AA445">
        <v>4583.33</v>
      </c>
      <c r="AB445">
        <v>4</v>
      </c>
    </row>
    <row r="446" spans="1:28" x14ac:dyDescent="0.25">
      <c r="A446">
        <v>445</v>
      </c>
      <c r="B446">
        <v>56401</v>
      </c>
      <c r="C446">
        <v>10000</v>
      </c>
      <c r="D446">
        <v>10000</v>
      </c>
      <c r="E446" s="1">
        <v>0.14649999999999999</v>
      </c>
      <c r="F446" t="s">
        <v>14</v>
      </c>
      <c r="G446" t="s">
        <v>15</v>
      </c>
      <c r="H446" s="1">
        <v>0.1668</v>
      </c>
      <c r="I446" t="s">
        <v>54</v>
      </c>
      <c r="J446" t="s">
        <v>17</v>
      </c>
      <c r="K446">
        <v>8333.33</v>
      </c>
      <c r="L446" t="s">
        <v>84</v>
      </c>
      <c r="M446">
        <v>18</v>
      </c>
      <c r="N446">
        <v>39461</v>
      </c>
      <c r="O446">
        <v>2</v>
      </c>
      <c r="P446" t="s">
        <v>64</v>
      </c>
      <c r="Q446">
        <v>14</v>
      </c>
      <c r="R446">
        <v>16</v>
      </c>
      <c r="S446">
        <v>1</v>
      </c>
      <c r="T446">
        <v>4</v>
      </c>
      <c r="U446" t="s">
        <v>148</v>
      </c>
      <c r="V446">
        <v>15</v>
      </c>
      <c r="W446">
        <v>1</v>
      </c>
      <c r="X446">
        <v>36</v>
      </c>
      <c r="Y446">
        <v>680</v>
      </c>
      <c r="Z446">
        <v>684</v>
      </c>
      <c r="AA446">
        <v>8333.33</v>
      </c>
      <c r="AB446">
        <v>4</v>
      </c>
    </row>
    <row r="447" spans="1:28" x14ac:dyDescent="0.25">
      <c r="A447">
        <v>446</v>
      </c>
      <c r="B447">
        <v>16924</v>
      </c>
      <c r="C447">
        <v>5000</v>
      </c>
      <c r="D447">
        <v>4947.3500000000004</v>
      </c>
      <c r="E447" s="1">
        <v>9.9900000000000003E-2</v>
      </c>
      <c r="F447" t="s">
        <v>23</v>
      </c>
      <c r="G447" t="s">
        <v>29</v>
      </c>
      <c r="H447" s="1">
        <v>0.108</v>
      </c>
      <c r="I447" t="s">
        <v>24</v>
      </c>
      <c r="J447" t="s">
        <v>31</v>
      </c>
      <c r="K447">
        <v>6400</v>
      </c>
      <c r="L447" t="s">
        <v>52</v>
      </c>
      <c r="M447">
        <v>8</v>
      </c>
      <c r="N447">
        <v>5783</v>
      </c>
      <c r="O447">
        <v>0</v>
      </c>
      <c r="P447" t="s">
        <v>19</v>
      </c>
      <c r="Q447">
        <v>9</v>
      </c>
      <c r="R447">
        <v>10</v>
      </c>
      <c r="S447">
        <v>2</v>
      </c>
      <c r="T447">
        <v>0</v>
      </c>
      <c r="U447" t="s">
        <v>146</v>
      </c>
      <c r="V447">
        <v>9</v>
      </c>
      <c r="W447">
        <v>0</v>
      </c>
      <c r="X447">
        <v>60</v>
      </c>
      <c r="Y447">
        <v>730</v>
      </c>
      <c r="Z447">
        <v>734</v>
      </c>
      <c r="AA447">
        <v>6400</v>
      </c>
      <c r="AB447">
        <v>0</v>
      </c>
    </row>
    <row r="448" spans="1:28" x14ac:dyDescent="0.25">
      <c r="A448">
        <v>447</v>
      </c>
      <c r="B448">
        <v>88301</v>
      </c>
      <c r="C448">
        <v>5350</v>
      </c>
      <c r="D448">
        <v>5350</v>
      </c>
      <c r="E448" s="1">
        <v>0.1016</v>
      </c>
      <c r="F448" t="s">
        <v>14</v>
      </c>
      <c r="G448" t="s">
        <v>68</v>
      </c>
      <c r="H448" s="1">
        <v>0.16450000000000001</v>
      </c>
      <c r="I448" t="s">
        <v>30</v>
      </c>
      <c r="J448" t="s">
        <v>17</v>
      </c>
      <c r="K448">
        <v>11250</v>
      </c>
      <c r="L448" t="s">
        <v>52</v>
      </c>
      <c r="M448">
        <v>11</v>
      </c>
      <c r="N448">
        <v>19184</v>
      </c>
      <c r="O448">
        <v>3</v>
      </c>
      <c r="P448" t="s">
        <v>44</v>
      </c>
      <c r="Q448">
        <v>10</v>
      </c>
      <c r="R448">
        <v>16</v>
      </c>
      <c r="S448">
        <v>4</v>
      </c>
      <c r="T448">
        <v>8</v>
      </c>
      <c r="U448" t="s">
        <v>149</v>
      </c>
      <c r="V448">
        <v>9</v>
      </c>
      <c r="W448">
        <v>1</v>
      </c>
      <c r="X448">
        <v>36</v>
      </c>
      <c r="Y448">
        <v>730</v>
      </c>
      <c r="Z448">
        <v>734</v>
      </c>
      <c r="AA448">
        <v>11250</v>
      </c>
      <c r="AB448">
        <v>8</v>
      </c>
    </row>
    <row r="449" spans="1:28" x14ac:dyDescent="0.25">
      <c r="A449">
        <v>448</v>
      </c>
      <c r="B449">
        <v>40727</v>
      </c>
      <c r="C449">
        <v>10000</v>
      </c>
      <c r="D449">
        <v>10000</v>
      </c>
      <c r="E449" s="1">
        <v>0.1242</v>
      </c>
      <c r="F449" t="s">
        <v>14</v>
      </c>
      <c r="G449" t="s">
        <v>29</v>
      </c>
      <c r="H449" s="1">
        <v>9.7699999999999995E-2</v>
      </c>
      <c r="I449" t="s">
        <v>24</v>
      </c>
      <c r="J449" t="s">
        <v>31</v>
      </c>
      <c r="K449">
        <v>3500</v>
      </c>
      <c r="L449" t="s">
        <v>42</v>
      </c>
      <c r="M449">
        <v>9</v>
      </c>
      <c r="N449">
        <v>10912</v>
      </c>
      <c r="O449">
        <v>1</v>
      </c>
      <c r="P449" t="s">
        <v>22</v>
      </c>
      <c r="Q449">
        <v>12</v>
      </c>
      <c r="R449">
        <v>9</v>
      </c>
      <c r="S449">
        <v>2</v>
      </c>
      <c r="T449">
        <v>2</v>
      </c>
      <c r="U449" t="s">
        <v>147</v>
      </c>
      <c r="V449">
        <v>12</v>
      </c>
      <c r="W449">
        <v>0</v>
      </c>
      <c r="X449">
        <v>36</v>
      </c>
      <c r="Y449">
        <v>705</v>
      </c>
      <c r="Z449">
        <v>709</v>
      </c>
      <c r="AA449">
        <v>3500</v>
      </c>
      <c r="AB449">
        <v>2</v>
      </c>
    </row>
    <row r="450" spans="1:28" x14ac:dyDescent="0.25">
      <c r="A450">
        <v>449</v>
      </c>
      <c r="B450">
        <v>59413</v>
      </c>
      <c r="C450">
        <v>24000</v>
      </c>
      <c r="D450">
        <v>23975</v>
      </c>
      <c r="E450" s="1">
        <v>0.1016</v>
      </c>
      <c r="F450" t="s">
        <v>14</v>
      </c>
      <c r="G450" t="s">
        <v>15</v>
      </c>
      <c r="H450" s="1">
        <v>0.15529999999999999</v>
      </c>
      <c r="I450" t="s">
        <v>54</v>
      </c>
      <c r="J450" t="s">
        <v>17</v>
      </c>
      <c r="K450">
        <v>5416.67</v>
      </c>
      <c r="L450" t="s">
        <v>39</v>
      </c>
      <c r="M450">
        <v>11</v>
      </c>
      <c r="N450">
        <v>17882</v>
      </c>
      <c r="O450">
        <v>0</v>
      </c>
      <c r="P450" t="s">
        <v>40</v>
      </c>
      <c r="Q450">
        <v>10</v>
      </c>
      <c r="R450">
        <v>15</v>
      </c>
      <c r="S450">
        <v>1</v>
      </c>
      <c r="T450">
        <v>11</v>
      </c>
      <c r="U450" t="s">
        <v>146</v>
      </c>
      <c r="V450">
        <v>11</v>
      </c>
      <c r="W450">
        <v>1</v>
      </c>
      <c r="X450">
        <v>36</v>
      </c>
      <c r="Y450">
        <v>720</v>
      </c>
      <c r="Z450">
        <v>724</v>
      </c>
      <c r="AA450">
        <v>5416.67</v>
      </c>
      <c r="AB450">
        <v>11</v>
      </c>
    </row>
    <row r="451" spans="1:28" x14ac:dyDescent="0.25">
      <c r="A451">
        <v>450</v>
      </c>
      <c r="B451">
        <v>91853</v>
      </c>
      <c r="C451">
        <v>24000</v>
      </c>
      <c r="D451">
        <v>24000</v>
      </c>
      <c r="E451" s="1">
        <v>7.9000000000000001E-2</v>
      </c>
      <c r="F451" t="s">
        <v>14</v>
      </c>
      <c r="G451" t="s">
        <v>15</v>
      </c>
      <c r="H451" s="1">
        <v>0.13550000000000001</v>
      </c>
      <c r="I451" t="s">
        <v>61</v>
      </c>
      <c r="J451" t="s">
        <v>17</v>
      </c>
      <c r="K451">
        <v>7233.33</v>
      </c>
      <c r="L451" t="s">
        <v>42</v>
      </c>
      <c r="M451">
        <v>6</v>
      </c>
      <c r="N451">
        <v>26039</v>
      </c>
      <c r="O451">
        <v>0</v>
      </c>
      <c r="P451" t="s">
        <v>19</v>
      </c>
      <c r="Q451">
        <v>7</v>
      </c>
      <c r="R451">
        <v>13</v>
      </c>
      <c r="S451">
        <v>1</v>
      </c>
      <c r="T451">
        <v>0</v>
      </c>
      <c r="U451" t="s">
        <v>146</v>
      </c>
      <c r="V451">
        <v>12</v>
      </c>
      <c r="W451">
        <v>1</v>
      </c>
      <c r="X451">
        <v>36</v>
      </c>
      <c r="Y451">
        <v>705</v>
      </c>
      <c r="Z451">
        <v>709</v>
      </c>
      <c r="AA451">
        <v>7233.33</v>
      </c>
      <c r="AB451">
        <v>0</v>
      </c>
    </row>
    <row r="452" spans="1:28" x14ac:dyDescent="0.25">
      <c r="A452">
        <v>451</v>
      </c>
      <c r="B452">
        <v>71008</v>
      </c>
      <c r="C452">
        <v>15475</v>
      </c>
      <c r="D452">
        <v>15450</v>
      </c>
      <c r="E452" s="1">
        <v>0.1409</v>
      </c>
      <c r="F452" t="s">
        <v>14</v>
      </c>
      <c r="G452" t="s">
        <v>15</v>
      </c>
      <c r="H452" s="1">
        <v>0.26979999999999998</v>
      </c>
      <c r="I452" t="s">
        <v>16</v>
      </c>
      <c r="J452" t="s">
        <v>17</v>
      </c>
      <c r="K452">
        <v>3750</v>
      </c>
      <c r="L452" t="s">
        <v>43</v>
      </c>
      <c r="M452">
        <v>14</v>
      </c>
      <c r="N452">
        <v>19670</v>
      </c>
      <c r="O452">
        <v>0</v>
      </c>
      <c r="P452" t="s">
        <v>40</v>
      </c>
      <c r="Q452">
        <v>14</v>
      </c>
      <c r="R452">
        <v>26</v>
      </c>
      <c r="S452">
        <v>1</v>
      </c>
      <c r="T452">
        <v>11</v>
      </c>
      <c r="U452" t="s">
        <v>146</v>
      </c>
      <c r="V452">
        <v>14</v>
      </c>
      <c r="W452">
        <v>1</v>
      </c>
      <c r="X452">
        <v>36</v>
      </c>
      <c r="Y452">
        <v>685</v>
      </c>
      <c r="Z452">
        <v>689</v>
      </c>
      <c r="AA452">
        <v>3750</v>
      </c>
      <c r="AB452">
        <v>11</v>
      </c>
    </row>
    <row r="453" spans="1:28" x14ac:dyDescent="0.25">
      <c r="A453">
        <v>452</v>
      </c>
      <c r="B453">
        <v>59890</v>
      </c>
      <c r="C453">
        <v>25000</v>
      </c>
      <c r="D453">
        <v>25000</v>
      </c>
      <c r="E453" s="1">
        <v>0.21</v>
      </c>
      <c r="F453" t="s">
        <v>14</v>
      </c>
      <c r="G453" t="s">
        <v>15</v>
      </c>
      <c r="H453" s="1">
        <v>9.5200000000000007E-2</v>
      </c>
      <c r="I453" t="s">
        <v>71</v>
      </c>
      <c r="J453" t="s">
        <v>31</v>
      </c>
      <c r="K453">
        <v>8333.33</v>
      </c>
      <c r="L453" t="s">
        <v>36</v>
      </c>
      <c r="M453">
        <v>11</v>
      </c>
      <c r="N453">
        <v>8575</v>
      </c>
      <c r="O453">
        <v>1</v>
      </c>
      <c r="P453" t="s">
        <v>40</v>
      </c>
      <c r="Q453">
        <v>21</v>
      </c>
      <c r="R453">
        <v>9</v>
      </c>
      <c r="S453">
        <v>1</v>
      </c>
      <c r="T453">
        <v>11</v>
      </c>
      <c r="U453" t="s">
        <v>147</v>
      </c>
      <c r="V453">
        <v>16</v>
      </c>
      <c r="W453">
        <v>0</v>
      </c>
      <c r="X453">
        <v>36</v>
      </c>
      <c r="Y453">
        <v>670</v>
      </c>
      <c r="Z453">
        <v>674</v>
      </c>
      <c r="AA453">
        <v>8333.33</v>
      </c>
      <c r="AB453">
        <v>11</v>
      </c>
    </row>
    <row r="454" spans="1:28" x14ac:dyDescent="0.25">
      <c r="A454">
        <v>453</v>
      </c>
      <c r="B454">
        <v>42306</v>
      </c>
      <c r="C454">
        <v>13000</v>
      </c>
      <c r="D454">
        <v>12975</v>
      </c>
      <c r="E454" s="1">
        <v>9.9099999999999994E-2</v>
      </c>
      <c r="F454" t="s">
        <v>14</v>
      </c>
      <c r="G454" t="s">
        <v>29</v>
      </c>
      <c r="H454" s="1">
        <v>0.156</v>
      </c>
      <c r="I454" t="s">
        <v>24</v>
      </c>
      <c r="J454" t="s">
        <v>31</v>
      </c>
      <c r="K454">
        <v>2333.33</v>
      </c>
      <c r="L454" t="s">
        <v>52</v>
      </c>
      <c r="M454">
        <v>12</v>
      </c>
      <c r="N454">
        <v>4487</v>
      </c>
      <c r="O454">
        <v>3</v>
      </c>
      <c r="P454" t="s">
        <v>28</v>
      </c>
      <c r="Q454">
        <v>9</v>
      </c>
      <c r="R454">
        <v>15</v>
      </c>
      <c r="S454">
        <v>2</v>
      </c>
      <c r="T454">
        <v>5</v>
      </c>
      <c r="U454" t="s">
        <v>149</v>
      </c>
      <c r="V454">
        <v>9</v>
      </c>
      <c r="W454">
        <v>0</v>
      </c>
      <c r="X454">
        <v>36</v>
      </c>
      <c r="Y454">
        <v>730</v>
      </c>
      <c r="Z454">
        <v>734</v>
      </c>
      <c r="AA454">
        <v>2333.33</v>
      </c>
      <c r="AB454">
        <v>5</v>
      </c>
    </row>
    <row r="455" spans="1:28" x14ac:dyDescent="0.25">
      <c r="A455">
        <v>454</v>
      </c>
      <c r="B455">
        <v>47168</v>
      </c>
      <c r="C455">
        <v>7550</v>
      </c>
      <c r="D455">
        <v>7550</v>
      </c>
      <c r="E455" s="1">
        <v>7.6200000000000004E-2</v>
      </c>
      <c r="F455" t="s">
        <v>14</v>
      </c>
      <c r="G455" t="s">
        <v>97</v>
      </c>
      <c r="H455" s="1">
        <v>0.14610000000000001</v>
      </c>
      <c r="I455" t="s">
        <v>59</v>
      </c>
      <c r="J455" t="s">
        <v>17</v>
      </c>
      <c r="K455">
        <v>2512</v>
      </c>
      <c r="L455" t="s">
        <v>52</v>
      </c>
      <c r="M455">
        <v>7</v>
      </c>
      <c r="N455">
        <v>2814</v>
      </c>
      <c r="O455">
        <v>0</v>
      </c>
      <c r="P455" t="s">
        <v>28</v>
      </c>
      <c r="Q455">
        <v>7</v>
      </c>
      <c r="R455">
        <v>14</v>
      </c>
      <c r="S455">
        <v>0</v>
      </c>
      <c r="T455">
        <v>5</v>
      </c>
      <c r="U455" t="s">
        <v>146</v>
      </c>
      <c r="V455">
        <v>9</v>
      </c>
      <c r="W455">
        <v>1</v>
      </c>
      <c r="X455">
        <v>36</v>
      </c>
      <c r="Y455">
        <v>730</v>
      </c>
      <c r="Z455">
        <v>734</v>
      </c>
      <c r="AA455">
        <v>2512</v>
      </c>
      <c r="AB455">
        <v>5</v>
      </c>
    </row>
    <row r="456" spans="1:28" x14ac:dyDescent="0.25">
      <c r="A456">
        <v>455</v>
      </c>
      <c r="B456">
        <v>77588</v>
      </c>
      <c r="C456">
        <v>9600</v>
      </c>
      <c r="D456">
        <v>9600</v>
      </c>
      <c r="E456" s="1">
        <v>0.15310000000000001</v>
      </c>
      <c r="F456" t="s">
        <v>14</v>
      </c>
      <c r="G456" t="s">
        <v>29</v>
      </c>
      <c r="H456" s="1">
        <v>0.33239999999999997</v>
      </c>
      <c r="I456" t="s">
        <v>113</v>
      </c>
      <c r="J456" t="s">
        <v>31</v>
      </c>
      <c r="K456">
        <v>3166.67</v>
      </c>
      <c r="L456" t="s">
        <v>43</v>
      </c>
      <c r="M456">
        <v>8</v>
      </c>
      <c r="N456">
        <v>14774</v>
      </c>
      <c r="O456">
        <v>3</v>
      </c>
      <c r="P456" t="s">
        <v>22</v>
      </c>
      <c r="Q456">
        <v>15</v>
      </c>
      <c r="R456">
        <v>33</v>
      </c>
      <c r="S456">
        <v>2</v>
      </c>
      <c r="T456">
        <v>2</v>
      </c>
      <c r="U456" t="s">
        <v>149</v>
      </c>
      <c r="V456">
        <v>14</v>
      </c>
      <c r="W456">
        <v>0</v>
      </c>
      <c r="X456">
        <v>36</v>
      </c>
      <c r="Y456">
        <v>685</v>
      </c>
      <c r="Z456">
        <v>689</v>
      </c>
      <c r="AA456">
        <v>3166.67</v>
      </c>
      <c r="AB456">
        <v>2</v>
      </c>
    </row>
    <row r="457" spans="1:28" x14ac:dyDescent="0.25">
      <c r="A457">
        <v>456</v>
      </c>
      <c r="B457">
        <v>14407</v>
      </c>
      <c r="C457">
        <v>15000</v>
      </c>
      <c r="D457">
        <v>14950</v>
      </c>
      <c r="E457" s="1">
        <v>0.15210000000000001</v>
      </c>
      <c r="F457" t="s">
        <v>23</v>
      </c>
      <c r="G457" t="s">
        <v>15</v>
      </c>
      <c r="H457" s="1">
        <v>0.14649999999999999</v>
      </c>
      <c r="I457" t="s">
        <v>24</v>
      </c>
      <c r="J457" t="s">
        <v>31</v>
      </c>
      <c r="K457">
        <v>5416.67</v>
      </c>
      <c r="L457" t="s">
        <v>83</v>
      </c>
      <c r="M457">
        <v>11</v>
      </c>
      <c r="N457">
        <v>9171</v>
      </c>
      <c r="O457">
        <v>2</v>
      </c>
      <c r="P457" t="s">
        <v>40</v>
      </c>
      <c r="Q457">
        <v>15</v>
      </c>
      <c r="R457">
        <v>14</v>
      </c>
      <c r="S457">
        <v>1</v>
      </c>
      <c r="T457">
        <v>11</v>
      </c>
      <c r="U457" t="s">
        <v>148</v>
      </c>
      <c r="V457">
        <v>13</v>
      </c>
      <c r="W457">
        <v>0</v>
      </c>
      <c r="X457">
        <v>60</v>
      </c>
      <c r="Y457">
        <v>700</v>
      </c>
      <c r="Z457">
        <v>704</v>
      </c>
      <c r="AA457">
        <v>5416.67</v>
      </c>
      <c r="AB457">
        <v>11</v>
      </c>
    </row>
    <row r="458" spans="1:28" x14ac:dyDescent="0.25">
      <c r="A458">
        <v>457</v>
      </c>
      <c r="B458">
        <v>102902</v>
      </c>
      <c r="C458">
        <v>7000</v>
      </c>
      <c r="D458">
        <v>6975</v>
      </c>
      <c r="E458" s="1">
        <v>0.1411</v>
      </c>
      <c r="F458" t="s">
        <v>14</v>
      </c>
      <c r="G458" t="s">
        <v>15</v>
      </c>
      <c r="H458" s="1">
        <v>0.2167</v>
      </c>
      <c r="I458" t="s">
        <v>30</v>
      </c>
      <c r="J458" t="s">
        <v>31</v>
      </c>
      <c r="K458">
        <v>4166.67</v>
      </c>
      <c r="L458" t="s">
        <v>62</v>
      </c>
      <c r="M458">
        <v>7</v>
      </c>
      <c r="N458">
        <v>60550</v>
      </c>
      <c r="O458">
        <v>3</v>
      </c>
      <c r="P458" t="s">
        <v>40</v>
      </c>
      <c r="Q458">
        <v>14</v>
      </c>
      <c r="R458">
        <v>21</v>
      </c>
      <c r="S458">
        <v>1</v>
      </c>
      <c r="T458">
        <v>11</v>
      </c>
      <c r="U458" t="s">
        <v>149</v>
      </c>
      <c r="V458">
        <v>15</v>
      </c>
      <c r="W458">
        <v>0</v>
      </c>
      <c r="X458">
        <v>36</v>
      </c>
      <c r="Y458">
        <v>675</v>
      </c>
      <c r="Z458">
        <v>679</v>
      </c>
      <c r="AA458">
        <v>4166.67</v>
      </c>
      <c r="AB458">
        <v>11</v>
      </c>
    </row>
    <row r="459" spans="1:28" x14ac:dyDescent="0.25">
      <c r="A459">
        <v>458</v>
      </c>
      <c r="B459">
        <v>71247</v>
      </c>
      <c r="C459">
        <v>1000</v>
      </c>
      <c r="D459">
        <v>1000</v>
      </c>
      <c r="E459" s="1">
        <v>0.15310000000000001</v>
      </c>
      <c r="F459" t="s">
        <v>14</v>
      </c>
      <c r="G459" t="s">
        <v>15</v>
      </c>
      <c r="H459" s="1">
        <v>0.29449999999999998</v>
      </c>
      <c r="I459" t="s">
        <v>20</v>
      </c>
      <c r="J459" t="s">
        <v>17</v>
      </c>
      <c r="K459">
        <v>2166.67</v>
      </c>
      <c r="L459" t="s">
        <v>48</v>
      </c>
      <c r="M459">
        <v>9</v>
      </c>
      <c r="N459">
        <v>1748</v>
      </c>
      <c r="O459">
        <v>0</v>
      </c>
      <c r="P459" t="s">
        <v>47</v>
      </c>
      <c r="Q459">
        <v>15</v>
      </c>
      <c r="R459">
        <v>29</v>
      </c>
      <c r="S459">
        <v>1</v>
      </c>
      <c r="T459">
        <v>6</v>
      </c>
      <c r="U459" t="s">
        <v>146</v>
      </c>
      <c r="V459">
        <v>17</v>
      </c>
      <c r="W459">
        <v>1</v>
      </c>
      <c r="X459">
        <v>36</v>
      </c>
      <c r="Y459">
        <v>665</v>
      </c>
      <c r="Z459">
        <v>669</v>
      </c>
      <c r="AA459">
        <v>2166.67</v>
      </c>
      <c r="AB459">
        <v>6</v>
      </c>
    </row>
    <row r="460" spans="1:28" x14ac:dyDescent="0.25">
      <c r="A460">
        <v>459</v>
      </c>
      <c r="B460">
        <v>6611</v>
      </c>
      <c r="C460">
        <v>25000</v>
      </c>
      <c r="D460">
        <v>24798.43</v>
      </c>
      <c r="E460" s="1">
        <v>0.12870000000000001</v>
      </c>
      <c r="F460" t="s">
        <v>14</v>
      </c>
      <c r="G460" t="s">
        <v>15</v>
      </c>
      <c r="H460" s="1">
        <v>0.18809999999999999</v>
      </c>
      <c r="I460" t="s">
        <v>38</v>
      </c>
      <c r="J460" t="s">
        <v>31</v>
      </c>
      <c r="K460">
        <v>6666.67</v>
      </c>
      <c r="L460" t="s">
        <v>39</v>
      </c>
      <c r="M460">
        <v>13</v>
      </c>
      <c r="N460">
        <v>31890</v>
      </c>
      <c r="O460">
        <v>1</v>
      </c>
      <c r="P460" t="s">
        <v>49</v>
      </c>
      <c r="Q460">
        <v>12</v>
      </c>
      <c r="R460">
        <v>18</v>
      </c>
      <c r="S460">
        <v>1</v>
      </c>
      <c r="T460">
        <v>1</v>
      </c>
      <c r="U460" t="s">
        <v>147</v>
      </c>
      <c r="V460">
        <v>11</v>
      </c>
      <c r="W460">
        <v>0</v>
      </c>
      <c r="X460">
        <v>36</v>
      </c>
      <c r="Y460">
        <v>720</v>
      </c>
      <c r="Z460">
        <v>724</v>
      </c>
      <c r="AA460">
        <v>6666.67</v>
      </c>
      <c r="AB460">
        <v>1</v>
      </c>
    </row>
    <row r="461" spans="1:28" x14ac:dyDescent="0.25">
      <c r="A461">
        <v>460</v>
      </c>
      <c r="B461">
        <v>80041</v>
      </c>
      <c r="C461">
        <v>24000</v>
      </c>
      <c r="D461">
        <v>24000</v>
      </c>
      <c r="E461" s="1">
        <v>0.14330000000000001</v>
      </c>
      <c r="F461" t="s">
        <v>14</v>
      </c>
      <c r="G461" t="s">
        <v>29</v>
      </c>
      <c r="H461" s="1">
        <v>0.25490000000000002</v>
      </c>
      <c r="I461" t="s">
        <v>61</v>
      </c>
      <c r="J461" t="s">
        <v>17</v>
      </c>
      <c r="K461">
        <v>11208.33</v>
      </c>
      <c r="L461" t="s">
        <v>51</v>
      </c>
      <c r="M461">
        <v>23</v>
      </c>
      <c r="N461">
        <v>19428</v>
      </c>
      <c r="O461">
        <v>2</v>
      </c>
      <c r="P461" t="s">
        <v>40</v>
      </c>
      <c r="Q461">
        <v>14</v>
      </c>
      <c r="R461">
        <v>25</v>
      </c>
      <c r="S461">
        <v>2</v>
      </c>
      <c r="T461">
        <v>11</v>
      </c>
      <c r="U461" t="s">
        <v>148</v>
      </c>
      <c r="V461">
        <v>10</v>
      </c>
      <c r="W461">
        <v>1</v>
      </c>
      <c r="X461">
        <v>36</v>
      </c>
      <c r="Y461">
        <v>725</v>
      </c>
      <c r="Z461">
        <v>729</v>
      </c>
      <c r="AA461">
        <v>11208.33</v>
      </c>
      <c r="AB461">
        <v>11</v>
      </c>
    </row>
    <row r="462" spans="1:28" x14ac:dyDescent="0.25">
      <c r="A462">
        <v>461</v>
      </c>
      <c r="B462">
        <v>78104</v>
      </c>
      <c r="C462">
        <v>21000</v>
      </c>
      <c r="D462">
        <v>21000</v>
      </c>
      <c r="E462" s="1">
        <v>0.18490000000000001</v>
      </c>
      <c r="F462" t="s">
        <v>23</v>
      </c>
      <c r="G462" t="s">
        <v>15</v>
      </c>
      <c r="H462" s="1">
        <v>0.21729999999999999</v>
      </c>
      <c r="I462" t="s">
        <v>99</v>
      </c>
      <c r="J462" t="s">
        <v>31</v>
      </c>
      <c r="K462">
        <v>16416.669999999998</v>
      </c>
      <c r="L462" t="s">
        <v>83</v>
      </c>
      <c r="M462">
        <v>21</v>
      </c>
      <c r="N462">
        <v>62549</v>
      </c>
      <c r="O462">
        <v>1</v>
      </c>
      <c r="P462" t="s">
        <v>49</v>
      </c>
      <c r="Q462">
        <v>18</v>
      </c>
      <c r="R462">
        <v>21</v>
      </c>
      <c r="S462">
        <v>1</v>
      </c>
      <c r="T462">
        <v>1</v>
      </c>
      <c r="U462" t="s">
        <v>147</v>
      </c>
      <c r="V462">
        <v>13</v>
      </c>
      <c r="W462">
        <v>0</v>
      </c>
      <c r="X462">
        <v>60</v>
      </c>
      <c r="Y462">
        <v>700</v>
      </c>
      <c r="Z462">
        <v>704</v>
      </c>
      <c r="AA462">
        <v>16416.669999999998</v>
      </c>
      <c r="AB462">
        <v>1</v>
      </c>
    </row>
    <row r="463" spans="1:28" x14ac:dyDescent="0.25">
      <c r="A463">
        <v>462</v>
      </c>
      <c r="B463">
        <v>59886</v>
      </c>
      <c r="C463">
        <v>1000</v>
      </c>
      <c r="D463">
        <v>1000</v>
      </c>
      <c r="E463" s="1">
        <v>0.13109999999999999</v>
      </c>
      <c r="F463" t="s">
        <v>14</v>
      </c>
      <c r="G463" t="s">
        <v>15</v>
      </c>
      <c r="H463" s="1">
        <v>0.30709999999999998</v>
      </c>
      <c r="I463" t="s">
        <v>59</v>
      </c>
      <c r="J463" t="s">
        <v>31</v>
      </c>
      <c r="K463">
        <v>1833.33</v>
      </c>
      <c r="L463" t="s">
        <v>36</v>
      </c>
      <c r="M463">
        <v>7</v>
      </c>
      <c r="N463">
        <v>6283</v>
      </c>
      <c r="O463">
        <v>0</v>
      </c>
      <c r="P463" t="s">
        <v>37</v>
      </c>
      <c r="Q463">
        <v>13</v>
      </c>
      <c r="R463">
        <v>30</v>
      </c>
      <c r="S463">
        <v>1</v>
      </c>
      <c r="T463">
        <v>3</v>
      </c>
      <c r="U463" t="s">
        <v>146</v>
      </c>
      <c r="V463">
        <v>16</v>
      </c>
      <c r="W463">
        <v>0</v>
      </c>
      <c r="X463">
        <v>36</v>
      </c>
      <c r="Y463">
        <v>670</v>
      </c>
      <c r="Z463">
        <v>674</v>
      </c>
      <c r="AA463">
        <v>1833.33</v>
      </c>
      <c r="AB463">
        <v>3</v>
      </c>
    </row>
    <row r="464" spans="1:28" x14ac:dyDescent="0.25">
      <c r="A464">
        <v>463</v>
      </c>
      <c r="B464">
        <v>22323</v>
      </c>
      <c r="C464">
        <v>16000</v>
      </c>
      <c r="D464">
        <v>16000</v>
      </c>
      <c r="E464" s="1">
        <v>9.6299999999999997E-2</v>
      </c>
      <c r="F464" t="s">
        <v>23</v>
      </c>
      <c r="G464" t="s">
        <v>33</v>
      </c>
      <c r="H464" s="1">
        <v>0.1658</v>
      </c>
      <c r="I464" t="s">
        <v>16</v>
      </c>
      <c r="J464" t="s">
        <v>35</v>
      </c>
      <c r="K464">
        <v>5000</v>
      </c>
      <c r="L464" t="s">
        <v>67</v>
      </c>
      <c r="M464">
        <v>6</v>
      </c>
      <c r="N464">
        <v>2300</v>
      </c>
      <c r="O464">
        <v>0</v>
      </c>
      <c r="P464" t="s">
        <v>40</v>
      </c>
      <c r="Q464">
        <v>9</v>
      </c>
      <c r="R464">
        <v>16</v>
      </c>
      <c r="S464">
        <v>3</v>
      </c>
      <c r="T464">
        <v>11</v>
      </c>
      <c r="U464" t="s">
        <v>146</v>
      </c>
      <c r="V464">
        <v>7</v>
      </c>
      <c r="W464">
        <v>1</v>
      </c>
      <c r="X464">
        <v>60</v>
      </c>
      <c r="Y464">
        <v>780</v>
      </c>
      <c r="Z464">
        <v>784</v>
      </c>
      <c r="AA464">
        <v>5000</v>
      </c>
      <c r="AB464">
        <v>11</v>
      </c>
    </row>
    <row r="465" spans="1:28" x14ac:dyDescent="0.25">
      <c r="A465">
        <v>464</v>
      </c>
      <c r="B465">
        <v>40094</v>
      </c>
      <c r="C465">
        <v>24400</v>
      </c>
      <c r="D465">
        <v>24400</v>
      </c>
      <c r="E465" s="1">
        <v>0.17269999999999999</v>
      </c>
      <c r="F465" t="s">
        <v>23</v>
      </c>
      <c r="G465" t="s">
        <v>101</v>
      </c>
      <c r="H465" s="1">
        <v>0.1598</v>
      </c>
      <c r="I465" t="s">
        <v>24</v>
      </c>
      <c r="J465" t="s">
        <v>31</v>
      </c>
      <c r="K465">
        <v>6000</v>
      </c>
      <c r="L465" t="s">
        <v>51</v>
      </c>
      <c r="M465">
        <v>7</v>
      </c>
      <c r="N465">
        <v>13879</v>
      </c>
      <c r="O465">
        <v>1</v>
      </c>
      <c r="P465" t="s">
        <v>37</v>
      </c>
      <c r="Q465">
        <v>17</v>
      </c>
      <c r="R465">
        <v>15</v>
      </c>
      <c r="S465">
        <v>0</v>
      </c>
      <c r="T465">
        <v>3</v>
      </c>
      <c r="U465" t="s">
        <v>147</v>
      </c>
      <c r="V465">
        <v>10</v>
      </c>
      <c r="W465">
        <v>0</v>
      </c>
      <c r="X465">
        <v>60</v>
      </c>
      <c r="Y465">
        <v>725</v>
      </c>
      <c r="Z465">
        <v>729</v>
      </c>
      <c r="AA465">
        <v>6000</v>
      </c>
      <c r="AB465">
        <v>3</v>
      </c>
    </row>
    <row r="466" spans="1:28" x14ac:dyDescent="0.25">
      <c r="A466">
        <v>465</v>
      </c>
      <c r="B466">
        <v>75168</v>
      </c>
      <c r="C466">
        <v>14675</v>
      </c>
      <c r="D466">
        <v>14675</v>
      </c>
      <c r="E466" s="1">
        <v>7.9000000000000001E-2</v>
      </c>
      <c r="F466" t="s">
        <v>14</v>
      </c>
      <c r="G466" t="s">
        <v>15</v>
      </c>
      <c r="H466" s="1">
        <v>0.17399999999999999</v>
      </c>
      <c r="I466" t="s">
        <v>71</v>
      </c>
      <c r="J466" t="s">
        <v>17</v>
      </c>
      <c r="K466">
        <v>3166.67</v>
      </c>
      <c r="L466" t="s">
        <v>39</v>
      </c>
      <c r="M466">
        <v>7</v>
      </c>
      <c r="N466">
        <v>22549</v>
      </c>
      <c r="O466">
        <v>0</v>
      </c>
      <c r="P466" t="s">
        <v>40</v>
      </c>
      <c r="Q466">
        <v>7</v>
      </c>
      <c r="R466">
        <v>17</v>
      </c>
      <c r="S466">
        <v>1</v>
      </c>
      <c r="T466">
        <v>11</v>
      </c>
      <c r="U466" t="s">
        <v>146</v>
      </c>
      <c r="V466">
        <v>11</v>
      </c>
      <c r="W466">
        <v>1</v>
      </c>
      <c r="X466">
        <v>36</v>
      </c>
      <c r="Y466">
        <v>720</v>
      </c>
      <c r="Z466">
        <v>724</v>
      </c>
      <c r="AA466">
        <v>3166.67</v>
      </c>
      <c r="AB466">
        <v>11</v>
      </c>
    </row>
    <row r="467" spans="1:28" x14ac:dyDescent="0.25">
      <c r="A467">
        <v>466</v>
      </c>
      <c r="B467">
        <v>79248</v>
      </c>
      <c r="C467">
        <v>12000</v>
      </c>
      <c r="D467">
        <v>12000</v>
      </c>
      <c r="E467" s="1">
        <v>0.1905</v>
      </c>
      <c r="F467" t="s">
        <v>14</v>
      </c>
      <c r="G467" t="s">
        <v>29</v>
      </c>
      <c r="H467" s="1">
        <v>0.1961</v>
      </c>
      <c r="I467" t="s">
        <v>26</v>
      </c>
      <c r="J467" t="s">
        <v>17</v>
      </c>
      <c r="K467">
        <v>4583.33</v>
      </c>
      <c r="L467" t="s">
        <v>73</v>
      </c>
      <c r="M467">
        <v>8</v>
      </c>
      <c r="N467">
        <v>8970</v>
      </c>
      <c r="O467">
        <v>0</v>
      </c>
      <c r="P467" t="s">
        <v>40</v>
      </c>
      <c r="Q467">
        <v>19</v>
      </c>
      <c r="R467">
        <v>19</v>
      </c>
      <c r="S467">
        <v>2</v>
      </c>
      <c r="T467">
        <v>11</v>
      </c>
      <c r="U467" t="s">
        <v>146</v>
      </c>
      <c r="V467">
        <v>18</v>
      </c>
      <c r="W467">
        <v>1</v>
      </c>
      <c r="X467">
        <v>36</v>
      </c>
      <c r="Y467">
        <v>660</v>
      </c>
      <c r="Z467">
        <v>664</v>
      </c>
      <c r="AA467">
        <v>4583.33</v>
      </c>
      <c r="AB467">
        <v>11</v>
      </c>
    </row>
    <row r="468" spans="1:28" x14ac:dyDescent="0.25">
      <c r="A468">
        <v>467</v>
      </c>
      <c r="B468">
        <v>73010</v>
      </c>
      <c r="C468">
        <v>8000</v>
      </c>
      <c r="D468">
        <v>8000</v>
      </c>
      <c r="E468" s="1">
        <v>0.13109999999999999</v>
      </c>
      <c r="F468" t="s">
        <v>14</v>
      </c>
      <c r="G468" t="s">
        <v>29</v>
      </c>
      <c r="H468" s="1">
        <v>0.2135</v>
      </c>
      <c r="I468" t="s">
        <v>20</v>
      </c>
      <c r="J468" t="s">
        <v>35</v>
      </c>
      <c r="K468">
        <v>3541.67</v>
      </c>
      <c r="L468" t="s">
        <v>83</v>
      </c>
      <c r="M468">
        <v>13</v>
      </c>
      <c r="N468">
        <v>6885</v>
      </c>
      <c r="O468">
        <v>2</v>
      </c>
      <c r="P468" t="s">
        <v>100</v>
      </c>
      <c r="Q468">
        <v>13</v>
      </c>
      <c r="R468">
        <v>21</v>
      </c>
      <c r="S468">
        <v>2</v>
      </c>
      <c r="T468" t="s">
        <v>100</v>
      </c>
      <c r="U468" t="s">
        <v>148</v>
      </c>
      <c r="V468">
        <v>13</v>
      </c>
      <c r="W468">
        <v>1</v>
      </c>
      <c r="X468">
        <v>36</v>
      </c>
      <c r="Y468">
        <v>700</v>
      </c>
      <c r="Z468">
        <v>704</v>
      </c>
      <c r="AA468">
        <v>3541.67</v>
      </c>
      <c r="AB468">
        <v>-1</v>
      </c>
    </row>
    <row r="469" spans="1:28" x14ac:dyDescent="0.25">
      <c r="A469">
        <v>468</v>
      </c>
      <c r="B469">
        <v>47048</v>
      </c>
      <c r="C469">
        <v>12000</v>
      </c>
      <c r="D469">
        <v>12000</v>
      </c>
      <c r="E469" s="1">
        <v>0.13109999999999999</v>
      </c>
      <c r="F469" t="s">
        <v>14</v>
      </c>
      <c r="G469" t="s">
        <v>29</v>
      </c>
      <c r="H469" s="1">
        <v>8.0500000000000002E-2</v>
      </c>
      <c r="I469" t="s">
        <v>46</v>
      </c>
      <c r="J469" t="s">
        <v>17</v>
      </c>
      <c r="K469">
        <v>3416.67</v>
      </c>
      <c r="L469" t="s">
        <v>43</v>
      </c>
      <c r="M469">
        <v>6</v>
      </c>
      <c r="N469">
        <v>7708</v>
      </c>
      <c r="O469">
        <v>0</v>
      </c>
      <c r="P469" t="s">
        <v>64</v>
      </c>
      <c r="Q469">
        <v>13</v>
      </c>
      <c r="R469">
        <v>8</v>
      </c>
      <c r="S469">
        <v>2</v>
      </c>
      <c r="T469">
        <v>4</v>
      </c>
      <c r="U469" t="s">
        <v>146</v>
      </c>
      <c r="V469">
        <v>14</v>
      </c>
      <c r="W469">
        <v>1</v>
      </c>
      <c r="X469">
        <v>36</v>
      </c>
      <c r="Y469">
        <v>685</v>
      </c>
      <c r="Z469">
        <v>689</v>
      </c>
      <c r="AA469">
        <v>3416.67</v>
      </c>
      <c r="AB469">
        <v>4</v>
      </c>
    </row>
    <row r="470" spans="1:28" x14ac:dyDescent="0.25">
      <c r="A470">
        <v>469</v>
      </c>
      <c r="B470">
        <v>10006</v>
      </c>
      <c r="C470">
        <v>16800</v>
      </c>
      <c r="D470">
        <v>10075</v>
      </c>
      <c r="E470" s="1">
        <v>0.1099</v>
      </c>
      <c r="F470" t="s">
        <v>23</v>
      </c>
      <c r="G470" t="s">
        <v>15</v>
      </c>
      <c r="H470" s="1">
        <v>0.13420000000000001</v>
      </c>
      <c r="I470" t="s">
        <v>93</v>
      </c>
      <c r="J470" t="s">
        <v>17</v>
      </c>
      <c r="K470">
        <v>5416.67</v>
      </c>
      <c r="L470" t="s">
        <v>52</v>
      </c>
      <c r="M470">
        <v>10</v>
      </c>
      <c r="N470">
        <v>7258</v>
      </c>
      <c r="O470">
        <v>3</v>
      </c>
      <c r="P470" t="s">
        <v>37</v>
      </c>
      <c r="Q470">
        <v>10</v>
      </c>
      <c r="R470">
        <v>13</v>
      </c>
      <c r="S470">
        <v>1</v>
      </c>
      <c r="T470">
        <v>3</v>
      </c>
      <c r="U470" t="s">
        <v>149</v>
      </c>
      <c r="V470">
        <v>9</v>
      </c>
      <c r="W470">
        <v>1</v>
      </c>
      <c r="X470">
        <v>60</v>
      </c>
      <c r="Y470">
        <v>730</v>
      </c>
      <c r="Z470">
        <v>734</v>
      </c>
      <c r="AA470">
        <v>5416.67</v>
      </c>
      <c r="AB470">
        <v>3</v>
      </c>
    </row>
    <row r="471" spans="1:28" x14ac:dyDescent="0.25">
      <c r="A471">
        <v>470</v>
      </c>
      <c r="B471">
        <v>75518</v>
      </c>
      <c r="C471">
        <v>14500</v>
      </c>
      <c r="D471">
        <v>14500</v>
      </c>
      <c r="E471" s="1">
        <v>0.14330000000000001</v>
      </c>
      <c r="F471" t="s">
        <v>14</v>
      </c>
      <c r="G471" t="s">
        <v>15</v>
      </c>
      <c r="H471" s="1">
        <v>0.1797</v>
      </c>
      <c r="I471" t="s">
        <v>24</v>
      </c>
      <c r="J471" t="s">
        <v>31</v>
      </c>
      <c r="K471">
        <v>3500</v>
      </c>
      <c r="L471" t="s">
        <v>84</v>
      </c>
      <c r="M471">
        <v>7</v>
      </c>
      <c r="N471">
        <v>10846</v>
      </c>
      <c r="O471">
        <v>0</v>
      </c>
      <c r="P471" t="s">
        <v>47</v>
      </c>
      <c r="Q471">
        <v>14</v>
      </c>
      <c r="R471">
        <v>17</v>
      </c>
      <c r="S471">
        <v>1</v>
      </c>
      <c r="T471">
        <v>6</v>
      </c>
      <c r="U471" t="s">
        <v>146</v>
      </c>
      <c r="V471">
        <v>15</v>
      </c>
      <c r="W471">
        <v>0</v>
      </c>
      <c r="X471">
        <v>36</v>
      </c>
      <c r="Y471">
        <v>680</v>
      </c>
      <c r="Z471">
        <v>684</v>
      </c>
      <c r="AA471">
        <v>3500</v>
      </c>
      <c r="AB471">
        <v>6</v>
      </c>
    </row>
    <row r="472" spans="1:28" x14ac:dyDescent="0.25">
      <c r="A472">
        <v>471</v>
      </c>
      <c r="B472">
        <v>2823</v>
      </c>
      <c r="C472">
        <v>25000</v>
      </c>
      <c r="D472">
        <v>3925</v>
      </c>
      <c r="E472" s="1">
        <v>0.1663</v>
      </c>
      <c r="F472" t="s">
        <v>14</v>
      </c>
      <c r="G472" t="s">
        <v>15</v>
      </c>
      <c r="H472" s="1">
        <v>0.18459999999999999</v>
      </c>
      <c r="I472" t="s">
        <v>30</v>
      </c>
      <c r="J472" t="s">
        <v>31</v>
      </c>
      <c r="K472">
        <v>8000</v>
      </c>
      <c r="L472" t="s">
        <v>84</v>
      </c>
      <c r="M472">
        <v>11</v>
      </c>
      <c r="N472">
        <v>39502</v>
      </c>
      <c r="O472">
        <v>0</v>
      </c>
      <c r="P472" t="s">
        <v>40</v>
      </c>
      <c r="Q472">
        <v>16</v>
      </c>
      <c r="R472">
        <v>18</v>
      </c>
      <c r="S472">
        <v>1</v>
      </c>
      <c r="T472">
        <v>11</v>
      </c>
      <c r="U472" t="s">
        <v>146</v>
      </c>
      <c r="V472">
        <v>15</v>
      </c>
      <c r="W472">
        <v>0</v>
      </c>
      <c r="X472">
        <v>36</v>
      </c>
      <c r="Y472">
        <v>680</v>
      </c>
      <c r="Z472">
        <v>684</v>
      </c>
      <c r="AA472">
        <v>8000</v>
      </c>
      <c r="AB472">
        <v>11</v>
      </c>
    </row>
    <row r="473" spans="1:28" x14ac:dyDescent="0.25">
      <c r="A473">
        <v>472</v>
      </c>
      <c r="B473">
        <v>54131</v>
      </c>
      <c r="C473">
        <v>28625</v>
      </c>
      <c r="D473">
        <v>28625</v>
      </c>
      <c r="E473" s="1">
        <v>0.13109999999999999</v>
      </c>
      <c r="F473" t="s">
        <v>23</v>
      </c>
      <c r="G473" t="s">
        <v>15</v>
      </c>
      <c r="H473" s="1">
        <v>0.21310000000000001</v>
      </c>
      <c r="I473" t="s">
        <v>20</v>
      </c>
      <c r="J473" t="s">
        <v>17</v>
      </c>
      <c r="K473">
        <v>4833.33</v>
      </c>
      <c r="L473" t="s">
        <v>55</v>
      </c>
      <c r="M473">
        <v>9</v>
      </c>
      <c r="N473">
        <v>35863</v>
      </c>
      <c r="O473">
        <v>0</v>
      </c>
      <c r="P473" t="s">
        <v>28</v>
      </c>
      <c r="Q473">
        <v>13</v>
      </c>
      <c r="R473">
        <v>21</v>
      </c>
      <c r="S473">
        <v>1</v>
      </c>
      <c r="T473">
        <v>5</v>
      </c>
      <c r="U473" t="s">
        <v>146</v>
      </c>
      <c r="V473">
        <v>9</v>
      </c>
      <c r="W473">
        <v>1</v>
      </c>
      <c r="X473">
        <v>60</v>
      </c>
      <c r="Y473">
        <v>740</v>
      </c>
      <c r="Z473">
        <v>744</v>
      </c>
      <c r="AA473">
        <v>4833.33</v>
      </c>
      <c r="AB473">
        <v>5</v>
      </c>
    </row>
    <row r="474" spans="1:28" x14ac:dyDescent="0.25">
      <c r="A474">
        <v>473</v>
      </c>
      <c r="B474">
        <v>70334</v>
      </c>
      <c r="C474">
        <v>21000</v>
      </c>
      <c r="D474">
        <v>21000</v>
      </c>
      <c r="E474" s="1">
        <v>0.22950000000000001</v>
      </c>
      <c r="F474" t="s">
        <v>23</v>
      </c>
      <c r="G474" t="s">
        <v>68</v>
      </c>
      <c r="H474" s="1">
        <v>6.5199999999999994E-2</v>
      </c>
      <c r="I474" t="s">
        <v>30</v>
      </c>
      <c r="J474" t="s">
        <v>17</v>
      </c>
      <c r="K474">
        <v>20833.330000000002</v>
      </c>
      <c r="L474" t="s">
        <v>36</v>
      </c>
      <c r="M474">
        <v>5</v>
      </c>
      <c r="N474">
        <v>1240</v>
      </c>
      <c r="O474">
        <v>3</v>
      </c>
      <c r="P474" t="s">
        <v>40</v>
      </c>
      <c r="Q474">
        <v>22</v>
      </c>
      <c r="R474">
        <v>6</v>
      </c>
      <c r="S474">
        <v>4</v>
      </c>
      <c r="T474">
        <v>11</v>
      </c>
      <c r="U474" t="s">
        <v>149</v>
      </c>
      <c r="V474">
        <v>16</v>
      </c>
      <c r="W474">
        <v>1</v>
      </c>
      <c r="X474">
        <v>60</v>
      </c>
      <c r="Y474">
        <v>670</v>
      </c>
      <c r="Z474">
        <v>674</v>
      </c>
      <c r="AA474">
        <v>20833.330000000002</v>
      </c>
      <c r="AB474">
        <v>11</v>
      </c>
    </row>
    <row r="475" spans="1:28" x14ac:dyDescent="0.25">
      <c r="A475">
        <v>474</v>
      </c>
      <c r="B475">
        <v>55717</v>
      </c>
      <c r="C475">
        <v>7500</v>
      </c>
      <c r="D475">
        <v>7500</v>
      </c>
      <c r="E475" s="1">
        <v>9.7600000000000006E-2</v>
      </c>
      <c r="F475" t="s">
        <v>23</v>
      </c>
      <c r="G475" t="s">
        <v>33</v>
      </c>
      <c r="H475" s="1">
        <v>0.14960000000000001</v>
      </c>
      <c r="I475" t="s">
        <v>81</v>
      </c>
      <c r="J475" t="s">
        <v>17</v>
      </c>
      <c r="K475">
        <v>7083.33</v>
      </c>
      <c r="L475" t="s">
        <v>67</v>
      </c>
      <c r="M475">
        <v>11</v>
      </c>
      <c r="N475">
        <v>16449</v>
      </c>
      <c r="O475">
        <v>1</v>
      </c>
      <c r="P475" t="s">
        <v>40</v>
      </c>
      <c r="Q475">
        <v>9</v>
      </c>
      <c r="R475">
        <v>14</v>
      </c>
      <c r="S475">
        <v>3</v>
      </c>
      <c r="T475">
        <v>11</v>
      </c>
      <c r="U475" t="s">
        <v>147</v>
      </c>
      <c r="V475">
        <v>7</v>
      </c>
      <c r="W475">
        <v>1</v>
      </c>
      <c r="X475">
        <v>60</v>
      </c>
      <c r="Y475">
        <v>780</v>
      </c>
      <c r="Z475">
        <v>784</v>
      </c>
      <c r="AA475">
        <v>7083.33</v>
      </c>
      <c r="AB475">
        <v>11</v>
      </c>
    </row>
    <row r="476" spans="1:28" x14ac:dyDescent="0.25">
      <c r="A476">
        <v>475</v>
      </c>
      <c r="B476">
        <v>12368</v>
      </c>
      <c r="C476">
        <v>11875</v>
      </c>
      <c r="D476">
        <v>11775</v>
      </c>
      <c r="E476" s="1">
        <v>0.1038</v>
      </c>
      <c r="F476" t="s">
        <v>14</v>
      </c>
      <c r="G476" t="s">
        <v>15</v>
      </c>
      <c r="H476" s="1">
        <v>0.22520000000000001</v>
      </c>
      <c r="I476" t="s">
        <v>116</v>
      </c>
      <c r="J476" t="s">
        <v>17</v>
      </c>
      <c r="K476">
        <v>6000</v>
      </c>
      <c r="L476" t="s">
        <v>52</v>
      </c>
      <c r="M476">
        <v>11</v>
      </c>
      <c r="N476">
        <v>28210</v>
      </c>
      <c r="O476">
        <v>2</v>
      </c>
      <c r="P476" t="s">
        <v>40</v>
      </c>
      <c r="Q476">
        <v>10</v>
      </c>
      <c r="R476">
        <v>22</v>
      </c>
      <c r="S476">
        <v>1</v>
      </c>
      <c r="T476">
        <v>11</v>
      </c>
      <c r="U476" t="s">
        <v>148</v>
      </c>
      <c r="V476">
        <v>9</v>
      </c>
      <c r="W476">
        <v>1</v>
      </c>
      <c r="X476">
        <v>36</v>
      </c>
      <c r="Y476">
        <v>730</v>
      </c>
      <c r="Z476">
        <v>734</v>
      </c>
      <c r="AA476">
        <v>6000</v>
      </c>
      <c r="AB476">
        <v>11</v>
      </c>
    </row>
    <row r="477" spans="1:28" x14ac:dyDescent="0.25">
      <c r="A477">
        <v>476</v>
      </c>
      <c r="B477">
        <v>47011</v>
      </c>
      <c r="C477">
        <v>3600</v>
      </c>
      <c r="D477">
        <v>3600</v>
      </c>
      <c r="E477" s="1">
        <v>0.13669999999999999</v>
      </c>
      <c r="F477" t="s">
        <v>14</v>
      </c>
      <c r="G477" t="s">
        <v>33</v>
      </c>
      <c r="H477" s="1">
        <v>0.1641</v>
      </c>
      <c r="I477" t="s">
        <v>24</v>
      </c>
      <c r="J477" t="s">
        <v>17</v>
      </c>
      <c r="K477">
        <v>5113</v>
      </c>
      <c r="L477" t="s">
        <v>25</v>
      </c>
      <c r="M477">
        <v>10</v>
      </c>
      <c r="N477">
        <v>715</v>
      </c>
      <c r="O477">
        <v>1</v>
      </c>
      <c r="P477" t="s">
        <v>100</v>
      </c>
      <c r="Q477">
        <v>13</v>
      </c>
      <c r="R477">
        <v>16</v>
      </c>
      <c r="S477">
        <v>3</v>
      </c>
      <c r="T477" t="s">
        <v>100</v>
      </c>
      <c r="U477" t="s">
        <v>147</v>
      </c>
      <c r="V477">
        <v>14</v>
      </c>
      <c r="W477">
        <v>1</v>
      </c>
      <c r="X477">
        <v>36</v>
      </c>
      <c r="Y477">
        <v>690</v>
      </c>
      <c r="Z477">
        <v>694</v>
      </c>
      <c r="AA477">
        <v>5113</v>
      </c>
      <c r="AB477">
        <v>-1</v>
      </c>
    </row>
    <row r="478" spans="1:28" x14ac:dyDescent="0.25">
      <c r="A478">
        <v>477</v>
      </c>
      <c r="B478">
        <v>86309</v>
      </c>
      <c r="C478">
        <v>16000</v>
      </c>
      <c r="D478">
        <v>16000</v>
      </c>
      <c r="E478" s="1">
        <v>0.15310000000000001</v>
      </c>
      <c r="F478" t="s">
        <v>14</v>
      </c>
      <c r="G478" t="s">
        <v>15</v>
      </c>
      <c r="H478" s="1">
        <v>0.20100000000000001</v>
      </c>
      <c r="I478" t="s">
        <v>20</v>
      </c>
      <c r="J478" t="s">
        <v>31</v>
      </c>
      <c r="K478">
        <v>5924.5</v>
      </c>
      <c r="L478" t="s">
        <v>27</v>
      </c>
      <c r="M478">
        <v>11</v>
      </c>
      <c r="N478">
        <v>9365</v>
      </c>
      <c r="O478">
        <v>1</v>
      </c>
      <c r="P478" t="s">
        <v>40</v>
      </c>
      <c r="Q478">
        <v>15</v>
      </c>
      <c r="R478">
        <v>20</v>
      </c>
      <c r="S478">
        <v>1</v>
      </c>
      <c r="T478">
        <v>11</v>
      </c>
      <c r="U478" t="s">
        <v>147</v>
      </c>
      <c r="V478">
        <v>14</v>
      </c>
      <c r="W478">
        <v>0</v>
      </c>
      <c r="X478">
        <v>36</v>
      </c>
      <c r="Y478">
        <v>695</v>
      </c>
      <c r="Z478">
        <v>699</v>
      </c>
      <c r="AA478">
        <v>5924.5</v>
      </c>
      <c r="AB478">
        <v>11</v>
      </c>
    </row>
    <row r="479" spans="1:28" x14ac:dyDescent="0.25">
      <c r="A479">
        <v>478</v>
      </c>
      <c r="B479">
        <v>74257</v>
      </c>
      <c r="C479">
        <v>20500</v>
      </c>
      <c r="D479">
        <v>20500</v>
      </c>
      <c r="E479" s="1">
        <v>0.23280000000000001</v>
      </c>
      <c r="F479" t="s">
        <v>23</v>
      </c>
      <c r="G479" t="s">
        <v>15</v>
      </c>
      <c r="H479" s="1">
        <v>0.2485</v>
      </c>
      <c r="I479" t="s">
        <v>24</v>
      </c>
      <c r="J479" t="s">
        <v>31</v>
      </c>
      <c r="K479">
        <v>4333.33</v>
      </c>
      <c r="L479" t="s">
        <v>73</v>
      </c>
      <c r="M479">
        <v>13</v>
      </c>
      <c r="N479">
        <v>4699</v>
      </c>
      <c r="O479">
        <v>0</v>
      </c>
      <c r="P479" t="s">
        <v>28</v>
      </c>
      <c r="Q479">
        <v>23</v>
      </c>
      <c r="R479">
        <v>24</v>
      </c>
      <c r="S479">
        <v>1</v>
      </c>
      <c r="T479">
        <v>5</v>
      </c>
      <c r="U479" t="s">
        <v>146</v>
      </c>
      <c r="V479">
        <v>18</v>
      </c>
      <c r="W479">
        <v>0</v>
      </c>
      <c r="X479">
        <v>60</v>
      </c>
      <c r="Y479">
        <v>660</v>
      </c>
      <c r="Z479">
        <v>664</v>
      </c>
      <c r="AA479">
        <v>4333.33</v>
      </c>
      <c r="AB479">
        <v>5</v>
      </c>
    </row>
    <row r="480" spans="1:28" x14ac:dyDescent="0.25">
      <c r="A480">
        <v>479</v>
      </c>
      <c r="B480">
        <v>39713</v>
      </c>
      <c r="C480">
        <v>10000</v>
      </c>
      <c r="D480">
        <v>10000</v>
      </c>
      <c r="E480" s="1">
        <v>0.1825</v>
      </c>
      <c r="F480" t="s">
        <v>14</v>
      </c>
      <c r="G480" t="s">
        <v>29</v>
      </c>
      <c r="H480" s="1">
        <v>0.2414</v>
      </c>
      <c r="I480" t="s">
        <v>24</v>
      </c>
      <c r="J480" t="s">
        <v>31</v>
      </c>
      <c r="K480">
        <v>6250</v>
      </c>
      <c r="L480" t="s">
        <v>48</v>
      </c>
      <c r="M480">
        <v>9</v>
      </c>
      <c r="N480">
        <v>22828</v>
      </c>
      <c r="O480">
        <v>0</v>
      </c>
      <c r="P480" t="s">
        <v>49</v>
      </c>
      <c r="Q480">
        <v>18</v>
      </c>
      <c r="R480">
        <v>24</v>
      </c>
      <c r="S480">
        <v>2</v>
      </c>
      <c r="T480">
        <v>1</v>
      </c>
      <c r="U480" t="s">
        <v>146</v>
      </c>
      <c r="V480">
        <v>17</v>
      </c>
      <c r="W480">
        <v>0</v>
      </c>
      <c r="X480">
        <v>36</v>
      </c>
      <c r="Y480">
        <v>665</v>
      </c>
      <c r="Z480">
        <v>669</v>
      </c>
      <c r="AA480">
        <v>6250</v>
      </c>
      <c r="AB480">
        <v>1</v>
      </c>
    </row>
    <row r="481" spans="1:28" x14ac:dyDescent="0.25">
      <c r="A481">
        <v>480</v>
      </c>
      <c r="B481">
        <v>31573</v>
      </c>
      <c r="C481">
        <v>15000</v>
      </c>
      <c r="D481">
        <v>15000</v>
      </c>
      <c r="E481" s="1">
        <v>0.1749</v>
      </c>
      <c r="F481" t="s">
        <v>23</v>
      </c>
      <c r="G481" t="s">
        <v>15</v>
      </c>
      <c r="H481" s="1">
        <v>0.11219999999999999</v>
      </c>
      <c r="I481" t="s">
        <v>34</v>
      </c>
      <c r="J481" t="s">
        <v>31</v>
      </c>
      <c r="K481">
        <v>3333.33</v>
      </c>
      <c r="L481" t="s">
        <v>27</v>
      </c>
      <c r="M481">
        <v>4</v>
      </c>
      <c r="N481">
        <v>6147</v>
      </c>
      <c r="O481">
        <v>2</v>
      </c>
      <c r="P481" t="s">
        <v>100</v>
      </c>
      <c r="Q481">
        <v>17</v>
      </c>
      <c r="R481">
        <v>11</v>
      </c>
      <c r="S481">
        <v>1</v>
      </c>
      <c r="T481" t="s">
        <v>100</v>
      </c>
      <c r="U481" t="s">
        <v>148</v>
      </c>
      <c r="V481">
        <v>14</v>
      </c>
      <c r="W481">
        <v>0</v>
      </c>
      <c r="X481">
        <v>60</v>
      </c>
      <c r="Y481">
        <v>695</v>
      </c>
      <c r="Z481">
        <v>699</v>
      </c>
      <c r="AA481">
        <v>3333.33</v>
      </c>
      <c r="AB481">
        <v>-1</v>
      </c>
    </row>
    <row r="482" spans="1:28" x14ac:dyDescent="0.25">
      <c r="A482">
        <v>481</v>
      </c>
      <c r="B482">
        <v>26493</v>
      </c>
      <c r="C482">
        <v>10000</v>
      </c>
      <c r="D482">
        <v>10000</v>
      </c>
      <c r="E482" s="1">
        <v>0.11990000000000001</v>
      </c>
      <c r="F482" t="s">
        <v>14</v>
      </c>
      <c r="G482" t="s">
        <v>33</v>
      </c>
      <c r="H482" s="1">
        <v>0.21890000000000001</v>
      </c>
      <c r="I482" t="s">
        <v>24</v>
      </c>
      <c r="J482" t="s">
        <v>17</v>
      </c>
      <c r="K482">
        <v>3417</v>
      </c>
      <c r="L482" t="s">
        <v>84</v>
      </c>
      <c r="M482">
        <v>13</v>
      </c>
      <c r="N482">
        <v>18069</v>
      </c>
      <c r="O482">
        <v>0</v>
      </c>
      <c r="P482" t="s">
        <v>64</v>
      </c>
      <c r="Q482">
        <v>11</v>
      </c>
      <c r="R482">
        <v>21</v>
      </c>
      <c r="S482">
        <v>3</v>
      </c>
      <c r="T482">
        <v>4</v>
      </c>
      <c r="U482" t="s">
        <v>146</v>
      </c>
      <c r="V482">
        <v>15</v>
      </c>
      <c r="W482">
        <v>1</v>
      </c>
      <c r="X482">
        <v>36</v>
      </c>
      <c r="Y482">
        <v>680</v>
      </c>
      <c r="Z482">
        <v>684</v>
      </c>
      <c r="AA482">
        <v>3417</v>
      </c>
      <c r="AB482">
        <v>4</v>
      </c>
    </row>
    <row r="483" spans="1:28" x14ac:dyDescent="0.25">
      <c r="A483">
        <v>482</v>
      </c>
      <c r="B483">
        <v>32982</v>
      </c>
      <c r="C483">
        <v>11000</v>
      </c>
      <c r="D483">
        <v>11000</v>
      </c>
      <c r="E483" s="1">
        <v>0.1171</v>
      </c>
      <c r="F483" t="s">
        <v>14</v>
      </c>
      <c r="G483" t="s">
        <v>15</v>
      </c>
      <c r="H483" s="1">
        <v>7.8E-2</v>
      </c>
      <c r="I483" t="s">
        <v>20</v>
      </c>
      <c r="J483" t="s">
        <v>35</v>
      </c>
      <c r="K483">
        <v>3820.27</v>
      </c>
      <c r="L483" t="s">
        <v>43</v>
      </c>
      <c r="M483">
        <v>7</v>
      </c>
      <c r="N483">
        <v>6844</v>
      </c>
      <c r="O483">
        <v>0</v>
      </c>
      <c r="P483" t="s">
        <v>22</v>
      </c>
      <c r="Q483">
        <v>11</v>
      </c>
      <c r="R483">
        <v>7</v>
      </c>
      <c r="S483">
        <v>1</v>
      </c>
      <c r="T483">
        <v>2</v>
      </c>
      <c r="U483" t="s">
        <v>146</v>
      </c>
      <c r="V483">
        <v>14</v>
      </c>
      <c r="W483">
        <v>1</v>
      </c>
      <c r="X483">
        <v>36</v>
      </c>
      <c r="Y483">
        <v>685</v>
      </c>
      <c r="Z483">
        <v>689</v>
      </c>
      <c r="AA483">
        <v>3820.27</v>
      </c>
      <c r="AB483">
        <v>2</v>
      </c>
    </row>
    <row r="484" spans="1:28" x14ac:dyDescent="0.25">
      <c r="A484">
        <v>483</v>
      </c>
      <c r="B484">
        <v>101403</v>
      </c>
      <c r="C484">
        <v>25000</v>
      </c>
      <c r="D484">
        <v>25000</v>
      </c>
      <c r="E484" s="1">
        <v>0.1905</v>
      </c>
      <c r="F484" t="s">
        <v>23</v>
      </c>
      <c r="G484" t="s">
        <v>29</v>
      </c>
      <c r="H484" s="1">
        <v>0.28460000000000002</v>
      </c>
      <c r="I484" t="s">
        <v>69</v>
      </c>
      <c r="J484" t="s">
        <v>31</v>
      </c>
      <c r="K484">
        <v>5833.33</v>
      </c>
      <c r="L484" t="s">
        <v>25</v>
      </c>
      <c r="M484">
        <v>20</v>
      </c>
      <c r="N484">
        <v>33127</v>
      </c>
      <c r="O484">
        <v>0</v>
      </c>
      <c r="P484" t="s">
        <v>49</v>
      </c>
      <c r="Q484">
        <v>19</v>
      </c>
      <c r="R484">
        <v>28</v>
      </c>
      <c r="S484">
        <v>2</v>
      </c>
      <c r="T484">
        <v>1</v>
      </c>
      <c r="U484" t="s">
        <v>146</v>
      </c>
      <c r="V484">
        <v>14</v>
      </c>
      <c r="W484">
        <v>0</v>
      </c>
      <c r="X484">
        <v>60</v>
      </c>
      <c r="Y484">
        <v>690</v>
      </c>
      <c r="Z484">
        <v>694</v>
      </c>
      <c r="AA484">
        <v>5833.33</v>
      </c>
      <c r="AB484">
        <v>1</v>
      </c>
    </row>
    <row r="485" spans="1:28" x14ac:dyDescent="0.25">
      <c r="A485">
        <v>484</v>
      </c>
      <c r="B485">
        <v>99661</v>
      </c>
      <c r="C485">
        <v>15000</v>
      </c>
      <c r="D485">
        <v>15000</v>
      </c>
      <c r="E485" s="1">
        <v>0.1016</v>
      </c>
      <c r="F485" t="s">
        <v>14</v>
      </c>
      <c r="G485" t="s">
        <v>15</v>
      </c>
      <c r="H485" s="1">
        <v>0.26750000000000002</v>
      </c>
      <c r="I485" t="s">
        <v>81</v>
      </c>
      <c r="J485" t="s">
        <v>17</v>
      </c>
      <c r="K485">
        <v>7666.67</v>
      </c>
      <c r="L485" t="s">
        <v>62</v>
      </c>
      <c r="M485">
        <v>16</v>
      </c>
      <c r="N485">
        <v>71879</v>
      </c>
      <c r="O485">
        <v>1</v>
      </c>
      <c r="P485" t="s">
        <v>28</v>
      </c>
      <c r="Q485">
        <v>10</v>
      </c>
      <c r="R485">
        <v>26</v>
      </c>
      <c r="S485">
        <v>1</v>
      </c>
      <c r="T485">
        <v>5</v>
      </c>
      <c r="U485" t="s">
        <v>147</v>
      </c>
      <c r="V485">
        <v>15</v>
      </c>
      <c r="W485">
        <v>1</v>
      </c>
      <c r="X485">
        <v>36</v>
      </c>
      <c r="Y485">
        <v>675</v>
      </c>
      <c r="Z485">
        <v>679</v>
      </c>
      <c r="AA485">
        <v>7666.67</v>
      </c>
      <c r="AB485">
        <v>5</v>
      </c>
    </row>
    <row r="486" spans="1:28" x14ac:dyDescent="0.25">
      <c r="A486">
        <v>485</v>
      </c>
      <c r="B486">
        <v>67222</v>
      </c>
      <c r="C486">
        <v>5600</v>
      </c>
      <c r="D486">
        <v>5600</v>
      </c>
      <c r="E486" s="1">
        <v>0.1409</v>
      </c>
      <c r="F486" t="s">
        <v>14</v>
      </c>
      <c r="G486" t="s">
        <v>15</v>
      </c>
      <c r="H486" s="1">
        <v>0.26350000000000001</v>
      </c>
      <c r="I486" t="s">
        <v>16</v>
      </c>
      <c r="J486" t="s">
        <v>31</v>
      </c>
      <c r="K486">
        <v>3833.33</v>
      </c>
      <c r="L486" t="s">
        <v>48</v>
      </c>
      <c r="M486">
        <v>19</v>
      </c>
      <c r="N486">
        <v>16163</v>
      </c>
      <c r="O486">
        <v>0</v>
      </c>
      <c r="P486" t="s">
        <v>28</v>
      </c>
      <c r="Q486">
        <v>14</v>
      </c>
      <c r="R486">
        <v>26</v>
      </c>
      <c r="S486">
        <v>1</v>
      </c>
      <c r="T486">
        <v>5</v>
      </c>
      <c r="U486" t="s">
        <v>146</v>
      </c>
      <c r="V486">
        <v>17</v>
      </c>
      <c r="W486">
        <v>0</v>
      </c>
      <c r="X486">
        <v>36</v>
      </c>
      <c r="Y486">
        <v>665</v>
      </c>
      <c r="Z486">
        <v>669</v>
      </c>
      <c r="AA486">
        <v>3833.33</v>
      </c>
      <c r="AB486">
        <v>5</v>
      </c>
    </row>
    <row r="487" spans="1:28" x14ac:dyDescent="0.25">
      <c r="A487">
        <v>486</v>
      </c>
      <c r="B487">
        <v>41977</v>
      </c>
      <c r="C487">
        <v>20000</v>
      </c>
      <c r="D487">
        <v>20000</v>
      </c>
      <c r="E487" s="1">
        <v>0.1171</v>
      </c>
      <c r="F487" t="s">
        <v>14</v>
      </c>
      <c r="G487" t="s">
        <v>15</v>
      </c>
      <c r="H487" s="1">
        <v>0.152</v>
      </c>
      <c r="I487" t="s">
        <v>24</v>
      </c>
      <c r="J487" t="s">
        <v>31</v>
      </c>
      <c r="K487">
        <v>4583.33</v>
      </c>
      <c r="L487" t="s">
        <v>39</v>
      </c>
      <c r="M487">
        <v>15</v>
      </c>
      <c r="N487">
        <v>16575</v>
      </c>
      <c r="O487">
        <v>2</v>
      </c>
      <c r="P487" t="s">
        <v>28</v>
      </c>
      <c r="Q487">
        <v>11</v>
      </c>
      <c r="R487">
        <v>15</v>
      </c>
      <c r="S487">
        <v>1</v>
      </c>
      <c r="T487">
        <v>5</v>
      </c>
      <c r="U487" t="s">
        <v>148</v>
      </c>
      <c r="V487">
        <v>11</v>
      </c>
      <c r="W487">
        <v>0</v>
      </c>
      <c r="X487">
        <v>36</v>
      </c>
      <c r="Y487">
        <v>720</v>
      </c>
      <c r="Z487">
        <v>724</v>
      </c>
      <c r="AA487">
        <v>4583.33</v>
      </c>
      <c r="AB487">
        <v>5</v>
      </c>
    </row>
    <row r="488" spans="1:28" x14ac:dyDescent="0.25">
      <c r="A488">
        <v>487</v>
      </c>
      <c r="B488">
        <v>91765</v>
      </c>
      <c r="C488">
        <v>25450</v>
      </c>
      <c r="D488">
        <v>25450</v>
      </c>
      <c r="E488" s="1">
        <v>0.19719999999999999</v>
      </c>
      <c r="F488" t="s">
        <v>23</v>
      </c>
      <c r="G488" t="s">
        <v>29</v>
      </c>
      <c r="H488" s="1">
        <v>0.33750000000000002</v>
      </c>
      <c r="I488" t="s">
        <v>46</v>
      </c>
      <c r="J488" t="s">
        <v>35</v>
      </c>
      <c r="K488">
        <v>4750</v>
      </c>
      <c r="L488" t="s">
        <v>48</v>
      </c>
      <c r="M488">
        <v>20</v>
      </c>
      <c r="N488">
        <v>14435</v>
      </c>
      <c r="O488">
        <v>1</v>
      </c>
      <c r="P488" t="s">
        <v>40</v>
      </c>
      <c r="Q488">
        <v>19</v>
      </c>
      <c r="R488">
        <v>33</v>
      </c>
      <c r="S488">
        <v>2</v>
      </c>
      <c r="T488">
        <v>11</v>
      </c>
      <c r="U488" t="s">
        <v>147</v>
      </c>
      <c r="V488">
        <v>17</v>
      </c>
      <c r="W488">
        <v>1</v>
      </c>
      <c r="X488">
        <v>60</v>
      </c>
      <c r="Y488">
        <v>665</v>
      </c>
      <c r="Z488">
        <v>669</v>
      </c>
      <c r="AA488">
        <v>4750</v>
      </c>
      <c r="AB488">
        <v>11</v>
      </c>
    </row>
    <row r="489" spans="1:28" x14ac:dyDescent="0.25">
      <c r="A489">
        <v>488</v>
      </c>
      <c r="B489">
        <v>11648</v>
      </c>
      <c r="C489">
        <v>7000</v>
      </c>
      <c r="D489">
        <v>7000</v>
      </c>
      <c r="E489" s="1">
        <v>0.11119999999999999</v>
      </c>
      <c r="F489" t="s">
        <v>14</v>
      </c>
      <c r="G489" t="s">
        <v>15</v>
      </c>
      <c r="H489" s="1">
        <v>9.06E-2</v>
      </c>
      <c r="I489" t="s">
        <v>20</v>
      </c>
      <c r="J489" t="s">
        <v>31</v>
      </c>
      <c r="K489">
        <v>6333.33</v>
      </c>
      <c r="L489" t="s">
        <v>21</v>
      </c>
      <c r="M489">
        <v>6</v>
      </c>
      <c r="N489">
        <v>349</v>
      </c>
      <c r="O489">
        <v>0</v>
      </c>
      <c r="P489" t="s">
        <v>40</v>
      </c>
      <c r="Q489">
        <v>11</v>
      </c>
      <c r="R489">
        <v>9</v>
      </c>
      <c r="S489">
        <v>1</v>
      </c>
      <c r="T489">
        <v>11</v>
      </c>
      <c r="U489" t="s">
        <v>146</v>
      </c>
      <c r="V489">
        <v>11</v>
      </c>
      <c r="W489">
        <v>0</v>
      </c>
      <c r="X489">
        <v>36</v>
      </c>
      <c r="Y489">
        <v>715</v>
      </c>
      <c r="Z489">
        <v>719</v>
      </c>
      <c r="AA489">
        <v>6333.33</v>
      </c>
      <c r="AB489">
        <v>11</v>
      </c>
    </row>
    <row r="490" spans="1:28" x14ac:dyDescent="0.25">
      <c r="A490">
        <v>489</v>
      </c>
      <c r="B490">
        <v>51810</v>
      </c>
      <c r="C490">
        <v>10400</v>
      </c>
      <c r="D490">
        <v>10400</v>
      </c>
      <c r="E490" s="1">
        <v>0.1212</v>
      </c>
      <c r="F490" t="s">
        <v>14</v>
      </c>
      <c r="G490" t="s">
        <v>29</v>
      </c>
      <c r="H490" s="1">
        <v>0.18920000000000001</v>
      </c>
      <c r="I490" t="s">
        <v>38</v>
      </c>
      <c r="J490" t="s">
        <v>31</v>
      </c>
      <c r="K490">
        <v>3333.33</v>
      </c>
      <c r="L490" t="s">
        <v>25</v>
      </c>
      <c r="M490">
        <v>11</v>
      </c>
      <c r="N490">
        <v>11964</v>
      </c>
      <c r="O490">
        <v>0</v>
      </c>
      <c r="P490" t="s">
        <v>40</v>
      </c>
      <c r="Q490">
        <v>12</v>
      </c>
      <c r="R490">
        <v>18</v>
      </c>
      <c r="S490">
        <v>2</v>
      </c>
      <c r="T490">
        <v>11</v>
      </c>
      <c r="U490" t="s">
        <v>146</v>
      </c>
      <c r="V490">
        <v>14</v>
      </c>
      <c r="W490">
        <v>0</v>
      </c>
      <c r="X490">
        <v>36</v>
      </c>
      <c r="Y490">
        <v>690</v>
      </c>
      <c r="Z490">
        <v>694</v>
      </c>
      <c r="AA490">
        <v>3333.33</v>
      </c>
      <c r="AB490">
        <v>11</v>
      </c>
    </row>
    <row r="491" spans="1:28" x14ac:dyDescent="0.25">
      <c r="A491">
        <v>490</v>
      </c>
      <c r="B491">
        <v>14108</v>
      </c>
      <c r="C491">
        <v>25000</v>
      </c>
      <c r="D491">
        <v>24975</v>
      </c>
      <c r="E491" s="1">
        <v>0.1484</v>
      </c>
      <c r="F491" t="s">
        <v>14</v>
      </c>
      <c r="G491" t="s">
        <v>29</v>
      </c>
      <c r="H491" s="1">
        <v>0.1588</v>
      </c>
      <c r="I491" t="s">
        <v>71</v>
      </c>
      <c r="J491" t="s">
        <v>31</v>
      </c>
      <c r="K491">
        <v>7250</v>
      </c>
      <c r="L491" t="s">
        <v>42</v>
      </c>
      <c r="M491">
        <v>6</v>
      </c>
      <c r="N491">
        <v>10770</v>
      </c>
      <c r="O491">
        <v>2</v>
      </c>
      <c r="P491" t="s">
        <v>40</v>
      </c>
      <c r="Q491">
        <v>14</v>
      </c>
      <c r="R491">
        <v>15</v>
      </c>
      <c r="S491">
        <v>2</v>
      </c>
      <c r="T491">
        <v>11</v>
      </c>
      <c r="U491" t="s">
        <v>148</v>
      </c>
      <c r="V491">
        <v>12</v>
      </c>
      <c r="W491">
        <v>0</v>
      </c>
      <c r="X491">
        <v>36</v>
      </c>
      <c r="Y491">
        <v>705</v>
      </c>
      <c r="Z491">
        <v>709</v>
      </c>
      <c r="AA491">
        <v>7250</v>
      </c>
      <c r="AB491">
        <v>11</v>
      </c>
    </row>
    <row r="492" spans="1:28" x14ac:dyDescent="0.25">
      <c r="A492">
        <v>491</v>
      </c>
      <c r="B492">
        <v>102270</v>
      </c>
      <c r="C492">
        <v>20000</v>
      </c>
      <c r="D492">
        <v>13000</v>
      </c>
      <c r="E492" s="1">
        <v>0.1197</v>
      </c>
      <c r="F492" t="s">
        <v>14</v>
      </c>
      <c r="G492" t="s">
        <v>33</v>
      </c>
      <c r="H492" s="1">
        <v>0.18959999999999999</v>
      </c>
      <c r="I492" t="s">
        <v>26</v>
      </c>
      <c r="J492" t="s">
        <v>17</v>
      </c>
      <c r="K492">
        <v>7501</v>
      </c>
      <c r="L492" t="s">
        <v>42</v>
      </c>
      <c r="M492">
        <v>17</v>
      </c>
      <c r="N492">
        <v>17212</v>
      </c>
      <c r="O492">
        <v>7</v>
      </c>
      <c r="P492" t="s">
        <v>49</v>
      </c>
      <c r="Q492">
        <v>11</v>
      </c>
      <c r="R492">
        <v>18</v>
      </c>
      <c r="S492">
        <v>3</v>
      </c>
      <c r="T492">
        <v>1</v>
      </c>
      <c r="U492" t="s">
        <v>149</v>
      </c>
      <c r="V492">
        <v>12</v>
      </c>
      <c r="W492">
        <v>1</v>
      </c>
      <c r="X492">
        <v>36</v>
      </c>
      <c r="Y492">
        <v>705</v>
      </c>
      <c r="Z492">
        <v>709</v>
      </c>
      <c r="AA492">
        <v>7501</v>
      </c>
      <c r="AB492">
        <v>1</v>
      </c>
    </row>
    <row r="493" spans="1:28" x14ac:dyDescent="0.25">
      <c r="A493">
        <v>492</v>
      </c>
      <c r="B493">
        <v>16300</v>
      </c>
      <c r="C493">
        <v>16000</v>
      </c>
      <c r="D493">
        <v>15800</v>
      </c>
      <c r="E493" s="1">
        <v>0.17430000000000001</v>
      </c>
      <c r="F493" t="s">
        <v>23</v>
      </c>
      <c r="G493" t="s">
        <v>29</v>
      </c>
      <c r="H493" s="1">
        <v>0.13070000000000001</v>
      </c>
      <c r="I493" t="s">
        <v>46</v>
      </c>
      <c r="J493" t="s">
        <v>17</v>
      </c>
      <c r="K493">
        <v>4583.33</v>
      </c>
      <c r="L493" t="s">
        <v>62</v>
      </c>
      <c r="M493">
        <v>7</v>
      </c>
      <c r="N493">
        <v>5729</v>
      </c>
      <c r="O493">
        <v>0</v>
      </c>
      <c r="P493" t="s">
        <v>40</v>
      </c>
      <c r="Q493">
        <v>17</v>
      </c>
      <c r="R493">
        <v>13</v>
      </c>
      <c r="S493">
        <v>2</v>
      </c>
      <c r="T493">
        <v>11</v>
      </c>
      <c r="U493" t="s">
        <v>146</v>
      </c>
      <c r="V493">
        <v>15</v>
      </c>
      <c r="W493">
        <v>1</v>
      </c>
      <c r="X493">
        <v>60</v>
      </c>
      <c r="Y493">
        <v>675</v>
      </c>
      <c r="Z493">
        <v>679</v>
      </c>
      <c r="AA493">
        <v>4583.33</v>
      </c>
      <c r="AB493">
        <v>11</v>
      </c>
    </row>
    <row r="494" spans="1:28" x14ac:dyDescent="0.25">
      <c r="A494">
        <v>493</v>
      </c>
      <c r="B494">
        <v>82744</v>
      </c>
      <c r="C494">
        <v>15000</v>
      </c>
      <c r="D494">
        <v>15000</v>
      </c>
      <c r="E494" s="1">
        <v>7.9000000000000001E-2</v>
      </c>
      <c r="F494" t="s">
        <v>14</v>
      </c>
      <c r="G494" t="s">
        <v>76</v>
      </c>
      <c r="H494" s="1">
        <v>0.22389999999999999</v>
      </c>
      <c r="I494" t="s">
        <v>24</v>
      </c>
      <c r="J494" t="s">
        <v>17</v>
      </c>
      <c r="K494">
        <v>7500</v>
      </c>
      <c r="L494" t="s">
        <v>51</v>
      </c>
      <c r="M494">
        <v>10</v>
      </c>
      <c r="N494">
        <v>18756</v>
      </c>
      <c r="O494">
        <v>0</v>
      </c>
      <c r="P494" t="s">
        <v>40</v>
      </c>
      <c r="Q494">
        <v>7</v>
      </c>
      <c r="R494">
        <v>22</v>
      </c>
      <c r="S494">
        <v>5</v>
      </c>
      <c r="T494">
        <v>11</v>
      </c>
      <c r="U494" t="s">
        <v>146</v>
      </c>
      <c r="V494">
        <v>10</v>
      </c>
      <c r="W494">
        <v>1</v>
      </c>
      <c r="X494">
        <v>36</v>
      </c>
      <c r="Y494">
        <v>725</v>
      </c>
      <c r="Z494">
        <v>729</v>
      </c>
      <c r="AA494">
        <v>7500</v>
      </c>
      <c r="AB494">
        <v>11</v>
      </c>
    </row>
    <row r="495" spans="1:28" x14ac:dyDescent="0.25">
      <c r="A495">
        <v>494</v>
      </c>
      <c r="B495">
        <v>94041</v>
      </c>
      <c r="C495">
        <v>24625</v>
      </c>
      <c r="D495">
        <v>24625</v>
      </c>
      <c r="E495" s="1">
        <v>0.19719999999999999</v>
      </c>
      <c r="F495" t="s">
        <v>23</v>
      </c>
      <c r="G495" t="s">
        <v>15</v>
      </c>
      <c r="H495" s="1">
        <v>0.20960000000000001</v>
      </c>
      <c r="I495" t="s">
        <v>71</v>
      </c>
      <c r="J495" t="s">
        <v>31</v>
      </c>
      <c r="K495">
        <v>5166.67</v>
      </c>
      <c r="L495" t="s">
        <v>62</v>
      </c>
      <c r="M495">
        <v>14</v>
      </c>
      <c r="N495">
        <v>20694</v>
      </c>
      <c r="O495">
        <v>0</v>
      </c>
      <c r="P495" t="s">
        <v>44</v>
      </c>
      <c r="Q495">
        <v>19</v>
      </c>
      <c r="R495">
        <v>20</v>
      </c>
      <c r="S495">
        <v>1</v>
      </c>
      <c r="T495">
        <v>8</v>
      </c>
      <c r="U495" t="s">
        <v>146</v>
      </c>
      <c r="V495">
        <v>15</v>
      </c>
      <c r="W495">
        <v>0</v>
      </c>
      <c r="X495">
        <v>60</v>
      </c>
      <c r="Y495">
        <v>675</v>
      </c>
      <c r="Z495">
        <v>679</v>
      </c>
      <c r="AA495">
        <v>5166.67</v>
      </c>
      <c r="AB495">
        <v>8</v>
      </c>
    </row>
    <row r="496" spans="1:28" x14ac:dyDescent="0.25">
      <c r="A496">
        <v>495</v>
      </c>
      <c r="B496">
        <v>99568</v>
      </c>
      <c r="C496">
        <v>21850</v>
      </c>
      <c r="D496">
        <v>21850</v>
      </c>
      <c r="E496" s="1">
        <v>0.13109999999999999</v>
      </c>
      <c r="F496" t="s">
        <v>14</v>
      </c>
      <c r="G496" t="s">
        <v>29</v>
      </c>
      <c r="H496" s="1">
        <v>0.28079999999999999</v>
      </c>
      <c r="I496" t="s">
        <v>93</v>
      </c>
      <c r="J496" t="s">
        <v>31</v>
      </c>
      <c r="K496">
        <v>4166.67</v>
      </c>
      <c r="L496" t="s">
        <v>25</v>
      </c>
      <c r="M496">
        <v>12</v>
      </c>
      <c r="N496">
        <v>20497</v>
      </c>
      <c r="O496">
        <v>0</v>
      </c>
      <c r="P496" t="s">
        <v>19</v>
      </c>
      <c r="Q496">
        <v>13</v>
      </c>
      <c r="R496">
        <v>28</v>
      </c>
      <c r="S496">
        <v>2</v>
      </c>
      <c r="T496">
        <v>0</v>
      </c>
      <c r="U496" t="s">
        <v>146</v>
      </c>
      <c r="V496">
        <v>14</v>
      </c>
      <c r="W496">
        <v>0</v>
      </c>
      <c r="X496">
        <v>36</v>
      </c>
      <c r="Y496">
        <v>690</v>
      </c>
      <c r="Z496">
        <v>694</v>
      </c>
      <c r="AA496">
        <v>4166.67</v>
      </c>
      <c r="AB496">
        <v>0</v>
      </c>
    </row>
    <row r="497" spans="1:28" x14ac:dyDescent="0.25">
      <c r="A497">
        <v>496</v>
      </c>
      <c r="B497">
        <v>66550</v>
      </c>
      <c r="C497">
        <v>6000</v>
      </c>
      <c r="D497">
        <v>6000</v>
      </c>
      <c r="E497" s="1">
        <v>0.15310000000000001</v>
      </c>
      <c r="F497" t="s">
        <v>14</v>
      </c>
      <c r="G497" t="s">
        <v>15</v>
      </c>
      <c r="H497" s="1">
        <v>0.15679999999999999</v>
      </c>
      <c r="I497" t="s">
        <v>85</v>
      </c>
      <c r="J497" t="s">
        <v>17</v>
      </c>
      <c r="K497">
        <v>7500</v>
      </c>
      <c r="L497" t="s">
        <v>36</v>
      </c>
      <c r="M497">
        <v>10</v>
      </c>
      <c r="N497">
        <v>5263</v>
      </c>
      <c r="O497">
        <v>1</v>
      </c>
      <c r="P497" t="s">
        <v>37</v>
      </c>
      <c r="Q497">
        <v>15</v>
      </c>
      <c r="R497">
        <v>15</v>
      </c>
      <c r="S497">
        <v>1</v>
      </c>
      <c r="T497">
        <v>3</v>
      </c>
      <c r="U497" t="s">
        <v>147</v>
      </c>
      <c r="V497">
        <v>16</v>
      </c>
      <c r="W497">
        <v>1</v>
      </c>
      <c r="X497">
        <v>36</v>
      </c>
      <c r="Y497">
        <v>670</v>
      </c>
      <c r="Z497">
        <v>674</v>
      </c>
      <c r="AA497">
        <v>7500</v>
      </c>
      <c r="AB497">
        <v>3</v>
      </c>
    </row>
    <row r="498" spans="1:28" x14ac:dyDescent="0.25">
      <c r="A498">
        <v>497</v>
      </c>
      <c r="B498">
        <v>102756</v>
      </c>
      <c r="C498">
        <v>6700</v>
      </c>
      <c r="D498">
        <v>6636.91</v>
      </c>
      <c r="E498" s="1">
        <v>0.16</v>
      </c>
      <c r="F498" t="s">
        <v>14</v>
      </c>
      <c r="G498" t="s">
        <v>15</v>
      </c>
      <c r="H498" s="1">
        <v>0.21529999999999999</v>
      </c>
      <c r="I498" t="s">
        <v>61</v>
      </c>
      <c r="J498" t="s">
        <v>17</v>
      </c>
      <c r="K498">
        <v>4700</v>
      </c>
      <c r="L498" t="s">
        <v>51</v>
      </c>
      <c r="M498">
        <v>11</v>
      </c>
      <c r="N498">
        <v>9007</v>
      </c>
      <c r="O498">
        <v>9</v>
      </c>
      <c r="P498" t="s">
        <v>22</v>
      </c>
      <c r="Q498">
        <v>16</v>
      </c>
      <c r="R498">
        <v>21</v>
      </c>
      <c r="S498">
        <v>1</v>
      </c>
      <c r="T498">
        <v>2</v>
      </c>
      <c r="U498" t="s">
        <v>149</v>
      </c>
      <c r="V498">
        <v>10</v>
      </c>
      <c r="W498">
        <v>1</v>
      </c>
      <c r="X498">
        <v>36</v>
      </c>
      <c r="Y498">
        <v>725</v>
      </c>
      <c r="Z498">
        <v>729</v>
      </c>
      <c r="AA498">
        <v>4700</v>
      </c>
      <c r="AB498">
        <v>2</v>
      </c>
    </row>
    <row r="499" spans="1:28" x14ac:dyDescent="0.25">
      <c r="A499">
        <v>498</v>
      </c>
      <c r="B499">
        <v>3962</v>
      </c>
      <c r="C499">
        <v>10000</v>
      </c>
      <c r="D499">
        <v>9225.43</v>
      </c>
      <c r="E499" s="1">
        <v>0.1221</v>
      </c>
      <c r="F499" t="s">
        <v>14</v>
      </c>
      <c r="G499" t="s">
        <v>45</v>
      </c>
      <c r="H499" s="1">
        <v>0.1045</v>
      </c>
      <c r="I499" t="s">
        <v>38</v>
      </c>
      <c r="J499" t="s">
        <v>31</v>
      </c>
      <c r="K499">
        <v>7667</v>
      </c>
      <c r="L499" t="s">
        <v>83</v>
      </c>
      <c r="M499">
        <v>9</v>
      </c>
      <c r="N499">
        <v>17328</v>
      </c>
      <c r="O499">
        <v>0</v>
      </c>
      <c r="P499" t="s">
        <v>22</v>
      </c>
      <c r="Q499">
        <v>12</v>
      </c>
      <c r="R499">
        <v>10</v>
      </c>
      <c r="S499">
        <v>0</v>
      </c>
      <c r="T499">
        <v>2</v>
      </c>
      <c r="U499" t="s">
        <v>146</v>
      </c>
      <c r="V499">
        <v>13</v>
      </c>
      <c r="W499">
        <v>0</v>
      </c>
      <c r="X499">
        <v>36</v>
      </c>
      <c r="Y499">
        <v>700</v>
      </c>
      <c r="Z499">
        <v>704</v>
      </c>
      <c r="AA499">
        <v>7667</v>
      </c>
      <c r="AB499">
        <v>2</v>
      </c>
    </row>
    <row r="500" spans="1:28" x14ac:dyDescent="0.25">
      <c r="A500">
        <v>499</v>
      </c>
      <c r="B500">
        <v>83847</v>
      </c>
      <c r="C500">
        <v>5775</v>
      </c>
      <c r="D500">
        <v>5775</v>
      </c>
      <c r="E500" s="1">
        <v>0.15310000000000001</v>
      </c>
      <c r="F500" t="s">
        <v>14</v>
      </c>
      <c r="G500" t="s">
        <v>15</v>
      </c>
      <c r="H500" s="1">
        <v>4.0800000000000003E-2</v>
      </c>
      <c r="I500" t="s">
        <v>16</v>
      </c>
      <c r="J500" t="s">
        <v>31</v>
      </c>
      <c r="K500">
        <v>5000</v>
      </c>
      <c r="L500" t="s">
        <v>36</v>
      </c>
      <c r="M500">
        <v>8</v>
      </c>
      <c r="N500">
        <v>10088</v>
      </c>
      <c r="O500">
        <v>2</v>
      </c>
      <c r="P500" t="s">
        <v>40</v>
      </c>
      <c r="Q500">
        <v>15</v>
      </c>
      <c r="R500">
        <v>4</v>
      </c>
      <c r="S500">
        <v>1</v>
      </c>
      <c r="T500">
        <v>11</v>
      </c>
      <c r="U500" t="s">
        <v>148</v>
      </c>
      <c r="V500">
        <v>16</v>
      </c>
      <c r="W500">
        <v>0</v>
      </c>
      <c r="X500">
        <v>36</v>
      </c>
      <c r="Y500">
        <v>670</v>
      </c>
      <c r="Z500">
        <v>674</v>
      </c>
      <c r="AA500">
        <v>5000</v>
      </c>
      <c r="AB500">
        <v>11</v>
      </c>
    </row>
    <row r="501" spans="1:28" x14ac:dyDescent="0.25">
      <c r="A501">
        <v>500</v>
      </c>
      <c r="B501">
        <v>33997</v>
      </c>
      <c r="C501">
        <v>14475</v>
      </c>
      <c r="D501">
        <v>14475</v>
      </c>
      <c r="E501" s="1">
        <v>0.1527</v>
      </c>
      <c r="F501" t="s">
        <v>14</v>
      </c>
      <c r="G501" t="s">
        <v>29</v>
      </c>
      <c r="H501" s="1">
        <v>0.2369</v>
      </c>
      <c r="I501" t="s">
        <v>30</v>
      </c>
      <c r="J501" t="s">
        <v>31</v>
      </c>
      <c r="K501">
        <v>4166.67</v>
      </c>
      <c r="L501" t="s">
        <v>84</v>
      </c>
      <c r="M501">
        <v>12</v>
      </c>
      <c r="N501">
        <v>13294</v>
      </c>
      <c r="O501">
        <v>1</v>
      </c>
      <c r="P501" t="s">
        <v>37</v>
      </c>
      <c r="Q501">
        <v>15</v>
      </c>
      <c r="R501">
        <v>23</v>
      </c>
      <c r="S501">
        <v>2</v>
      </c>
      <c r="T501">
        <v>3</v>
      </c>
      <c r="U501" t="s">
        <v>147</v>
      </c>
      <c r="V501">
        <v>15</v>
      </c>
      <c r="W501">
        <v>0</v>
      </c>
      <c r="X501">
        <v>36</v>
      </c>
      <c r="Y501">
        <v>680</v>
      </c>
      <c r="Z501">
        <v>684</v>
      </c>
      <c r="AA501">
        <v>4166.67</v>
      </c>
      <c r="AB501">
        <v>3</v>
      </c>
    </row>
    <row r="502" spans="1:28" x14ac:dyDescent="0.25">
      <c r="A502">
        <v>501</v>
      </c>
      <c r="B502">
        <v>72499</v>
      </c>
      <c r="C502">
        <v>8000</v>
      </c>
      <c r="D502">
        <v>8000</v>
      </c>
      <c r="E502" s="1">
        <v>0.17269999999999999</v>
      </c>
      <c r="F502" t="s">
        <v>14</v>
      </c>
      <c r="G502" t="s">
        <v>15</v>
      </c>
      <c r="H502" s="1">
        <v>0.27879999999999999</v>
      </c>
      <c r="I502" t="s">
        <v>81</v>
      </c>
      <c r="J502" t="s">
        <v>31</v>
      </c>
      <c r="K502">
        <v>2833.33</v>
      </c>
      <c r="L502" t="s">
        <v>36</v>
      </c>
      <c r="M502">
        <v>10</v>
      </c>
      <c r="N502">
        <v>9926</v>
      </c>
      <c r="O502">
        <v>3</v>
      </c>
      <c r="P502" t="s">
        <v>47</v>
      </c>
      <c r="Q502">
        <v>17</v>
      </c>
      <c r="R502">
        <v>27</v>
      </c>
      <c r="S502">
        <v>1</v>
      </c>
      <c r="T502">
        <v>6</v>
      </c>
      <c r="U502" t="s">
        <v>149</v>
      </c>
      <c r="V502">
        <v>16</v>
      </c>
      <c r="W502">
        <v>0</v>
      </c>
      <c r="X502">
        <v>36</v>
      </c>
      <c r="Y502">
        <v>670</v>
      </c>
      <c r="Z502">
        <v>674</v>
      </c>
      <c r="AA502">
        <v>2833.33</v>
      </c>
      <c r="AB502">
        <v>6</v>
      </c>
    </row>
    <row r="503" spans="1:28" x14ac:dyDescent="0.25">
      <c r="A503">
        <v>502</v>
      </c>
      <c r="B503">
        <v>92186</v>
      </c>
      <c r="C503">
        <v>15000</v>
      </c>
      <c r="D503">
        <v>15000</v>
      </c>
      <c r="E503" s="1">
        <v>0.1212</v>
      </c>
      <c r="F503" t="s">
        <v>14</v>
      </c>
      <c r="G503" t="s">
        <v>15</v>
      </c>
      <c r="H503" s="1">
        <v>0.14219999999999999</v>
      </c>
      <c r="I503" t="s">
        <v>46</v>
      </c>
      <c r="J503" t="s">
        <v>17</v>
      </c>
      <c r="K503">
        <v>5416.67</v>
      </c>
      <c r="L503" t="s">
        <v>83</v>
      </c>
      <c r="M503">
        <v>10</v>
      </c>
      <c r="N503">
        <v>9237</v>
      </c>
      <c r="O503">
        <v>0</v>
      </c>
      <c r="P503" t="s">
        <v>19</v>
      </c>
      <c r="Q503">
        <v>12</v>
      </c>
      <c r="R503">
        <v>14</v>
      </c>
      <c r="S503">
        <v>1</v>
      </c>
      <c r="T503">
        <v>0</v>
      </c>
      <c r="U503" t="s">
        <v>146</v>
      </c>
      <c r="V503">
        <v>13</v>
      </c>
      <c r="W503">
        <v>1</v>
      </c>
      <c r="X503">
        <v>36</v>
      </c>
      <c r="Y503">
        <v>700</v>
      </c>
      <c r="Z503">
        <v>704</v>
      </c>
      <c r="AA503">
        <v>5416.67</v>
      </c>
      <c r="AB503">
        <v>0</v>
      </c>
    </row>
    <row r="504" spans="1:28" x14ac:dyDescent="0.25">
      <c r="A504">
        <v>503</v>
      </c>
      <c r="B504">
        <v>80094</v>
      </c>
      <c r="C504">
        <v>10000</v>
      </c>
      <c r="D504">
        <v>10000</v>
      </c>
      <c r="E504" s="1">
        <v>0.1777</v>
      </c>
      <c r="F504" t="s">
        <v>14</v>
      </c>
      <c r="G504" t="s">
        <v>15</v>
      </c>
      <c r="H504" s="1">
        <v>0.1241</v>
      </c>
      <c r="I504" t="s">
        <v>77</v>
      </c>
      <c r="J504" t="s">
        <v>17</v>
      </c>
      <c r="K504">
        <v>4166.67</v>
      </c>
      <c r="L504" t="s">
        <v>84</v>
      </c>
      <c r="M504">
        <v>6</v>
      </c>
      <c r="N504">
        <v>31212</v>
      </c>
      <c r="O504">
        <v>0</v>
      </c>
      <c r="P504" t="s">
        <v>44</v>
      </c>
      <c r="Q504">
        <v>17</v>
      </c>
      <c r="R504">
        <v>12</v>
      </c>
      <c r="S504">
        <v>1</v>
      </c>
      <c r="T504">
        <v>8</v>
      </c>
      <c r="U504" t="s">
        <v>146</v>
      </c>
      <c r="V504">
        <v>15</v>
      </c>
      <c r="W504">
        <v>1</v>
      </c>
      <c r="X504">
        <v>36</v>
      </c>
      <c r="Y504">
        <v>680</v>
      </c>
      <c r="Z504">
        <v>684</v>
      </c>
      <c r="AA504">
        <v>4166.67</v>
      </c>
      <c r="AB504">
        <v>8</v>
      </c>
    </row>
    <row r="505" spans="1:28" x14ac:dyDescent="0.25">
      <c r="A505">
        <v>504</v>
      </c>
      <c r="B505">
        <v>32684</v>
      </c>
      <c r="C505">
        <v>5600</v>
      </c>
      <c r="D505">
        <v>5600</v>
      </c>
      <c r="E505" s="1">
        <v>0.13489999999999999</v>
      </c>
      <c r="F505" t="s">
        <v>14</v>
      </c>
      <c r="G505" t="s">
        <v>15</v>
      </c>
      <c r="H505" s="1">
        <v>0.18329999999999999</v>
      </c>
      <c r="I505" t="s">
        <v>71</v>
      </c>
      <c r="J505" t="s">
        <v>31</v>
      </c>
      <c r="K505">
        <v>2870.33</v>
      </c>
      <c r="L505" t="s">
        <v>25</v>
      </c>
      <c r="M505">
        <v>6</v>
      </c>
      <c r="N505">
        <v>5033</v>
      </c>
      <c r="O505">
        <v>2</v>
      </c>
      <c r="P505" t="s">
        <v>28</v>
      </c>
      <c r="Q505">
        <v>13</v>
      </c>
      <c r="R505">
        <v>18</v>
      </c>
      <c r="S505">
        <v>1</v>
      </c>
      <c r="T505">
        <v>5</v>
      </c>
      <c r="U505" t="s">
        <v>148</v>
      </c>
      <c r="V505">
        <v>14</v>
      </c>
      <c r="W505">
        <v>0</v>
      </c>
      <c r="X505">
        <v>36</v>
      </c>
      <c r="Y505">
        <v>690</v>
      </c>
      <c r="Z505">
        <v>694</v>
      </c>
      <c r="AA505">
        <v>2870.33</v>
      </c>
      <c r="AB505">
        <v>5</v>
      </c>
    </row>
    <row r="506" spans="1:28" x14ac:dyDescent="0.25">
      <c r="A506">
        <v>505</v>
      </c>
      <c r="B506">
        <v>14595</v>
      </c>
      <c r="C506">
        <v>10000</v>
      </c>
      <c r="D506">
        <v>10000</v>
      </c>
      <c r="E506" s="1">
        <v>0.16320000000000001</v>
      </c>
      <c r="F506" t="s">
        <v>23</v>
      </c>
      <c r="G506" t="s">
        <v>68</v>
      </c>
      <c r="H506" s="1">
        <v>0.14799999999999999</v>
      </c>
      <c r="I506" t="s">
        <v>65</v>
      </c>
      <c r="J506" t="s">
        <v>31</v>
      </c>
      <c r="K506">
        <v>2290</v>
      </c>
      <c r="L506" t="s">
        <v>43</v>
      </c>
      <c r="M506">
        <v>5</v>
      </c>
      <c r="N506">
        <v>394</v>
      </c>
      <c r="O506">
        <v>2</v>
      </c>
      <c r="P506" t="s">
        <v>100</v>
      </c>
      <c r="Q506">
        <v>16</v>
      </c>
      <c r="R506">
        <v>14</v>
      </c>
      <c r="S506">
        <v>4</v>
      </c>
      <c r="T506" t="s">
        <v>100</v>
      </c>
      <c r="U506" t="s">
        <v>148</v>
      </c>
      <c r="V506">
        <v>14</v>
      </c>
      <c r="W506">
        <v>0</v>
      </c>
      <c r="X506">
        <v>60</v>
      </c>
      <c r="Y506">
        <v>685</v>
      </c>
      <c r="Z506">
        <v>689</v>
      </c>
      <c r="AA506">
        <v>2290</v>
      </c>
      <c r="AB506">
        <v>-1</v>
      </c>
    </row>
    <row r="507" spans="1:28" x14ac:dyDescent="0.25">
      <c r="A507">
        <v>506</v>
      </c>
      <c r="B507">
        <v>96564</v>
      </c>
      <c r="C507">
        <v>13000</v>
      </c>
      <c r="D507">
        <v>13000</v>
      </c>
      <c r="E507" s="1">
        <v>0.1409</v>
      </c>
      <c r="F507" t="s">
        <v>14</v>
      </c>
      <c r="G507" t="s">
        <v>15</v>
      </c>
      <c r="H507" s="1">
        <v>0.32640000000000002</v>
      </c>
      <c r="I507" t="s">
        <v>77</v>
      </c>
      <c r="J507" t="s">
        <v>17</v>
      </c>
      <c r="K507">
        <v>5000</v>
      </c>
      <c r="L507" t="s">
        <v>62</v>
      </c>
      <c r="M507">
        <v>8</v>
      </c>
      <c r="N507">
        <v>15208</v>
      </c>
      <c r="O507">
        <v>0</v>
      </c>
      <c r="P507" t="s">
        <v>40</v>
      </c>
      <c r="Q507">
        <v>14</v>
      </c>
      <c r="R507">
        <v>32</v>
      </c>
      <c r="S507">
        <v>1</v>
      </c>
      <c r="T507">
        <v>11</v>
      </c>
      <c r="U507" t="s">
        <v>146</v>
      </c>
      <c r="V507">
        <v>15</v>
      </c>
      <c r="W507">
        <v>1</v>
      </c>
      <c r="X507">
        <v>36</v>
      </c>
      <c r="Y507">
        <v>675</v>
      </c>
      <c r="Z507">
        <v>679</v>
      </c>
      <c r="AA507">
        <v>5000</v>
      </c>
      <c r="AB507">
        <v>11</v>
      </c>
    </row>
    <row r="508" spans="1:28" x14ac:dyDescent="0.25">
      <c r="A508">
        <v>507</v>
      </c>
      <c r="B508">
        <v>17157</v>
      </c>
      <c r="C508">
        <v>15000</v>
      </c>
      <c r="D508">
        <v>10825</v>
      </c>
      <c r="E508" s="1">
        <v>9.9900000000000003E-2</v>
      </c>
      <c r="F508" t="s">
        <v>23</v>
      </c>
      <c r="G508" t="s">
        <v>15</v>
      </c>
      <c r="H508" s="1">
        <v>0.1195</v>
      </c>
      <c r="I508" t="s">
        <v>59</v>
      </c>
      <c r="J508" t="s">
        <v>17</v>
      </c>
      <c r="K508">
        <v>1958.33</v>
      </c>
      <c r="L508" t="s">
        <v>106</v>
      </c>
      <c r="M508">
        <v>8</v>
      </c>
      <c r="N508">
        <v>3584</v>
      </c>
      <c r="O508">
        <v>1</v>
      </c>
      <c r="P508" t="s">
        <v>22</v>
      </c>
      <c r="Q508">
        <v>9</v>
      </c>
      <c r="R508">
        <v>11</v>
      </c>
      <c r="S508">
        <v>1</v>
      </c>
      <c r="T508">
        <v>2</v>
      </c>
      <c r="U508" t="s">
        <v>147</v>
      </c>
      <c r="V508">
        <v>9</v>
      </c>
      <c r="W508">
        <v>1</v>
      </c>
      <c r="X508">
        <v>60</v>
      </c>
      <c r="Y508">
        <v>745</v>
      </c>
      <c r="Z508">
        <v>749</v>
      </c>
      <c r="AA508">
        <v>1958.33</v>
      </c>
      <c r="AB508">
        <v>2</v>
      </c>
    </row>
    <row r="509" spans="1:28" x14ac:dyDescent="0.25">
      <c r="A509">
        <v>508</v>
      </c>
      <c r="B509">
        <v>79363</v>
      </c>
      <c r="C509">
        <v>2100</v>
      </c>
      <c r="D509">
        <v>2100</v>
      </c>
      <c r="E509" s="1">
        <v>0.1212</v>
      </c>
      <c r="F509" t="s">
        <v>14</v>
      </c>
      <c r="G509" t="s">
        <v>29</v>
      </c>
      <c r="H509" s="1">
        <v>0.25769999999999998</v>
      </c>
      <c r="I509" t="s">
        <v>93</v>
      </c>
      <c r="J509" t="s">
        <v>31</v>
      </c>
      <c r="K509">
        <v>2555.16</v>
      </c>
      <c r="L509" t="s">
        <v>84</v>
      </c>
      <c r="M509">
        <v>8</v>
      </c>
      <c r="N509">
        <v>21190</v>
      </c>
      <c r="O509">
        <v>0</v>
      </c>
      <c r="P509" t="s">
        <v>40</v>
      </c>
      <c r="Q509">
        <v>12</v>
      </c>
      <c r="R509">
        <v>25</v>
      </c>
      <c r="S509">
        <v>2</v>
      </c>
      <c r="T509">
        <v>11</v>
      </c>
      <c r="U509" t="s">
        <v>146</v>
      </c>
      <c r="V509">
        <v>15</v>
      </c>
      <c r="W509">
        <v>0</v>
      </c>
      <c r="X509">
        <v>36</v>
      </c>
      <c r="Y509">
        <v>680</v>
      </c>
      <c r="Z509">
        <v>684</v>
      </c>
      <c r="AA509">
        <v>2555.16</v>
      </c>
      <c r="AB509">
        <v>11</v>
      </c>
    </row>
    <row r="510" spans="1:28" x14ac:dyDescent="0.25">
      <c r="A510">
        <v>509</v>
      </c>
      <c r="B510">
        <v>70571</v>
      </c>
      <c r="C510">
        <v>12000</v>
      </c>
      <c r="D510">
        <v>12000</v>
      </c>
      <c r="E510" s="1">
        <v>0.1212</v>
      </c>
      <c r="F510" t="s">
        <v>14</v>
      </c>
      <c r="G510" t="s">
        <v>15</v>
      </c>
      <c r="H510" s="1">
        <v>0.20480000000000001</v>
      </c>
      <c r="I510" t="s">
        <v>108</v>
      </c>
      <c r="J510" t="s">
        <v>17</v>
      </c>
      <c r="K510">
        <v>7666.67</v>
      </c>
      <c r="L510" t="s">
        <v>43</v>
      </c>
      <c r="M510">
        <v>10</v>
      </c>
      <c r="N510">
        <v>5832</v>
      </c>
      <c r="O510">
        <v>0</v>
      </c>
      <c r="P510" t="s">
        <v>22</v>
      </c>
      <c r="Q510">
        <v>12</v>
      </c>
      <c r="R510">
        <v>20</v>
      </c>
      <c r="S510">
        <v>1</v>
      </c>
      <c r="T510">
        <v>2</v>
      </c>
      <c r="U510" t="s">
        <v>146</v>
      </c>
      <c r="V510">
        <v>14</v>
      </c>
      <c r="W510">
        <v>1</v>
      </c>
      <c r="X510">
        <v>36</v>
      </c>
      <c r="Y510">
        <v>685</v>
      </c>
      <c r="Z510">
        <v>689</v>
      </c>
      <c r="AA510">
        <v>7666.67</v>
      </c>
      <c r="AB510">
        <v>2</v>
      </c>
    </row>
    <row r="511" spans="1:28" x14ac:dyDescent="0.25">
      <c r="A511">
        <v>510</v>
      </c>
      <c r="B511">
        <v>3660</v>
      </c>
      <c r="C511">
        <v>1000</v>
      </c>
      <c r="D511">
        <v>1000</v>
      </c>
      <c r="E511" s="1">
        <v>0.13159999999999999</v>
      </c>
      <c r="F511" t="s">
        <v>14</v>
      </c>
      <c r="G511" t="s">
        <v>33</v>
      </c>
      <c r="H511" s="1">
        <v>0.1963</v>
      </c>
      <c r="I511" t="s">
        <v>103</v>
      </c>
      <c r="J511" t="s">
        <v>31</v>
      </c>
      <c r="K511">
        <v>3500</v>
      </c>
      <c r="L511" t="s">
        <v>36</v>
      </c>
      <c r="M511">
        <v>9</v>
      </c>
      <c r="N511">
        <v>11189</v>
      </c>
      <c r="O511">
        <v>2</v>
      </c>
      <c r="P511" t="s">
        <v>22</v>
      </c>
      <c r="Q511">
        <v>13</v>
      </c>
      <c r="R511">
        <v>19</v>
      </c>
      <c r="S511">
        <v>3</v>
      </c>
      <c r="T511">
        <v>2</v>
      </c>
      <c r="U511" t="s">
        <v>148</v>
      </c>
      <c r="V511">
        <v>16</v>
      </c>
      <c r="W511">
        <v>0</v>
      </c>
      <c r="X511">
        <v>36</v>
      </c>
      <c r="Y511">
        <v>670</v>
      </c>
      <c r="Z511">
        <v>674</v>
      </c>
      <c r="AA511">
        <v>3500</v>
      </c>
      <c r="AB511">
        <v>2</v>
      </c>
    </row>
    <row r="512" spans="1:28" x14ac:dyDescent="0.25">
      <c r="A512">
        <v>511</v>
      </c>
      <c r="B512">
        <v>65335</v>
      </c>
      <c r="C512">
        <v>16000</v>
      </c>
      <c r="D512">
        <v>16000</v>
      </c>
      <c r="E512" s="1">
        <v>0.1409</v>
      </c>
      <c r="F512" t="s">
        <v>23</v>
      </c>
      <c r="G512" t="s">
        <v>101</v>
      </c>
      <c r="H512" s="1">
        <v>7.7799999999999994E-2</v>
      </c>
      <c r="I512" t="s">
        <v>77</v>
      </c>
      <c r="J512" t="s">
        <v>31</v>
      </c>
      <c r="K512">
        <v>4166.67</v>
      </c>
      <c r="L512" t="s">
        <v>18</v>
      </c>
      <c r="M512">
        <v>6</v>
      </c>
      <c r="N512">
        <v>4240</v>
      </c>
      <c r="O512">
        <v>3</v>
      </c>
      <c r="P512" t="s">
        <v>22</v>
      </c>
      <c r="Q512">
        <v>14</v>
      </c>
      <c r="R512">
        <v>7</v>
      </c>
      <c r="S512">
        <v>0</v>
      </c>
      <c r="T512">
        <v>2</v>
      </c>
      <c r="U512" t="s">
        <v>149</v>
      </c>
      <c r="V512">
        <v>9</v>
      </c>
      <c r="W512">
        <v>0</v>
      </c>
      <c r="X512">
        <v>60</v>
      </c>
      <c r="Y512">
        <v>735</v>
      </c>
      <c r="Z512">
        <v>739</v>
      </c>
      <c r="AA512">
        <v>4166.67</v>
      </c>
      <c r="AB512">
        <v>2</v>
      </c>
    </row>
    <row r="513" spans="1:28" x14ac:dyDescent="0.25">
      <c r="A513">
        <v>512</v>
      </c>
      <c r="B513">
        <v>36283</v>
      </c>
      <c r="C513">
        <v>14000</v>
      </c>
      <c r="D513">
        <v>14000</v>
      </c>
      <c r="E513" s="1">
        <v>7.9000000000000001E-2</v>
      </c>
      <c r="F513" t="s">
        <v>14</v>
      </c>
      <c r="G513" t="s">
        <v>29</v>
      </c>
      <c r="H513" s="1">
        <v>0.21690000000000001</v>
      </c>
      <c r="I513" t="s">
        <v>81</v>
      </c>
      <c r="J513" t="s">
        <v>31</v>
      </c>
      <c r="K513">
        <v>3162.25</v>
      </c>
      <c r="L513" t="s">
        <v>52</v>
      </c>
      <c r="M513">
        <v>12</v>
      </c>
      <c r="N513">
        <v>13579</v>
      </c>
      <c r="O513">
        <v>0</v>
      </c>
      <c r="P513" t="s">
        <v>32</v>
      </c>
      <c r="Q513">
        <v>7</v>
      </c>
      <c r="R513">
        <v>21</v>
      </c>
      <c r="S513">
        <v>2</v>
      </c>
      <c r="T513">
        <v>9</v>
      </c>
      <c r="U513" t="s">
        <v>146</v>
      </c>
      <c r="V513">
        <v>9</v>
      </c>
      <c r="W513">
        <v>0</v>
      </c>
      <c r="X513">
        <v>36</v>
      </c>
      <c r="Y513">
        <v>730</v>
      </c>
      <c r="Z513">
        <v>734</v>
      </c>
      <c r="AA513">
        <v>3162.25</v>
      </c>
      <c r="AB513">
        <v>9</v>
      </c>
    </row>
    <row r="514" spans="1:28" x14ac:dyDescent="0.25">
      <c r="A514">
        <v>513</v>
      </c>
      <c r="B514">
        <v>100086</v>
      </c>
      <c r="C514">
        <v>14000</v>
      </c>
      <c r="D514">
        <v>14000</v>
      </c>
      <c r="E514" s="1">
        <v>0.1016</v>
      </c>
      <c r="F514" t="s">
        <v>14</v>
      </c>
      <c r="G514" t="s">
        <v>15</v>
      </c>
      <c r="H514" s="1">
        <v>0.13439999999999999</v>
      </c>
      <c r="I514" t="s">
        <v>24</v>
      </c>
      <c r="J514" t="s">
        <v>31</v>
      </c>
      <c r="K514">
        <v>7916.67</v>
      </c>
      <c r="L514" t="s">
        <v>25</v>
      </c>
      <c r="M514">
        <v>16</v>
      </c>
      <c r="N514">
        <v>19621</v>
      </c>
      <c r="O514">
        <v>0</v>
      </c>
      <c r="P514" t="s">
        <v>100</v>
      </c>
      <c r="Q514">
        <v>10</v>
      </c>
      <c r="R514">
        <v>13</v>
      </c>
      <c r="S514">
        <v>1</v>
      </c>
      <c r="T514" t="s">
        <v>100</v>
      </c>
      <c r="U514" t="s">
        <v>146</v>
      </c>
      <c r="V514">
        <v>14</v>
      </c>
      <c r="W514">
        <v>0</v>
      </c>
      <c r="X514">
        <v>36</v>
      </c>
      <c r="Y514">
        <v>690</v>
      </c>
      <c r="Z514">
        <v>694</v>
      </c>
      <c r="AA514">
        <v>7916.67</v>
      </c>
      <c r="AB514">
        <v>-1</v>
      </c>
    </row>
    <row r="515" spans="1:28" x14ac:dyDescent="0.25">
      <c r="A515">
        <v>514</v>
      </c>
      <c r="B515">
        <v>3406</v>
      </c>
      <c r="C515">
        <v>20000</v>
      </c>
      <c r="D515">
        <v>3850</v>
      </c>
      <c r="E515" s="1">
        <v>0.1221</v>
      </c>
      <c r="F515" t="s">
        <v>14</v>
      </c>
      <c r="G515" t="s">
        <v>15</v>
      </c>
      <c r="H515" s="1">
        <v>0.14630000000000001</v>
      </c>
      <c r="I515" t="s">
        <v>71</v>
      </c>
      <c r="J515" t="s">
        <v>31</v>
      </c>
      <c r="K515">
        <v>6000</v>
      </c>
      <c r="L515" t="s">
        <v>51</v>
      </c>
      <c r="M515">
        <v>8</v>
      </c>
      <c r="N515">
        <v>28585</v>
      </c>
      <c r="O515">
        <v>0</v>
      </c>
      <c r="P515" t="s">
        <v>40</v>
      </c>
      <c r="Q515">
        <v>12</v>
      </c>
      <c r="R515">
        <v>14</v>
      </c>
      <c r="S515">
        <v>1</v>
      </c>
      <c r="T515">
        <v>11</v>
      </c>
      <c r="U515" t="s">
        <v>146</v>
      </c>
      <c r="V515">
        <v>10</v>
      </c>
      <c r="W515">
        <v>0</v>
      </c>
      <c r="X515">
        <v>36</v>
      </c>
      <c r="Y515">
        <v>725</v>
      </c>
      <c r="Z515">
        <v>729</v>
      </c>
      <c r="AA515">
        <v>6000</v>
      </c>
      <c r="AB515">
        <v>11</v>
      </c>
    </row>
    <row r="516" spans="1:28" x14ac:dyDescent="0.25">
      <c r="A516">
        <v>515</v>
      </c>
      <c r="B516">
        <v>4799</v>
      </c>
      <c r="C516">
        <v>17000</v>
      </c>
      <c r="D516">
        <v>15865.55</v>
      </c>
      <c r="E516" s="1">
        <v>0.1114</v>
      </c>
      <c r="F516" t="s">
        <v>14</v>
      </c>
      <c r="G516" t="s">
        <v>15</v>
      </c>
      <c r="H516" s="1">
        <v>6.6500000000000004E-2</v>
      </c>
      <c r="I516" t="s">
        <v>59</v>
      </c>
      <c r="J516" t="s">
        <v>17</v>
      </c>
      <c r="K516">
        <v>6333.33</v>
      </c>
      <c r="L516" t="s">
        <v>57</v>
      </c>
      <c r="M516">
        <v>7</v>
      </c>
      <c r="N516">
        <v>6542</v>
      </c>
      <c r="O516">
        <v>1</v>
      </c>
      <c r="P516" t="s">
        <v>53</v>
      </c>
      <c r="Q516">
        <v>11</v>
      </c>
      <c r="R516">
        <v>6</v>
      </c>
      <c r="S516">
        <v>1</v>
      </c>
      <c r="T516">
        <v>7</v>
      </c>
      <c r="U516" t="s">
        <v>147</v>
      </c>
      <c r="V516">
        <v>8</v>
      </c>
      <c r="W516">
        <v>1</v>
      </c>
      <c r="X516">
        <v>36</v>
      </c>
      <c r="Y516">
        <v>760</v>
      </c>
      <c r="Z516">
        <v>764</v>
      </c>
      <c r="AA516">
        <v>6333.33</v>
      </c>
      <c r="AB516">
        <v>7</v>
      </c>
    </row>
    <row r="517" spans="1:28" x14ac:dyDescent="0.25">
      <c r="A517">
        <v>516</v>
      </c>
      <c r="B517">
        <v>21789</v>
      </c>
      <c r="C517">
        <v>7350</v>
      </c>
      <c r="D517">
        <v>7350</v>
      </c>
      <c r="E517" s="1">
        <v>0.1074</v>
      </c>
      <c r="F517" t="s">
        <v>23</v>
      </c>
      <c r="G517" t="s">
        <v>15</v>
      </c>
      <c r="H517" s="1">
        <v>0.29820000000000002</v>
      </c>
      <c r="I517" t="s">
        <v>79</v>
      </c>
      <c r="J517" t="s">
        <v>17</v>
      </c>
      <c r="K517">
        <v>5000</v>
      </c>
      <c r="L517" t="s">
        <v>106</v>
      </c>
      <c r="M517">
        <v>15</v>
      </c>
      <c r="N517">
        <v>15093</v>
      </c>
      <c r="O517">
        <v>1</v>
      </c>
      <c r="P517" t="s">
        <v>64</v>
      </c>
      <c r="Q517">
        <v>10</v>
      </c>
      <c r="R517">
        <v>29</v>
      </c>
      <c r="S517">
        <v>1</v>
      </c>
      <c r="T517">
        <v>4</v>
      </c>
      <c r="U517" t="s">
        <v>147</v>
      </c>
      <c r="V517">
        <v>9</v>
      </c>
      <c r="W517">
        <v>1</v>
      </c>
      <c r="X517">
        <v>60</v>
      </c>
      <c r="Y517">
        <v>745</v>
      </c>
      <c r="Z517">
        <v>749</v>
      </c>
      <c r="AA517">
        <v>5000</v>
      </c>
      <c r="AB517">
        <v>4</v>
      </c>
    </row>
    <row r="518" spans="1:28" x14ac:dyDescent="0.25">
      <c r="A518">
        <v>517</v>
      </c>
      <c r="B518">
        <v>9281</v>
      </c>
      <c r="C518">
        <v>10000</v>
      </c>
      <c r="D518">
        <v>9500</v>
      </c>
      <c r="E518" s="1">
        <v>0.10249999999999999</v>
      </c>
      <c r="F518" t="s">
        <v>14</v>
      </c>
      <c r="G518" t="s">
        <v>76</v>
      </c>
      <c r="H518" s="1">
        <v>0.1293</v>
      </c>
      <c r="I518" t="s">
        <v>71</v>
      </c>
      <c r="J518" t="s">
        <v>31</v>
      </c>
      <c r="K518">
        <v>4841.67</v>
      </c>
      <c r="L518" t="s">
        <v>104</v>
      </c>
      <c r="M518">
        <v>4</v>
      </c>
      <c r="N518">
        <v>0</v>
      </c>
      <c r="O518">
        <v>1</v>
      </c>
      <c r="P518" t="s">
        <v>64</v>
      </c>
      <c r="Q518">
        <v>10</v>
      </c>
      <c r="R518">
        <v>12</v>
      </c>
      <c r="S518">
        <v>5</v>
      </c>
      <c r="T518">
        <v>4</v>
      </c>
      <c r="U518" t="s">
        <v>147</v>
      </c>
      <c r="V518">
        <v>8</v>
      </c>
      <c r="W518">
        <v>0</v>
      </c>
      <c r="X518">
        <v>36</v>
      </c>
      <c r="Y518">
        <v>775</v>
      </c>
      <c r="Z518">
        <v>779</v>
      </c>
      <c r="AA518">
        <v>4841.67</v>
      </c>
      <c r="AB518">
        <v>4</v>
      </c>
    </row>
    <row r="519" spans="1:28" x14ac:dyDescent="0.25">
      <c r="A519">
        <v>518</v>
      </c>
      <c r="B519">
        <v>8424</v>
      </c>
      <c r="C519">
        <v>20000</v>
      </c>
      <c r="D519">
        <v>19796.41</v>
      </c>
      <c r="E519" s="1">
        <v>0.11360000000000001</v>
      </c>
      <c r="F519" t="s">
        <v>14</v>
      </c>
      <c r="G519" t="s">
        <v>15</v>
      </c>
      <c r="H519" s="1">
        <v>8.3400000000000002E-2</v>
      </c>
      <c r="I519" t="s">
        <v>77</v>
      </c>
      <c r="J519" t="s">
        <v>17</v>
      </c>
      <c r="K519">
        <v>15416.67</v>
      </c>
      <c r="L519" t="s">
        <v>78</v>
      </c>
      <c r="M519">
        <v>10</v>
      </c>
      <c r="N519">
        <v>46501</v>
      </c>
      <c r="O519">
        <v>0</v>
      </c>
      <c r="P519" t="s">
        <v>40</v>
      </c>
      <c r="Q519">
        <v>11</v>
      </c>
      <c r="R519">
        <v>8</v>
      </c>
      <c r="S519">
        <v>1</v>
      </c>
      <c r="T519">
        <v>11</v>
      </c>
      <c r="U519" t="s">
        <v>146</v>
      </c>
      <c r="V519">
        <v>12</v>
      </c>
      <c r="W519">
        <v>1</v>
      </c>
      <c r="X519">
        <v>36</v>
      </c>
      <c r="Y519">
        <v>710</v>
      </c>
      <c r="Z519">
        <v>714</v>
      </c>
      <c r="AA519">
        <v>15416.67</v>
      </c>
      <c r="AB519">
        <v>11</v>
      </c>
    </row>
    <row r="520" spans="1:28" x14ac:dyDescent="0.25">
      <c r="A520">
        <v>519</v>
      </c>
      <c r="B520">
        <v>7967</v>
      </c>
      <c r="C520">
        <v>7000</v>
      </c>
      <c r="D520">
        <v>7000</v>
      </c>
      <c r="E520" s="1">
        <v>7.1400000000000005E-2</v>
      </c>
      <c r="F520" t="s">
        <v>14</v>
      </c>
      <c r="G520" t="s">
        <v>29</v>
      </c>
      <c r="H520" s="1">
        <v>5.4399999999999997E-2</v>
      </c>
      <c r="I520" t="s">
        <v>93</v>
      </c>
      <c r="J520" t="s">
        <v>17</v>
      </c>
      <c r="K520">
        <v>3807.64</v>
      </c>
      <c r="L520" t="s">
        <v>57</v>
      </c>
      <c r="M520">
        <v>7</v>
      </c>
      <c r="N520">
        <v>7196</v>
      </c>
      <c r="O520">
        <v>0</v>
      </c>
      <c r="P520" t="s">
        <v>28</v>
      </c>
      <c r="Q520">
        <v>7</v>
      </c>
      <c r="R520">
        <v>5</v>
      </c>
      <c r="S520">
        <v>2</v>
      </c>
      <c r="T520">
        <v>5</v>
      </c>
      <c r="U520" t="s">
        <v>146</v>
      </c>
      <c r="V520">
        <v>8</v>
      </c>
      <c r="W520">
        <v>1</v>
      </c>
      <c r="X520">
        <v>36</v>
      </c>
      <c r="Y520">
        <v>760</v>
      </c>
      <c r="Z520">
        <v>764</v>
      </c>
      <c r="AA520">
        <v>3807.64</v>
      </c>
      <c r="AB520">
        <v>5</v>
      </c>
    </row>
    <row r="521" spans="1:28" x14ac:dyDescent="0.25">
      <c r="A521">
        <v>520</v>
      </c>
      <c r="B521">
        <v>76489</v>
      </c>
      <c r="C521">
        <v>6000</v>
      </c>
      <c r="D521">
        <v>6000</v>
      </c>
      <c r="E521" s="1">
        <v>0.1212</v>
      </c>
      <c r="F521" t="s">
        <v>23</v>
      </c>
      <c r="G521" t="s">
        <v>33</v>
      </c>
      <c r="H521" s="1">
        <v>9.3100000000000002E-2</v>
      </c>
      <c r="I521" t="s">
        <v>24</v>
      </c>
      <c r="J521" t="s">
        <v>31</v>
      </c>
      <c r="K521">
        <v>9583.33</v>
      </c>
      <c r="L521" t="s">
        <v>21</v>
      </c>
      <c r="M521">
        <v>12</v>
      </c>
      <c r="N521">
        <v>27756</v>
      </c>
      <c r="O521">
        <v>0</v>
      </c>
      <c r="P521" t="s">
        <v>22</v>
      </c>
      <c r="Q521">
        <v>12</v>
      </c>
      <c r="R521">
        <v>9</v>
      </c>
      <c r="S521">
        <v>3</v>
      </c>
      <c r="T521">
        <v>2</v>
      </c>
      <c r="U521" t="s">
        <v>146</v>
      </c>
      <c r="V521">
        <v>11</v>
      </c>
      <c r="W521">
        <v>0</v>
      </c>
      <c r="X521">
        <v>60</v>
      </c>
      <c r="Y521">
        <v>715</v>
      </c>
      <c r="Z521">
        <v>719</v>
      </c>
      <c r="AA521">
        <v>9583.33</v>
      </c>
      <c r="AB521">
        <v>2</v>
      </c>
    </row>
    <row r="522" spans="1:28" x14ac:dyDescent="0.25">
      <c r="A522">
        <v>521</v>
      </c>
      <c r="B522">
        <v>19321</v>
      </c>
      <c r="C522">
        <v>12000</v>
      </c>
      <c r="D522">
        <v>12000</v>
      </c>
      <c r="E522" s="1">
        <v>0.1</v>
      </c>
      <c r="F522" t="s">
        <v>14</v>
      </c>
      <c r="G522" t="s">
        <v>15</v>
      </c>
      <c r="H522" s="1">
        <v>0.1232</v>
      </c>
      <c r="I522" t="s">
        <v>86</v>
      </c>
      <c r="J522" t="s">
        <v>17</v>
      </c>
      <c r="K522">
        <v>5000</v>
      </c>
      <c r="L522" t="s">
        <v>21</v>
      </c>
      <c r="M522">
        <v>6</v>
      </c>
      <c r="N522">
        <v>4515</v>
      </c>
      <c r="O522">
        <v>1</v>
      </c>
      <c r="P522" t="s">
        <v>53</v>
      </c>
      <c r="Q522">
        <v>10</v>
      </c>
      <c r="R522">
        <v>12</v>
      </c>
      <c r="S522">
        <v>1</v>
      </c>
      <c r="T522">
        <v>7</v>
      </c>
      <c r="U522" t="s">
        <v>147</v>
      </c>
      <c r="V522">
        <v>11</v>
      </c>
      <c r="W522">
        <v>1</v>
      </c>
      <c r="X522">
        <v>36</v>
      </c>
      <c r="Y522">
        <v>715</v>
      </c>
      <c r="Z522">
        <v>719</v>
      </c>
      <c r="AA522">
        <v>5000</v>
      </c>
      <c r="AB522">
        <v>7</v>
      </c>
    </row>
    <row r="523" spans="1:28" x14ac:dyDescent="0.25">
      <c r="A523">
        <v>522</v>
      </c>
      <c r="B523">
        <v>73614</v>
      </c>
      <c r="C523">
        <v>4225</v>
      </c>
      <c r="D523">
        <v>4225</v>
      </c>
      <c r="E523" s="1">
        <v>6.0299999999999999E-2</v>
      </c>
      <c r="F523" t="s">
        <v>14</v>
      </c>
      <c r="G523" t="s">
        <v>101</v>
      </c>
      <c r="H523" s="1">
        <v>0.1452</v>
      </c>
      <c r="I523" t="s">
        <v>71</v>
      </c>
      <c r="J523" t="s">
        <v>17</v>
      </c>
      <c r="K523">
        <v>2583.33</v>
      </c>
      <c r="L523" t="s">
        <v>82</v>
      </c>
      <c r="M523">
        <v>17</v>
      </c>
      <c r="N523">
        <v>3907</v>
      </c>
      <c r="O523">
        <v>0</v>
      </c>
      <c r="P523" t="s">
        <v>64</v>
      </c>
      <c r="Q523">
        <v>6</v>
      </c>
      <c r="R523">
        <v>14</v>
      </c>
      <c r="S523">
        <v>0</v>
      </c>
      <c r="T523">
        <v>4</v>
      </c>
      <c r="U523" t="s">
        <v>146</v>
      </c>
      <c r="V523">
        <v>8</v>
      </c>
      <c r="W523">
        <v>1</v>
      </c>
      <c r="X523">
        <v>36</v>
      </c>
      <c r="Y523">
        <v>750</v>
      </c>
      <c r="Z523">
        <v>754</v>
      </c>
      <c r="AA523">
        <v>2583.33</v>
      </c>
      <c r="AB523">
        <v>4</v>
      </c>
    </row>
    <row r="524" spans="1:28" x14ac:dyDescent="0.25">
      <c r="A524">
        <v>523</v>
      </c>
      <c r="B524">
        <v>599</v>
      </c>
      <c r="C524">
        <v>14700</v>
      </c>
      <c r="D524">
        <v>1973.77</v>
      </c>
      <c r="E524" s="1">
        <v>0.1229</v>
      </c>
      <c r="F524" t="s">
        <v>14</v>
      </c>
      <c r="G524" t="s">
        <v>15</v>
      </c>
      <c r="H524" s="1">
        <v>0.21940000000000001</v>
      </c>
      <c r="I524" t="s">
        <v>34</v>
      </c>
      <c r="J524" t="s">
        <v>31</v>
      </c>
      <c r="K524">
        <v>3100</v>
      </c>
      <c r="L524" t="s">
        <v>83</v>
      </c>
      <c r="M524">
        <v>14</v>
      </c>
      <c r="N524">
        <v>14694</v>
      </c>
      <c r="O524">
        <v>2</v>
      </c>
      <c r="P524" t="s">
        <v>44</v>
      </c>
      <c r="Q524">
        <v>12</v>
      </c>
      <c r="R524">
        <v>21</v>
      </c>
      <c r="S524">
        <v>1</v>
      </c>
      <c r="T524">
        <v>8</v>
      </c>
      <c r="U524" t="s">
        <v>148</v>
      </c>
      <c r="V524">
        <v>13</v>
      </c>
      <c r="W524">
        <v>0</v>
      </c>
      <c r="X524">
        <v>36</v>
      </c>
      <c r="Y524">
        <v>700</v>
      </c>
      <c r="Z524">
        <v>704</v>
      </c>
      <c r="AA524">
        <v>3100</v>
      </c>
      <c r="AB524">
        <v>8</v>
      </c>
    </row>
    <row r="525" spans="1:28" x14ac:dyDescent="0.25">
      <c r="A525">
        <v>524</v>
      </c>
      <c r="B525">
        <v>11084</v>
      </c>
      <c r="C525">
        <v>2500</v>
      </c>
      <c r="D525">
        <v>2500</v>
      </c>
      <c r="E525" s="1">
        <v>6.7599999999999993E-2</v>
      </c>
      <c r="F525" t="s">
        <v>14</v>
      </c>
      <c r="G525" t="s">
        <v>15</v>
      </c>
      <c r="H525" s="1">
        <v>6.9900000000000004E-2</v>
      </c>
      <c r="I525" t="s">
        <v>86</v>
      </c>
      <c r="J525" t="s">
        <v>17</v>
      </c>
      <c r="K525">
        <v>4750</v>
      </c>
      <c r="L525" t="s">
        <v>88</v>
      </c>
      <c r="M525">
        <v>15</v>
      </c>
      <c r="N525">
        <v>4658</v>
      </c>
      <c r="O525">
        <v>2</v>
      </c>
      <c r="P525" t="s">
        <v>64</v>
      </c>
      <c r="Q525">
        <v>6</v>
      </c>
      <c r="R525">
        <v>6</v>
      </c>
      <c r="S525">
        <v>1</v>
      </c>
      <c r="T525">
        <v>4</v>
      </c>
      <c r="U525" t="s">
        <v>148</v>
      </c>
      <c r="V525">
        <v>8</v>
      </c>
      <c r="W525">
        <v>1</v>
      </c>
      <c r="X525">
        <v>36</v>
      </c>
      <c r="Y525">
        <v>755</v>
      </c>
      <c r="Z525">
        <v>759</v>
      </c>
      <c r="AA525">
        <v>4750</v>
      </c>
      <c r="AB525">
        <v>4</v>
      </c>
    </row>
    <row r="526" spans="1:28" x14ac:dyDescent="0.25">
      <c r="A526">
        <v>525</v>
      </c>
      <c r="B526">
        <v>15135</v>
      </c>
      <c r="C526">
        <v>4800</v>
      </c>
      <c r="D526">
        <v>4775</v>
      </c>
      <c r="E526" s="1">
        <v>0.1484</v>
      </c>
      <c r="F526" t="s">
        <v>14</v>
      </c>
      <c r="G526" t="s">
        <v>45</v>
      </c>
      <c r="H526" s="2">
        <v>0</v>
      </c>
      <c r="I526" t="s">
        <v>24</v>
      </c>
      <c r="J526" t="s">
        <v>31</v>
      </c>
      <c r="K526">
        <v>2500</v>
      </c>
      <c r="L526" t="s">
        <v>36</v>
      </c>
      <c r="M526">
        <v>4</v>
      </c>
      <c r="N526">
        <v>0</v>
      </c>
      <c r="O526">
        <v>0</v>
      </c>
      <c r="P526" t="s">
        <v>22</v>
      </c>
      <c r="Q526">
        <v>14</v>
      </c>
      <c r="R526" s="5">
        <v>0</v>
      </c>
      <c r="S526">
        <v>0</v>
      </c>
      <c r="T526">
        <v>2</v>
      </c>
      <c r="U526" t="s">
        <v>146</v>
      </c>
      <c r="V526">
        <v>16</v>
      </c>
      <c r="W526">
        <v>0</v>
      </c>
      <c r="X526">
        <v>36</v>
      </c>
      <c r="Y526">
        <v>670</v>
      </c>
      <c r="Z526">
        <v>674</v>
      </c>
      <c r="AA526">
        <v>2500</v>
      </c>
      <c r="AB526">
        <v>2</v>
      </c>
    </row>
    <row r="527" spans="1:28" x14ac:dyDescent="0.25">
      <c r="A527">
        <v>526</v>
      </c>
      <c r="B527">
        <v>43572</v>
      </c>
      <c r="C527">
        <v>6000</v>
      </c>
      <c r="D527">
        <v>6000</v>
      </c>
      <c r="E527" s="1">
        <v>0.15959999999999999</v>
      </c>
      <c r="F527" t="s">
        <v>14</v>
      </c>
      <c r="G527" t="s">
        <v>29</v>
      </c>
      <c r="H527" s="1">
        <v>0.221</v>
      </c>
      <c r="I527" t="s">
        <v>103</v>
      </c>
      <c r="J527" t="s">
        <v>31</v>
      </c>
      <c r="K527">
        <v>5583.33</v>
      </c>
      <c r="L527" t="s">
        <v>48</v>
      </c>
      <c r="M527">
        <v>9</v>
      </c>
      <c r="N527">
        <v>36748</v>
      </c>
      <c r="O527">
        <v>3</v>
      </c>
      <c r="P527" t="s">
        <v>28</v>
      </c>
      <c r="Q527">
        <v>15</v>
      </c>
      <c r="R527">
        <v>22</v>
      </c>
      <c r="S527">
        <v>2</v>
      </c>
      <c r="T527">
        <v>5</v>
      </c>
      <c r="U527" t="s">
        <v>149</v>
      </c>
      <c r="V527">
        <v>17</v>
      </c>
      <c r="W527">
        <v>0</v>
      </c>
      <c r="X527">
        <v>36</v>
      </c>
      <c r="Y527">
        <v>665</v>
      </c>
      <c r="Z527">
        <v>669</v>
      </c>
      <c r="AA527">
        <v>5583.33</v>
      </c>
      <c r="AB527">
        <v>5</v>
      </c>
    </row>
    <row r="528" spans="1:28" x14ac:dyDescent="0.25">
      <c r="A528">
        <v>527</v>
      </c>
      <c r="B528">
        <v>62900</v>
      </c>
      <c r="C528">
        <v>6000</v>
      </c>
      <c r="D528">
        <v>6000</v>
      </c>
      <c r="E528" s="1">
        <v>6.0299999999999999E-2</v>
      </c>
      <c r="F528" t="s">
        <v>14</v>
      </c>
      <c r="G528" t="s">
        <v>29</v>
      </c>
      <c r="H528" s="1">
        <v>5.6500000000000002E-2</v>
      </c>
      <c r="I528" t="s">
        <v>56</v>
      </c>
      <c r="J528" t="s">
        <v>17</v>
      </c>
      <c r="K528">
        <v>7083.33</v>
      </c>
      <c r="L528" t="s">
        <v>82</v>
      </c>
      <c r="M528">
        <v>15</v>
      </c>
      <c r="N528">
        <v>5747</v>
      </c>
      <c r="O528">
        <v>0</v>
      </c>
      <c r="P528" t="s">
        <v>64</v>
      </c>
      <c r="Q528">
        <v>6</v>
      </c>
      <c r="R528">
        <v>5</v>
      </c>
      <c r="S528">
        <v>2</v>
      </c>
      <c r="T528">
        <v>4</v>
      </c>
      <c r="U528" t="s">
        <v>146</v>
      </c>
      <c r="V528">
        <v>8</v>
      </c>
      <c r="W528">
        <v>1</v>
      </c>
      <c r="X528">
        <v>36</v>
      </c>
      <c r="Y528">
        <v>750</v>
      </c>
      <c r="Z528">
        <v>754</v>
      </c>
      <c r="AA528">
        <v>7083.33</v>
      </c>
      <c r="AB528">
        <v>4</v>
      </c>
    </row>
    <row r="529" spans="1:28" x14ac:dyDescent="0.25">
      <c r="A529">
        <v>528</v>
      </c>
      <c r="B529">
        <v>85201</v>
      </c>
      <c r="C529">
        <v>1800</v>
      </c>
      <c r="D529">
        <v>1800</v>
      </c>
      <c r="E529" s="1">
        <v>0.15310000000000001</v>
      </c>
      <c r="F529" t="s">
        <v>14</v>
      </c>
      <c r="G529" t="s">
        <v>33</v>
      </c>
      <c r="H529" s="1">
        <v>6.7900000000000002E-2</v>
      </c>
      <c r="I529" t="s">
        <v>107</v>
      </c>
      <c r="J529" t="s">
        <v>17</v>
      </c>
      <c r="K529">
        <v>6416.67</v>
      </c>
      <c r="L529" t="s">
        <v>36</v>
      </c>
      <c r="M529">
        <v>6</v>
      </c>
      <c r="N529">
        <v>3394</v>
      </c>
      <c r="O529">
        <v>2</v>
      </c>
      <c r="P529" t="s">
        <v>53</v>
      </c>
      <c r="Q529">
        <v>15</v>
      </c>
      <c r="R529">
        <v>6</v>
      </c>
      <c r="S529">
        <v>3</v>
      </c>
      <c r="T529">
        <v>7</v>
      </c>
      <c r="U529" t="s">
        <v>148</v>
      </c>
      <c r="V529">
        <v>16</v>
      </c>
      <c r="W529">
        <v>1</v>
      </c>
      <c r="X529">
        <v>36</v>
      </c>
      <c r="Y529">
        <v>670</v>
      </c>
      <c r="Z529">
        <v>674</v>
      </c>
      <c r="AA529">
        <v>6416.67</v>
      </c>
      <c r="AB529">
        <v>7</v>
      </c>
    </row>
    <row r="530" spans="1:28" x14ac:dyDescent="0.25">
      <c r="A530">
        <v>529</v>
      </c>
      <c r="B530">
        <v>69401</v>
      </c>
      <c r="C530">
        <v>7200</v>
      </c>
      <c r="D530">
        <v>7200</v>
      </c>
      <c r="E530" s="1">
        <v>0.158</v>
      </c>
      <c r="F530" t="s">
        <v>14</v>
      </c>
      <c r="G530" t="s">
        <v>15</v>
      </c>
      <c r="H530" s="1">
        <v>0.25319999999999998</v>
      </c>
      <c r="I530" t="s">
        <v>46</v>
      </c>
      <c r="J530" t="s">
        <v>17</v>
      </c>
      <c r="K530">
        <v>3333.33</v>
      </c>
      <c r="L530" t="s">
        <v>62</v>
      </c>
      <c r="M530">
        <v>13</v>
      </c>
      <c r="N530">
        <v>8903</v>
      </c>
      <c r="O530">
        <v>1</v>
      </c>
      <c r="P530" t="s">
        <v>47</v>
      </c>
      <c r="Q530">
        <v>15</v>
      </c>
      <c r="R530">
        <v>25</v>
      </c>
      <c r="S530">
        <v>1</v>
      </c>
      <c r="T530">
        <v>6</v>
      </c>
      <c r="U530" t="s">
        <v>147</v>
      </c>
      <c r="V530">
        <v>15</v>
      </c>
      <c r="W530">
        <v>1</v>
      </c>
      <c r="X530">
        <v>36</v>
      </c>
      <c r="Y530">
        <v>675</v>
      </c>
      <c r="Z530">
        <v>679</v>
      </c>
      <c r="AA530">
        <v>3333.33</v>
      </c>
      <c r="AB530">
        <v>6</v>
      </c>
    </row>
    <row r="531" spans="1:28" x14ac:dyDescent="0.25">
      <c r="A531">
        <v>530</v>
      </c>
      <c r="B531">
        <v>52823</v>
      </c>
      <c r="C531">
        <v>6000</v>
      </c>
      <c r="D531">
        <v>6000</v>
      </c>
      <c r="E531" s="1">
        <v>0.1212</v>
      </c>
      <c r="F531" t="s">
        <v>14</v>
      </c>
      <c r="G531" t="s">
        <v>68</v>
      </c>
      <c r="H531" s="1">
        <v>0.2389</v>
      </c>
      <c r="I531" t="s">
        <v>20</v>
      </c>
      <c r="J531" t="s">
        <v>17</v>
      </c>
      <c r="K531">
        <v>8000</v>
      </c>
      <c r="L531" t="s">
        <v>84</v>
      </c>
      <c r="M531">
        <v>8</v>
      </c>
      <c r="N531">
        <v>16139</v>
      </c>
      <c r="O531">
        <v>0</v>
      </c>
      <c r="P531" t="s">
        <v>22</v>
      </c>
      <c r="Q531">
        <v>12</v>
      </c>
      <c r="R531">
        <v>23</v>
      </c>
      <c r="S531">
        <v>4</v>
      </c>
      <c r="T531">
        <v>2</v>
      </c>
      <c r="U531" t="s">
        <v>146</v>
      </c>
      <c r="V531">
        <v>15</v>
      </c>
      <c r="W531">
        <v>1</v>
      </c>
      <c r="X531">
        <v>36</v>
      </c>
      <c r="Y531">
        <v>680</v>
      </c>
      <c r="Z531">
        <v>684</v>
      </c>
      <c r="AA531">
        <v>8000</v>
      </c>
      <c r="AB531">
        <v>2</v>
      </c>
    </row>
    <row r="532" spans="1:28" x14ac:dyDescent="0.25">
      <c r="A532">
        <v>531</v>
      </c>
      <c r="B532">
        <v>93551</v>
      </c>
      <c r="C532">
        <v>15300</v>
      </c>
      <c r="D532">
        <v>14850</v>
      </c>
      <c r="E532" s="1">
        <v>0.1114</v>
      </c>
      <c r="F532" t="s">
        <v>14</v>
      </c>
      <c r="G532" t="s">
        <v>15</v>
      </c>
      <c r="H532" s="1">
        <v>0.11310000000000001</v>
      </c>
      <c r="I532" t="s">
        <v>54</v>
      </c>
      <c r="J532" t="s">
        <v>17</v>
      </c>
      <c r="K532">
        <v>6833.33</v>
      </c>
      <c r="L532" t="s">
        <v>36</v>
      </c>
      <c r="M532">
        <v>11</v>
      </c>
      <c r="N532">
        <v>7106</v>
      </c>
      <c r="O532">
        <v>2</v>
      </c>
      <c r="P532" t="s">
        <v>40</v>
      </c>
      <c r="Q532">
        <v>11</v>
      </c>
      <c r="R532">
        <v>11</v>
      </c>
      <c r="S532">
        <v>1</v>
      </c>
      <c r="T532">
        <v>11</v>
      </c>
      <c r="U532" t="s">
        <v>148</v>
      </c>
      <c r="V532">
        <v>16</v>
      </c>
      <c r="W532">
        <v>1</v>
      </c>
      <c r="X532">
        <v>36</v>
      </c>
      <c r="Y532">
        <v>670</v>
      </c>
      <c r="Z532">
        <v>674</v>
      </c>
      <c r="AA532">
        <v>6833.33</v>
      </c>
      <c r="AB532">
        <v>11</v>
      </c>
    </row>
    <row r="533" spans="1:28" x14ac:dyDescent="0.25">
      <c r="A533">
        <v>532</v>
      </c>
      <c r="B533">
        <v>2645</v>
      </c>
      <c r="C533">
        <v>5000</v>
      </c>
      <c r="D533">
        <v>5000</v>
      </c>
      <c r="E533" s="1">
        <v>9.3200000000000005E-2</v>
      </c>
      <c r="F533" t="s">
        <v>14</v>
      </c>
      <c r="G533" t="s">
        <v>68</v>
      </c>
      <c r="H533" s="1">
        <v>3.8899999999999997E-2</v>
      </c>
      <c r="I533" t="s">
        <v>93</v>
      </c>
      <c r="J533" t="s">
        <v>17</v>
      </c>
      <c r="K533">
        <v>2083.33</v>
      </c>
      <c r="L533" t="s">
        <v>104</v>
      </c>
      <c r="M533">
        <v>4</v>
      </c>
      <c r="N533">
        <v>3901</v>
      </c>
      <c r="O533">
        <v>2</v>
      </c>
      <c r="P533" t="s">
        <v>64</v>
      </c>
      <c r="Q533">
        <v>9</v>
      </c>
      <c r="R533">
        <v>3</v>
      </c>
      <c r="S533">
        <v>4</v>
      </c>
      <c r="T533">
        <v>4</v>
      </c>
      <c r="U533" t="s">
        <v>148</v>
      </c>
      <c r="V533">
        <v>8</v>
      </c>
      <c r="W533">
        <v>1</v>
      </c>
      <c r="X533">
        <v>36</v>
      </c>
      <c r="Y533">
        <v>775</v>
      </c>
      <c r="Z533">
        <v>779</v>
      </c>
      <c r="AA533">
        <v>2083.33</v>
      </c>
      <c r="AB533">
        <v>4</v>
      </c>
    </row>
    <row r="534" spans="1:28" x14ac:dyDescent="0.25">
      <c r="A534">
        <v>533</v>
      </c>
      <c r="B534">
        <v>62663</v>
      </c>
      <c r="C534">
        <v>10500</v>
      </c>
      <c r="D534">
        <v>10500</v>
      </c>
      <c r="E534" s="1">
        <v>0.1777</v>
      </c>
      <c r="F534" t="s">
        <v>14</v>
      </c>
      <c r="G534" t="s">
        <v>29</v>
      </c>
      <c r="H534" s="1">
        <v>0.12330000000000001</v>
      </c>
      <c r="I534" t="s">
        <v>77</v>
      </c>
      <c r="J534" t="s">
        <v>17</v>
      </c>
      <c r="K534">
        <v>4583.33</v>
      </c>
      <c r="L534" t="s">
        <v>48</v>
      </c>
      <c r="M534">
        <v>9</v>
      </c>
      <c r="N534">
        <v>18936</v>
      </c>
      <c r="O534">
        <v>1</v>
      </c>
      <c r="P534" t="s">
        <v>28</v>
      </c>
      <c r="Q534">
        <v>17</v>
      </c>
      <c r="R534">
        <v>12</v>
      </c>
      <c r="S534">
        <v>2</v>
      </c>
      <c r="T534">
        <v>5</v>
      </c>
      <c r="U534" t="s">
        <v>147</v>
      </c>
      <c r="V534">
        <v>17</v>
      </c>
      <c r="W534">
        <v>1</v>
      </c>
      <c r="X534">
        <v>36</v>
      </c>
      <c r="Y534">
        <v>665</v>
      </c>
      <c r="Z534">
        <v>669</v>
      </c>
      <c r="AA534">
        <v>4583.33</v>
      </c>
      <c r="AB534">
        <v>5</v>
      </c>
    </row>
    <row r="535" spans="1:28" x14ac:dyDescent="0.25">
      <c r="A535">
        <v>534</v>
      </c>
      <c r="B535">
        <v>79948</v>
      </c>
      <c r="C535">
        <v>6625</v>
      </c>
      <c r="D535">
        <v>6625</v>
      </c>
      <c r="E535" s="1">
        <v>0.1777</v>
      </c>
      <c r="F535" t="s">
        <v>14</v>
      </c>
      <c r="G535" t="s">
        <v>15</v>
      </c>
      <c r="H535" s="1">
        <v>0.1168</v>
      </c>
      <c r="I535" t="s">
        <v>24</v>
      </c>
      <c r="J535" t="s">
        <v>31</v>
      </c>
      <c r="K535">
        <v>10268.25</v>
      </c>
      <c r="L535" t="s">
        <v>73</v>
      </c>
      <c r="M535">
        <v>9</v>
      </c>
      <c r="N535">
        <v>3563</v>
      </c>
      <c r="O535">
        <v>0</v>
      </c>
      <c r="P535" t="s">
        <v>22</v>
      </c>
      <c r="Q535">
        <v>17</v>
      </c>
      <c r="R535">
        <v>11</v>
      </c>
      <c r="S535">
        <v>1</v>
      </c>
      <c r="T535">
        <v>2</v>
      </c>
      <c r="U535" t="s">
        <v>146</v>
      </c>
      <c r="V535">
        <v>18</v>
      </c>
      <c r="W535">
        <v>0</v>
      </c>
      <c r="X535">
        <v>36</v>
      </c>
      <c r="Y535">
        <v>660</v>
      </c>
      <c r="Z535">
        <v>664</v>
      </c>
      <c r="AA535">
        <v>10268.25</v>
      </c>
      <c r="AB535">
        <v>2</v>
      </c>
    </row>
    <row r="536" spans="1:28" x14ac:dyDescent="0.25">
      <c r="A536">
        <v>535</v>
      </c>
      <c r="B536">
        <v>71685</v>
      </c>
      <c r="C536">
        <v>16000</v>
      </c>
      <c r="D536">
        <v>16000</v>
      </c>
      <c r="E536" s="1">
        <v>0.22470000000000001</v>
      </c>
      <c r="F536" t="s">
        <v>23</v>
      </c>
      <c r="G536" t="s">
        <v>29</v>
      </c>
      <c r="H536" s="1">
        <v>0.11269999999999999</v>
      </c>
      <c r="I536" t="s">
        <v>24</v>
      </c>
      <c r="J536" t="s">
        <v>31</v>
      </c>
      <c r="K536">
        <v>4791.67</v>
      </c>
      <c r="L536" t="s">
        <v>48</v>
      </c>
      <c r="M536">
        <v>5</v>
      </c>
      <c r="N536">
        <v>8474</v>
      </c>
      <c r="O536">
        <v>0</v>
      </c>
      <c r="P536" t="s">
        <v>22</v>
      </c>
      <c r="Q536">
        <v>22</v>
      </c>
      <c r="R536">
        <v>11</v>
      </c>
      <c r="S536">
        <v>2</v>
      </c>
      <c r="T536">
        <v>2</v>
      </c>
      <c r="U536" t="s">
        <v>146</v>
      </c>
      <c r="V536">
        <v>17</v>
      </c>
      <c r="W536">
        <v>0</v>
      </c>
      <c r="X536">
        <v>60</v>
      </c>
      <c r="Y536">
        <v>665</v>
      </c>
      <c r="Z536">
        <v>669</v>
      </c>
      <c r="AA536">
        <v>4791.67</v>
      </c>
      <c r="AB536">
        <v>2</v>
      </c>
    </row>
    <row r="537" spans="1:28" x14ac:dyDescent="0.25">
      <c r="A537">
        <v>536</v>
      </c>
      <c r="B537">
        <v>100140</v>
      </c>
      <c r="C537">
        <v>22000</v>
      </c>
      <c r="D537">
        <v>22000</v>
      </c>
      <c r="E537" s="1">
        <v>0.16289999999999999</v>
      </c>
      <c r="F537" t="s">
        <v>23</v>
      </c>
      <c r="G537" t="s">
        <v>15</v>
      </c>
      <c r="H537" s="1">
        <v>0.26329999999999998</v>
      </c>
      <c r="I537" t="s">
        <v>86</v>
      </c>
      <c r="J537" t="s">
        <v>31</v>
      </c>
      <c r="K537">
        <v>4166.67</v>
      </c>
      <c r="L537" t="s">
        <v>62</v>
      </c>
      <c r="M537">
        <v>10</v>
      </c>
      <c r="N537">
        <v>25245</v>
      </c>
      <c r="O537">
        <v>0</v>
      </c>
      <c r="P537" t="s">
        <v>28</v>
      </c>
      <c r="Q537">
        <v>16</v>
      </c>
      <c r="R537">
        <v>26</v>
      </c>
      <c r="S537">
        <v>1</v>
      </c>
      <c r="T537">
        <v>5</v>
      </c>
      <c r="U537" t="s">
        <v>146</v>
      </c>
      <c r="V537">
        <v>15</v>
      </c>
      <c r="W537">
        <v>0</v>
      </c>
      <c r="X537">
        <v>60</v>
      </c>
      <c r="Y537">
        <v>675</v>
      </c>
      <c r="Z537">
        <v>679</v>
      </c>
      <c r="AA537">
        <v>4166.67</v>
      </c>
      <c r="AB537">
        <v>5</v>
      </c>
    </row>
    <row r="538" spans="1:28" x14ac:dyDescent="0.25">
      <c r="A538">
        <v>537</v>
      </c>
      <c r="B538">
        <v>11304</v>
      </c>
      <c r="C538">
        <v>5000</v>
      </c>
      <c r="D538">
        <v>5000</v>
      </c>
      <c r="E538" s="1">
        <v>0.15210000000000001</v>
      </c>
      <c r="F538" t="s">
        <v>23</v>
      </c>
      <c r="G538" t="s">
        <v>75</v>
      </c>
      <c r="H538" s="1">
        <v>0.1038</v>
      </c>
      <c r="I538" t="s">
        <v>24</v>
      </c>
      <c r="J538" t="s">
        <v>31</v>
      </c>
      <c r="K538">
        <v>6833.33</v>
      </c>
      <c r="L538" t="s">
        <v>84</v>
      </c>
      <c r="M538">
        <v>11</v>
      </c>
      <c r="N538">
        <v>5045</v>
      </c>
      <c r="O538">
        <v>1</v>
      </c>
      <c r="P538" t="s">
        <v>44</v>
      </c>
      <c r="Q538">
        <v>15</v>
      </c>
      <c r="R538">
        <v>10</v>
      </c>
      <c r="S538">
        <v>0</v>
      </c>
      <c r="T538">
        <v>8</v>
      </c>
      <c r="U538" t="s">
        <v>147</v>
      </c>
      <c r="V538">
        <v>15</v>
      </c>
      <c r="W538">
        <v>0</v>
      </c>
      <c r="X538">
        <v>60</v>
      </c>
      <c r="Y538">
        <v>680</v>
      </c>
      <c r="Z538">
        <v>684</v>
      </c>
      <c r="AA538">
        <v>6833.33</v>
      </c>
      <c r="AB538">
        <v>8</v>
      </c>
    </row>
    <row r="539" spans="1:28" x14ac:dyDescent="0.25">
      <c r="A539">
        <v>538</v>
      </c>
      <c r="B539">
        <v>89582</v>
      </c>
      <c r="C539">
        <v>20000</v>
      </c>
      <c r="D539">
        <v>20000</v>
      </c>
      <c r="E539" s="1">
        <v>8.8999999999999996E-2</v>
      </c>
      <c r="F539" t="s">
        <v>14</v>
      </c>
      <c r="G539" t="s">
        <v>29</v>
      </c>
      <c r="H539" s="1">
        <v>0.1079</v>
      </c>
      <c r="I539" t="s">
        <v>81</v>
      </c>
      <c r="J539" t="s">
        <v>31</v>
      </c>
      <c r="K539">
        <v>12083.33</v>
      </c>
      <c r="L539" t="s">
        <v>84</v>
      </c>
      <c r="M539">
        <v>8</v>
      </c>
      <c r="N539">
        <v>25672</v>
      </c>
      <c r="O539">
        <v>0</v>
      </c>
      <c r="P539" t="s">
        <v>49</v>
      </c>
      <c r="Q539">
        <v>8</v>
      </c>
      <c r="R539">
        <v>10</v>
      </c>
      <c r="S539">
        <v>2</v>
      </c>
      <c r="T539">
        <v>1</v>
      </c>
      <c r="U539" t="s">
        <v>146</v>
      </c>
      <c r="V539">
        <v>15</v>
      </c>
      <c r="W539">
        <v>0</v>
      </c>
      <c r="X539">
        <v>36</v>
      </c>
      <c r="Y539">
        <v>680</v>
      </c>
      <c r="Z539">
        <v>684</v>
      </c>
      <c r="AA539">
        <v>12083.33</v>
      </c>
      <c r="AB539">
        <v>1</v>
      </c>
    </row>
    <row r="540" spans="1:28" x14ac:dyDescent="0.25">
      <c r="A540">
        <v>539</v>
      </c>
      <c r="B540">
        <v>23686</v>
      </c>
      <c r="C540">
        <v>1500</v>
      </c>
      <c r="D540">
        <v>1500</v>
      </c>
      <c r="E540" s="1">
        <v>0.13059999999999999</v>
      </c>
      <c r="F540" t="s">
        <v>14</v>
      </c>
      <c r="G540" t="s">
        <v>76</v>
      </c>
      <c r="H540" s="1">
        <v>0.2082</v>
      </c>
      <c r="I540" t="s">
        <v>20</v>
      </c>
      <c r="J540" t="s">
        <v>17</v>
      </c>
      <c r="K540">
        <v>7083.33</v>
      </c>
      <c r="L540" t="s">
        <v>36</v>
      </c>
      <c r="M540">
        <v>8</v>
      </c>
      <c r="N540">
        <v>4665</v>
      </c>
      <c r="O540">
        <v>1</v>
      </c>
      <c r="P540" t="s">
        <v>47</v>
      </c>
      <c r="Q540">
        <v>13</v>
      </c>
      <c r="R540">
        <v>20</v>
      </c>
      <c r="S540">
        <v>5</v>
      </c>
      <c r="T540">
        <v>6</v>
      </c>
      <c r="U540" t="s">
        <v>147</v>
      </c>
      <c r="V540">
        <v>16</v>
      </c>
      <c r="W540">
        <v>1</v>
      </c>
      <c r="X540">
        <v>36</v>
      </c>
      <c r="Y540">
        <v>670</v>
      </c>
      <c r="Z540">
        <v>674</v>
      </c>
      <c r="AA540">
        <v>7083.33</v>
      </c>
      <c r="AB540">
        <v>6</v>
      </c>
    </row>
    <row r="541" spans="1:28" x14ac:dyDescent="0.25">
      <c r="A541">
        <v>540</v>
      </c>
      <c r="B541">
        <v>28812</v>
      </c>
      <c r="C541">
        <v>8000</v>
      </c>
      <c r="D541">
        <v>8000</v>
      </c>
      <c r="E541" s="1">
        <v>7.4899999999999994E-2</v>
      </c>
      <c r="F541" t="s">
        <v>14</v>
      </c>
      <c r="G541" t="s">
        <v>58</v>
      </c>
      <c r="H541" s="1">
        <v>2.86E-2</v>
      </c>
      <c r="I541" t="s">
        <v>34</v>
      </c>
      <c r="J541" t="s">
        <v>17</v>
      </c>
      <c r="K541">
        <v>5666.67</v>
      </c>
      <c r="L541" t="s">
        <v>52</v>
      </c>
      <c r="M541">
        <v>7</v>
      </c>
      <c r="N541">
        <v>5964</v>
      </c>
      <c r="O541">
        <v>0</v>
      </c>
      <c r="P541" t="s">
        <v>40</v>
      </c>
      <c r="Q541">
        <v>7</v>
      </c>
      <c r="R541">
        <v>2</v>
      </c>
      <c r="S541">
        <v>0</v>
      </c>
      <c r="T541">
        <v>11</v>
      </c>
      <c r="U541" t="s">
        <v>146</v>
      </c>
      <c r="V541">
        <v>9</v>
      </c>
      <c r="W541">
        <v>1</v>
      </c>
      <c r="X541">
        <v>36</v>
      </c>
      <c r="Y541">
        <v>730</v>
      </c>
      <c r="Z541">
        <v>734</v>
      </c>
      <c r="AA541">
        <v>5666.67</v>
      </c>
      <c r="AB541">
        <v>11</v>
      </c>
    </row>
    <row r="542" spans="1:28" x14ac:dyDescent="0.25">
      <c r="A542">
        <v>541</v>
      </c>
      <c r="B542">
        <v>57235</v>
      </c>
      <c r="C542">
        <v>18225</v>
      </c>
      <c r="D542">
        <v>18225</v>
      </c>
      <c r="E542" s="1">
        <v>0.16289999999999999</v>
      </c>
      <c r="F542" t="s">
        <v>23</v>
      </c>
      <c r="G542" t="s">
        <v>15</v>
      </c>
      <c r="H542" s="1">
        <v>0.32190000000000002</v>
      </c>
      <c r="I542" t="s">
        <v>56</v>
      </c>
      <c r="J542" t="s">
        <v>17</v>
      </c>
      <c r="K542">
        <v>7166.67</v>
      </c>
      <c r="L542" t="s">
        <v>42</v>
      </c>
      <c r="M542">
        <v>19</v>
      </c>
      <c r="N542">
        <v>29219</v>
      </c>
      <c r="O542">
        <v>2</v>
      </c>
      <c r="P542" t="s">
        <v>64</v>
      </c>
      <c r="Q542">
        <v>16</v>
      </c>
      <c r="R542">
        <v>32</v>
      </c>
      <c r="S542">
        <v>1</v>
      </c>
      <c r="T542">
        <v>4</v>
      </c>
      <c r="U542" t="s">
        <v>148</v>
      </c>
      <c r="V542">
        <v>12</v>
      </c>
      <c r="W542">
        <v>1</v>
      </c>
      <c r="X542">
        <v>60</v>
      </c>
      <c r="Y542">
        <v>705</v>
      </c>
      <c r="Z542">
        <v>709</v>
      </c>
      <c r="AA542">
        <v>7166.67</v>
      </c>
      <c r="AB542">
        <v>4</v>
      </c>
    </row>
    <row r="543" spans="1:28" x14ac:dyDescent="0.25">
      <c r="A543">
        <v>542</v>
      </c>
      <c r="B543">
        <v>73371</v>
      </c>
      <c r="C543">
        <v>5000</v>
      </c>
      <c r="D543">
        <v>5000</v>
      </c>
      <c r="E543" s="1">
        <v>7.6200000000000004E-2</v>
      </c>
      <c r="F543" t="s">
        <v>14</v>
      </c>
      <c r="G543" t="s">
        <v>15</v>
      </c>
      <c r="H543" s="1">
        <v>8.43E-2</v>
      </c>
      <c r="I543" t="s">
        <v>54</v>
      </c>
      <c r="J543" t="s">
        <v>17</v>
      </c>
      <c r="K543">
        <v>2916.67</v>
      </c>
      <c r="L543" t="s">
        <v>55</v>
      </c>
      <c r="M543">
        <v>6</v>
      </c>
      <c r="N543">
        <v>12444</v>
      </c>
      <c r="O543">
        <v>1</v>
      </c>
      <c r="P543" t="s">
        <v>40</v>
      </c>
      <c r="Q543">
        <v>7</v>
      </c>
      <c r="R543">
        <v>8</v>
      </c>
      <c r="S543">
        <v>1</v>
      </c>
      <c r="T543">
        <v>11</v>
      </c>
      <c r="U543" t="s">
        <v>147</v>
      </c>
      <c r="V543">
        <v>9</v>
      </c>
      <c r="W543">
        <v>1</v>
      </c>
      <c r="X543">
        <v>36</v>
      </c>
      <c r="Y543">
        <v>740</v>
      </c>
      <c r="Z543">
        <v>744</v>
      </c>
      <c r="AA543">
        <v>2916.67</v>
      </c>
      <c r="AB543">
        <v>11</v>
      </c>
    </row>
    <row r="544" spans="1:28" x14ac:dyDescent="0.25">
      <c r="A544">
        <v>543</v>
      </c>
      <c r="B544">
        <v>53062</v>
      </c>
      <c r="C544">
        <v>10000</v>
      </c>
      <c r="D544">
        <v>10000</v>
      </c>
      <c r="E544" s="1">
        <v>0.1399</v>
      </c>
      <c r="F544" t="s">
        <v>14</v>
      </c>
      <c r="G544" t="s">
        <v>15</v>
      </c>
      <c r="H544" s="1">
        <v>0.10730000000000001</v>
      </c>
      <c r="I544" t="s">
        <v>85</v>
      </c>
      <c r="J544" t="s">
        <v>31</v>
      </c>
      <c r="K544">
        <v>2629</v>
      </c>
      <c r="L544" t="s">
        <v>43</v>
      </c>
      <c r="M544">
        <v>5</v>
      </c>
      <c r="N544">
        <v>10029</v>
      </c>
      <c r="O544">
        <v>0</v>
      </c>
      <c r="P544" t="s">
        <v>100</v>
      </c>
      <c r="Q544">
        <v>13</v>
      </c>
      <c r="R544">
        <v>10</v>
      </c>
      <c r="S544">
        <v>1</v>
      </c>
      <c r="T544" t="s">
        <v>100</v>
      </c>
      <c r="U544" t="s">
        <v>146</v>
      </c>
      <c r="V544">
        <v>14</v>
      </c>
      <c r="W544">
        <v>0</v>
      </c>
      <c r="X544">
        <v>36</v>
      </c>
      <c r="Y544">
        <v>685</v>
      </c>
      <c r="Z544">
        <v>689</v>
      </c>
      <c r="AA544">
        <v>2629</v>
      </c>
      <c r="AB544">
        <v>-1</v>
      </c>
    </row>
    <row r="545" spans="1:28" x14ac:dyDescent="0.25">
      <c r="A545">
        <v>544</v>
      </c>
      <c r="B545">
        <v>65567</v>
      </c>
      <c r="C545">
        <v>8000</v>
      </c>
      <c r="D545">
        <v>8000</v>
      </c>
      <c r="E545" s="1">
        <v>0.1777</v>
      </c>
      <c r="F545" t="s">
        <v>14</v>
      </c>
      <c r="G545" t="s">
        <v>101</v>
      </c>
      <c r="H545" s="1">
        <v>0.28560000000000002</v>
      </c>
      <c r="I545" t="s">
        <v>93</v>
      </c>
      <c r="J545" t="s">
        <v>31</v>
      </c>
      <c r="K545">
        <v>2083.33</v>
      </c>
      <c r="L545" t="s">
        <v>36</v>
      </c>
      <c r="M545">
        <v>4</v>
      </c>
      <c r="N545">
        <v>9059</v>
      </c>
      <c r="O545">
        <v>0</v>
      </c>
      <c r="P545" t="s">
        <v>47</v>
      </c>
      <c r="Q545">
        <v>17</v>
      </c>
      <c r="R545">
        <v>28</v>
      </c>
      <c r="S545">
        <v>0</v>
      </c>
      <c r="T545">
        <v>6</v>
      </c>
      <c r="U545" t="s">
        <v>146</v>
      </c>
      <c r="V545">
        <v>16</v>
      </c>
      <c r="W545">
        <v>0</v>
      </c>
      <c r="X545">
        <v>36</v>
      </c>
      <c r="Y545">
        <v>670</v>
      </c>
      <c r="Z545">
        <v>674</v>
      </c>
      <c r="AA545">
        <v>2083.33</v>
      </c>
      <c r="AB545">
        <v>6</v>
      </c>
    </row>
    <row r="546" spans="1:28" x14ac:dyDescent="0.25">
      <c r="A546">
        <v>545</v>
      </c>
      <c r="B546">
        <v>104040</v>
      </c>
      <c r="C546">
        <v>6000</v>
      </c>
      <c r="D546">
        <v>6000</v>
      </c>
      <c r="E546" s="1">
        <v>0.1075</v>
      </c>
      <c r="F546" t="s">
        <v>14</v>
      </c>
      <c r="G546" t="s">
        <v>15</v>
      </c>
      <c r="H546" s="1">
        <v>0.1205</v>
      </c>
      <c r="I546" t="s">
        <v>30</v>
      </c>
      <c r="J546" t="s">
        <v>31</v>
      </c>
      <c r="K546">
        <v>6000</v>
      </c>
      <c r="L546" t="s">
        <v>39</v>
      </c>
      <c r="M546">
        <v>14</v>
      </c>
      <c r="N546">
        <v>25090</v>
      </c>
      <c r="O546">
        <v>4</v>
      </c>
      <c r="P546" t="s">
        <v>40</v>
      </c>
      <c r="Q546">
        <v>10</v>
      </c>
      <c r="R546">
        <v>12</v>
      </c>
      <c r="S546">
        <v>1</v>
      </c>
      <c r="T546">
        <v>11</v>
      </c>
      <c r="U546" t="s">
        <v>149</v>
      </c>
      <c r="V546">
        <v>11</v>
      </c>
      <c r="W546">
        <v>0</v>
      </c>
      <c r="X546">
        <v>36</v>
      </c>
      <c r="Y546">
        <v>720</v>
      </c>
      <c r="Z546">
        <v>724</v>
      </c>
      <c r="AA546">
        <v>6000</v>
      </c>
      <c r="AB546">
        <v>11</v>
      </c>
    </row>
    <row r="547" spans="1:28" x14ac:dyDescent="0.25">
      <c r="A547">
        <v>546</v>
      </c>
      <c r="B547">
        <v>18942</v>
      </c>
      <c r="C547">
        <v>24250</v>
      </c>
      <c r="D547">
        <v>24225</v>
      </c>
      <c r="E547" s="1">
        <v>0.1862</v>
      </c>
      <c r="F547" t="s">
        <v>23</v>
      </c>
      <c r="G547" t="s">
        <v>15</v>
      </c>
      <c r="H547" s="1">
        <v>0.22739999999999999</v>
      </c>
      <c r="I547" t="s">
        <v>96</v>
      </c>
      <c r="J547" t="s">
        <v>31</v>
      </c>
      <c r="K547">
        <v>5000</v>
      </c>
      <c r="L547" t="s">
        <v>43</v>
      </c>
      <c r="M547">
        <v>13</v>
      </c>
      <c r="N547">
        <v>14392</v>
      </c>
      <c r="O547">
        <v>1</v>
      </c>
      <c r="P547" t="s">
        <v>22</v>
      </c>
      <c r="Q547">
        <v>18</v>
      </c>
      <c r="R547">
        <v>22</v>
      </c>
      <c r="S547">
        <v>1</v>
      </c>
      <c r="T547">
        <v>2</v>
      </c>
      <c r="U547" t="s">
        <v>147</v>
      </c>
      <c r="V547">
        <v>14</v>
      </c>
      <c r="W547">
        <v>0</v>
      </c>
      <c r="X547">
        <v>60</v>
      </c>
      <c r="Y547">
        <v>685</v>
      </c>
      <c r="Z547">
        <v>689</v>
      </c>
      <c r="AA547">
        <v>5000</v>
      </c>
      <c r="AB547">
        <v>2</v>
      </c>
    </row>
    <row r="548" spans="1:28" x14ac:dyDescent="0.25">
      <c r="A548">
        <v>547</v>
      </c>
      <c r="B548">
        <v>42555</v>
      </c>
      <c r="C548">
        <v>8700</v>
      </c>
      <c r="D548">
        <v>8700</v>
      </c>
      <c r="E548" s="1">
        <v>0.12690000000000001</v>
      </c>
      <c r="F548" t="s">
        <v>14</v>
      </c>
      <c r="G548" t="s">
        <v>68</v>
      </c>
      <c r="H548" s="1">
        <v>5.0200000000000002E-2</v>
      </c>
      <c r="I548" t="s">
        <v>71</v>
      </c>
      <c r="J548" t="s">
        <v>31</v>
      </c>
      <c r="K548">
        <v>14166.67</v>
      </c>
      <c r="L548" t="s">
        <v>62</v>
      </c>
      <c r="M548">
        <v>11</v>
      </c>
      <c r="N548">
        <v>19036</v>
      </c>
      <c r="O548">
        <v>0</v>
      </c>
      <c r="P548" t="s">
        <v>19</v>
      </c>
      <c r="Q548">
        <v>12</v>
      </c>
      <c r="R548">
        <v>5</v>
      </c>
      <c r="S548">
        <v>4</v>
      </c>
      <c r="T548">
        <v>0</v>
      </c>
      <c r="U548" t="s">
        <v>146</v>
      </c>
      <c r="V548">
        <v>15</v>
      </c>
      <c r="W548">
        <v>0</v>
      </c>
      <c r="X548">
        <v>36</v>
      </c>
      <c r="Y548">
        <v>675</v>
      </c>
      <c r="Z548">
        <v>679</v>
      </c>
      <c r="AA548">
        <v>14166.67</v>
      </c>
      <c r="AB548">
        <v>0</v>
      </c>
    </row>
    <row r="549" spans="1:28" x14ac:dyDescent="0.25">
      <c r="A549">
        <v>548</v>
      </c>
      <c r="B549">
        <v>34403</v>
      </c>
      <c r="C549">
        <v>20400</v>
      </c>
      <c r="D549">
        <v>20375</v>
      </c>
      <c r="E549" s="1">
        <v>0.14649999999999999</v>
      </c>
      <c r="F549" t="s">
        <v>23</v>
      </c>
      <c r="G549" t="s">
        <v>15</v>
      </c>
      <c r="H549" s="1">
        <v>0.1038</v>
      </c>
      <c r="I549" t="s">
        <v>69</v>
      </c>
      <c r="J549" t="s">
        <v>31</v>
      </c>
      <c r="K549">
        <v>6733.33</v>
      </c>
      <c r="L549" t="s">
        <v>51</v>
      </c>
      <c r="M549">
        <v>8</v>
      </c>
      <c r="N549">
        <v>11149</v>
      </c>
      <c r="O549">
        <v>2</v>
      </c>
      <c r="P549" t="s">
        <v>47</v>
      </c>
      <c r="Q549">
        <v>14</v>
      </c>
      <c r="R549">
        <v>10</v>
      </c>
      <c r="S549">
        <v>1</v>
      </c>
      <c r="T549">
        <v>6</v>
      </c>
      <c r="U549" t="s">
        <v>148</v>
      </c>
      <c r="V549">
        <v>10</v>
      </c>
      <c r="W549">
        <v>0</v>
      </c>
      <c r="X549">
        <v>60</v>
      </c>
      <c r="Y549">
        <v>725</v>
      </c>
      <c r="Z549">
        <v>729</v>
      </c>
      <c r="AA549">
        <v>6733.33</v>
      </c>
      <c r="AB549">
        <v>6</v>
      </c>
    </row>
    <row r="550" spans="1:28" x14ac:dyDescent="0.25">
      <c r="A550">
        <v>549</v>
      </c>
      <c r="B550">
        <v>47998</v>
      </c>
      <c r="C550">
        <v>9000</v>
      </c>
      <c r="D550">
        <v>9000</v>
      </c>
      <c r="E550" s="1">
        <v>6.6199999999999995E-2</v>
      </c>
      <c r="F550" t="s">
        <v>14</v>
      </c>
      <c r="G550" t="s">
        <v>33</v>
      </c>
      <c r="H550" s="1">
        <v>0.16139999999999999</v>
      </c>
      <c r="I550" t="s">
        <v>124</v>
      </c>
      <c r="J550" t="s">
        <v>31</v>
      </c>
      <c r="K550">
        <v>3333.33</v>
      </c>
      <c r="L550" t="s">
        <v>55</v>
      </c>
      <c r="M550">
        <v>10</v>
      </c>
      <c r="N550">
        <v>8689</v>
      </c>
      <c r="O550">
        <v>0</v>
      </c>
      <c r="P550" t="s">
        <v>47</v>
      </c>
      <c r="Q550">
        <v>6</v>
      </c>
      <c r="R550">
        <v>16</v>
      </c>
      <c r="S550">
        <v>3</v>
      </c>
      <c r="T550">
        <v>6</v>
      </c>
      <c r="U550" t="s">
        <v>146</v>
      </c>
      <c r="V550">
        <v>9</v>
      </c>
      <c r="W550">
        <v>0</v>
      </c>
      <c r="X550">
        <v>36</v>
      </c>
      <c r="Y550">
        <v>740</v>
      </c>
      <c r="Z550">
        <v>744</v>
      </c>
      <c r="AA550">
        <v>3333.33</v>
      </c>
      <c r="AB550">
        <v>6</v>
      </c>
    </row>
    <row r="551" spans="1:28" x14ac:dyDescent="0.25">
      <c r="A551">
        <v>550</v>
      </c>
      <c r="B551">
        <v>70942</v>
      </c>
      <c r="C551">
        <v>16100</v>
      </c>
      <c r="D551">
        <v>16100</v>
      </c>
      <c r="E551" s="1">
        <v>0.1114</v>
      </c>
      <c r="F551" t="s">
        <v>14</v>
      </c>
      <c r="G551" t="s">
        <v>15</v>
      </c>
      <c r="H551" s="1">
        <v>0.25359999999999999</v>
      </c>
      <c r="I551" t="s">
        <v>94</v>
      </c>
      <c r="J551" t="s">
        <v>17</v>
      </c>
      <c r="K551">
        <v>6250</v>
      </c>
      <c r="L551" t="s">
        <v>21</v>
      </c>
      <c r="M551">
        <v>14</v>
      </c>
      <c r="N551">
        <v>9737</v>
      </c>
      <c r="O551">
        <v>0</v>
      </c>
      <c r="P551" t="s">
        <v>40</v>
      </c>
      <c r="Q551">
        <v>11</v>
      </c>
      <c r="R551">
        <v>25</v>
      </c>
      <c r="S551">
        <v>1</v>
      </c>
      <c r="T551">
        <v>11</v>
      </c>
      <c r="U551" t="s">
        <v>146</v>
      </c>
      <c r="V551">
        <v>11</v>
      </c>
      <c r="W551">
        <v>1</v>
      </c>
      <c r="X551">
        <v>36</v>
      </c>
      <c r="Y551">
        <v>715</v>
      </c>
      <c r="Z551">
        <v>719</v>
      </c>
      <c r="AA551">
        <v>6250</v>
      </c>
      <c r="AB551">
        <v>11</v>
      </c>
    </row>
    <row r="552" spans="1:28" x14ac:dyDescent="0.25">
      <c r="A552">
        <v>551</v>
      </c>
      <c r="B552">
        <v>75067</v>
      </c>
      <c r="C552">
        <v>35000</v>
      </c>
      <c r="D552">
        <v>35000</v>
      </c>
      <c r="E552" s="1">
        <v>0.21</v>
      </c>
      <c r="F552" t="s">
        <v>14</v>
      </c>
      <c r="G552" t="s">
        <v>15</v>
      </c>
      <c r="H552" s="1">
        <v>0.1105</v>
      </c>
      <c r="I552" t="s">
        <v>41</v>
      </c>
      <c r="J552" t="s">
        <v>17</v>
      </c>
      <c r="K552">
        <v>7702</v>
      </c>
      <c r="L552" t="s">
        <v>36</v>
      </c>
      <c r="M552">
        <v>8</v>
      </c>
      <c r="N552">
        <v>11346</v>
      </c>
      <c r="O552">
        <v>0</v>
      </c>
      <c r="P552" t="s">
        <v>40</v>
      </c>
      <c r="Q552">
        <v>21</v>
      </c>
      <c r="R552">
        <v>11</v>
      </c>
      <c r="S552">
        <v>1</v>
      </c>
      <c r="T552">
        <v>11</v>
      </c>
      <c r="U552" t="s">
        <v>146</v>
      </c>
      <c r="V552">
        <v>16</v>
      </c>
      <c r="W552">
        <v>1</v>
      </c>
      <c r="X552">
        <v>36</v>
      </c>
      <c r="Y552">
        <v>670</v>
      </c>
      <c r="Z552">
        <v>674</v>
      </c>
      <c r="AA552">
        <v>7702</v>
      </c>
      <c r="AB552">
        <v>11</v>
      </c>
    </row>
    <row r="553" spans="1:28" x14ac:dyDescent="0.25">
      <c r="A553">
        <v>552</v>
      </c>
      <c r="B553">
        <v>21036</v>
      </c>
      <c r="C553">
        <v>4600</v>
      </c>
      <c r="D553">
        <v>4600</v>
      </c>
      <c r="E553" s="1">
        <v>7.6600000000000001E-2</v>
      </c>
      <c r="F553" t="s">
        <v>14</v>
      </c>
      <c r="G553" t="s">
        <v>15</v>
      </c>
      <c r="H553" s="1">
        <v>9.1399999999999995E-2</v>
      </c>
      <c r="I553" t="s">
        <v>94</v>
      </c>
      <c r="J553" t="s">
        <v>17</v>
      </c>
      <c r="K553">
        <v>6500</v>
      </c>
      <c r="L553" t="s">
        <v>83</v>
      </c>
      <c r="M553">
        <v>9</v>
      </c>
      <c r="N553">
        <v>12942</v>
      </c>
      <c r="O553">
        <v>0</v>
      </c>
      <c r="P553" t="s">
        <v>53</v>
      </c>
      <c r="Q553">
        <v>7</v>
      </c>
      <c r="R553">
        <v>9</v>
      </c>
      <c r="S553">
        <v>1</v>
      </c>
      <c r="T553">
        <v>7</v>
      </c>
      <c r="U553" t="s">
        <v>146</v>
      </c>
      <c r="V553">
        <v>13</v>
      </c>
      <c r="W553">
        <v>1</v>
      </c>
      <c r="X553">
        <v>36</v>
      </c>
      <c r="Y553">
        <v>700</v>
      </c>
      <c r="Z553">
        <v>704</v>
      </c>
      <c r="AA553">
        <v>6500</v>
      </c>
      <c r="AB553">
        <v>7</v>
      </c>
    </row>
    <row r="554" spans="1:28" x14ac:dyDescent="0.25">
      <c r="A554">
        <v>553</v>
      </c>
      <c r="B554">
        <v>102309</v>
      </c>
      <c r="C554">
        <v>14400</v>
      </c>
      <c r="D554">
        <v>5325</v>
      </c>
      <c r="E554" s="1">
        <v>0.14180000000000001</v>
      </c>
      <c r="F554" t="s">
        <v>14</v>
      </c>
      <c r="G554" t="s">
        <v>29</v>
      </c>
      <c r="H554" s="1">
        <v>0.23039999999999999</v>
      </c>
      <c r="I554" t="s">
        <v>94</v>
      </c>
      <c r="J554" t="s">
        <v>17</v>
      </c>
      <c r="K554">
        <v>4583.33</v>
      </c>
      <c r="L554" t="s">
        <v>43</v>
      </c>
      <c r="M554">
        <v>13</v>
      </c>
      <c r="N554">
        <v>17568</v>
      </c>
      <c r="O554">
        <v>4</v>
      </c>
      <c r="P554" t="s">
        <v>40</v>
      </c>
      <c r="Q554">
        <v>14</v>
      </c>
      <c r="R554">
        <v>23</v>
      </c>
      <c r="S554">
        <v>2</v>
      </c>
      <c r="T554">
        <v>11</v>
      </c>
      <c r="U554" t="s">
        <v>149</v>
      </c>
      <c r="V554">
        <v>14</v>
      </c>
      <c r="W554">
        <v>1</v>
      </c>
      <c r="X554">
        <v>36</v>
      </c>
      <c r="Y554">
        <v>685</v>
      </c>
      <c r="Z554">
        <v>689</v>
      </c>
      <c r="AA554">
        <v>4583.33</v>
      </c>
      <c r="AB554">
        <v>11</v>
      </c>
    </row>
    <row r="555" spans="1:28" x14ac:dyDescent="0.25">
      <c r="A555">
        <v>554</v>
      </c>
      <c r="B555">
        <v>81788</v>
      </c>
      <c r="C555">
        <v>5000</v>
      </c>
      <c r="D555">
        <v>5000</v>
      </c>
      <c r="E555" s="1">
        <v>0.1114</v>
      </c>
      <c r="F555" t="s">
        <v>14</v>
      </c>
      <c r="G555" t="s">
        <v>33</v>
      </c>
      <c r="H555" s="1">
        <v>0.1361</v>
      </c>
      <c r="I555" t="s">
        <v>71</v>
      </c>
      <c r="J555" t="s">
        <v>31</v>
      </c>
      <c r="K555">
        <v>3333.33</v>
      </c>
      <c r="L555" t="s">
        <v>43</v>
      </c>
      <c r="M555">
        <v>10</v>
      </c>
      <c r="N555">
        <v>8436</v>
      </c>
      <c r="O555">
        <v>0</v>
      </c>
      <c r="P555" t="s">
        <v>100</v>
      </c>
      <c r="Q555">
        <v>11</v>
      </c>
      <c r="R555">
        <v>13</v>
      </c>
      <c r="S555">
        <v>3</v>
      </c>
      <c r="T555" t="s">
        <v>100</v>
      </c>
      <c r="U555" t="s">
        <v>146</v>
      </c>
      <c r="V555">
        <v>14</v>
      </c>
      <c r="W555">
        <v>0</v>
      </c>
      <c r="X555">
        <v>36</v>
      </c>
      <c r="Y555">
        <v>685</v>
      </c>
      <c r="Z555">
        <v>689</v>
      </c>
      <c r="AA555">
        <v>3333.33</v>
      </c>
      <c r="AB555">
        <v>-1</v>
      </c>
    </row>
    <row r="556" spans="1:28" x14ac:dyDescent="0.25">
      <c r="A556">
        <v>555</v>
      </c>
      <c r="B556">
        <v>60201</v>
      </c>
      <c r="C556">
        <v>5500</v>
      </c>
      <c r="D556">
        <v>5500</v>
      </c>
      <c r="E556" s="1">
        <v>0.1905</v>
      </c>
      <c r="F556" t="s">
        <v>14</v>
      </c>
      <c r="G556" t="s">
        <v>68</v>
      </c>
      <c r="H556" s="1">
        <v>2.3300000000000001E-2</v>
      </c>
      <c r="I556" t="s">
        <v>61</v>
      </c>
      <c r="J556" t="s">
        <v>35</v>
      </c>
      <c r="K556">
        <v>7500</v>
      </c>
      <c r="L556" t="s">
        <v>73</v>
      </c>
      <c r="M556">
        <v>3</v>
      </c>
      <c r="N556">
        <v>2530</v>
      </c>
      <c r="O556">
        <v>1</v>
      </c>
      <c r="P556" t="s">
        <v>53</v>
      </c>
      <c r="Q556">
        <v>19</v>
      </c>
      <c r="R556">
        <v>2</v>
      </c>
      <c r="S556">
        <v>4</v>
      </c>
      <c r="T556">
        <v>7</v>
      </c>
      <c r="U556" t="s">
        <v>147</v>
      </c>
      <c r="V556">
        <v>18</v>
      </c>
      <c r="W556">
        <v>1</v>
      </c>
      <c r="X556">
        <v>36</v>
      </c>
      <c r="Y556">
        <v>660</v>
      </c>
      <c r="Z556">
        <v>664</v>
      </c>
      <c r="AA556">
        <v>7500</v>
      </c>
      <c r="AB556">
        <v>7</v>
      </c>
    </row>
    <row r="557" spans="1:28" x14ac:dyDescent="0.25">
      <c r="A557">
        <v>556</v>
      </c>
      <c r="B557">
        <v>11835</v>
      </c>
      <c r="C557">
        <v>25000</v>
      </c>
      <c r="D557">
        <v>15800</v>
      </c>
      <c r="E557" s="1">
        <v>0.13980000000000001</v>
      </c>
      <c r="F557" t="s">
        <v>23</v>
      </c>
      <c r="G557" t="s">
        <v>15</v>
      </c>
      <c r="H557" s="1">
        <v>0.20230000000000001</v>
      </c>
      <c r="I557" t="s">
        <v>77</v>
      </c>
      <c r="J557" t="s">
        <v>17</v>
      </c>
      <c r="K557">
        <v>5416.67</v>
      </c>
      <c r="L557" t="s">
        <v>39</v>
      </c>
      <c r="M557">
        <v>13</v>
      </c>
      <c r="N557">
        <v>21168</v>
      </c>
      <c r="O557">
        <v>2</v>
      </c>
      <c r="P557" t="s">
        <v>40</v>
      </c>
      <c r="Q557">
        <v>13</v>
      </c>
      <c r="R557">
        <v>20</v>
      </c>
      <c r="S557">
        <v>1</v>
      </c>
      <c r="T557">
        <v>11</v>
      </c>
      <c r="U557" t="s">
        <v>148</v>
      </c>
      <c r="V557">
        <v>11</v>
      </c>
      <c r="W557">
        <v>1</v>
      </c>
      <c r="X557">
        <v>60</v>
      </c>
      <c r="Y557">
        <v>720</v>
      </c>
      <c r="Z557">
        <v>724</v>
      </c>
      <c r="AA557">
        <v>5416.67</v>
      </c>
      <c r="AB557">
        <v>11</v>
      </c>
    </row>
    <row r="558" spans="1:28" x14ac:dyDescent="0.25">
      <c r="A558">
        <v>557</v>
      </c>
      <c r="B558">
        <v>72655</v>
      </c>
      <c r="C558">
        <v>5000</v>
      </c>
      <c r="D558">
        <v>5000</v>
      </c>
      <c r="E558" s="1">
        <v>0.1409</v>
      </c>
      <c r="F558" t="s">
        <v>14</v>
      </c>
      <c r="G558" t="s">
        <v>15</v>
      </c>
      <c r="H558" s="1">
        <v>0.1118</v>
      </c>
      <c r="I558" t="s">
        <v>59</v>
      </c>
      <c r="J558" t="s">
        <v>31</v>
      </c>
      <c r="K558">
        <v>10625</v>
      </c>
      <c r="L558" t="s">
        <v>36</v>
      </c>
      <c r="M558">
        <v>8</v>
      </c>
      <c r="N558">
        <v>8054</v>
      </c>
      <c r="O558">
        <v>0</v>
      </c>
      <c r="P558" t="s">
        <v>49</v>
      </c>
      <c r="Q558">
        <v>14</v>
      </c>
      <c r="R558">
        <v>11</v>
      </c>
      <c r="S558">
        <v>1</v>
      </c>
      <c r="T558">
        <v>1</v>
      </c>
      <c r="U558" t="s">
        <v>146</v>
      </c>
      <c r="V558">
        <v>16</v>
      </c>
      <c r="W558">
        <v>0</v>
      </c>
      <c r="X558">
        <v>36</v>
      </c>
      <c r="Y558">
        <v>670</v>
      </c>
      <c r="Z558">
        <v>674</v>
      </c>
      <c r="AA558">
        <v>10625</v>
      </c>
      <c r="AB558">
        <v>1</v>
      </c>
    </row>
    <row r="559" spans="1:28" x14ac:dyDescent="0.25">
      <c r="A559">
        <v>558</v>
      </c>
      <c r="B559">
        <v>51070</v>
      </c>
      <c r="C559">
        <v>10000</v>
      </c>
      <c r="D559">
        <v>10000</v>
      </c>
      <c r="E559" s="1">
        <v>0.14649999999999999</v>
      </c>
      <c r="F559" t="s">
        <v>14</v>
      </c>
      <c r="G559" t="s">
        <v>15</v>
      </c>
      <c r="H559" s="1">
        <v>0.12039999999999999</v>
      </c>
      <c r="I559" t="s">
        <v>24</v>
      </c>
      <c r="J559" t="s">
        <v>31</v>
      </c>
      <c r="K559">
        <v>2791.67</v>
      </c>
      <c r="L559" t="s">
        <v>78</v>
      </c>
      <c r="M559">
        <v>6</v>
      </c>
      <c r="N559">
        <v>12139</v>
      </c>
      <c r="O559">
        <v>1</v>
      </c>
      <c r="P559" t="s">
        <v>37</v>
      </c>
      <c r="Q559">
        <v>14</v>
      </c>
      <c r="R559">
        <v>12</v>
      </c>
      <c r="S559">
        <v>1</v>
      </c>
      <c r="T559">
        <v>3</v>
      </c>
      <c r="U559" t="s">
        <v>147</v>
      </c>
      <c r="V559">
        <v>12</v>
      </c>
      <c r="W559">
        <v>0</v>
      </c>
      <c r="X559">
        <v>36</v>
      </c>
      <c r="Y559">
        <v>710</v>
      </c>
      <c r="Z559">
        <v>714</v>
      </c>
      <c r="AA559">
        <v>2791.67</v>
      </c>
      <c r="AB559">
        <v>3</v>
      </c>
    </row>
    <row r="560" spans="1:28" x14ac:dyDescent="0.25">
      <c r="A560">
        <v>559</v>
      </c>
      <c r="B560">
        <v>3532</v>
      </c>
      <c r="C560">
        <v>20000</v>
      </c>
      <c r="D560">
        <v>13975</v>
      </c>
      <c r="E560" s="1">
        <v>0.11890000000000001</v>
      </c>
      <c r="F560" t="s">
        <v>14</v>
      </c>
      <c r="G560" t="s">
        <v>68</v>
      </c>
      <c r="H560" s="1">
        <v>2.8899999999999999E-2</v>
      </c>
      <c r="I560" t="s">
        <v>56</v>
      </c>
      <c r="J560" t="s">
        <v>17</v>
      </c>
      <c r="K560">
        <v>5050</v>
      </c>
      <c r="L560" t="s">
        <v>55</v>
      </c>
      <c r="M560">
        <v>6</v>
      </c>
      <c r="N560">
        <v>6863</v>
      </c>
      <c r="O560">
        <v>4</v>
      </c>
      <c r="P560" t="s">
        <v>40</v>
      </c>
      <c r="Q560">
        <v>11</v>
      </c>
      <c r="R560">
        <v>2</v>
      </c>
      <c r="S560">
        <v>4</v>
      </c>
      <c r="T560">
        <v>11</v>
      </c>
      <c r="U560" t="s">
        <v>149</v>
      </c>
      <c r="V560">
        <v>9</v>
      </c>
      <c r="W560">
        <v>1</v>
      </c>
      <c r="X560">
        <v>36</v>
      </c>
      <c r="Y560">
        <v>740</v>
      </c>
      <c r="Z560">
        <v>744</v>
      </c>
      <c r="AA560">
        <v>5050</v>
      </c>
      <c r="AB560">
        <v>11</v>
      </c>
    </row>
    <row r="561" spans="1:28" x14ac:dyDescent="0.25">
      <c r="A561">
        <v>560</v>
      </c>
      <c r="B561">
        <v>19831</v>
      </c>
      <c r="C561">
        <v>10000</v>
      </c>
      <c r="D561">
        <v>10000</v>
      </c>
      <c r="E561" s="1">
        <v>0.1714</v>
      </c>
      <c r="F561" t="s">
        <v>14</v>
      </c>
      <c r="G561" t="s">
        <v>15</v>
      </c>
      <c r="H561" s="1">
        <v>9.5899999999999999E-2</v>
      </c>
      <c r="I561" t="s">
        <v>38</v>
      </c>
      <c r="J561" t="s">
        <v>31</v>
      </c>
      <c r="K561">
        <v>1658</v>
      </c>
      <c r="L561" t="s">
        <v>84</v>
      </c>
      <c r="M561">
        <v>3</v>
      </c>
      <c r="N561">
        <v>4902</v>
      </c>
      <c r="O561">
        <v>0</v>
      </c>
      <c r="P561" t="s">
        <v>19</v>
      </c>
      <c r="Q561">
        <v>17</v>
      </c>
      <c r="R561">
        <v>9</v>
      </c>
      <c r="S561">
        <v>1</v>
      </c>
      <c r="T561">
        <v>0</v>
      </c>
      <c r="U561" t="s">
        <v>146</v>
      </c>
      <c r="V561">
        <v>15</v>
      </c>
      <c r="W561">
        <v>0</v>
      </c>
      <c r="X561">
        <v>36</v>
      </c>
      <c r="Y561">
        <v>680</v>
      </c>
      <c r="Z561">
        <v>684</v>
      </c>
      <c r="AA561">
        <v>1658</v>
      </c>
      <c r="AB561">
        <v>0</v>
      </c>
    </row>
    <row r="562" spans="1:28" x14ac:dyDescent="0.25">
      <c r="A562">
        <v>561</v>
      </c>
      <c r="B562">
        <v>56446</v>
      </c>
      <c r="C562">
        <v>17000</v>
      </c>
      <c r="D562">
        <v>17000</v>
      </c>
      <c r="E562" s="1">
        <v>9.7600000000000006E-2</v>
      </c>
      <c r="F562" t="s">
        <v>14</v>
      </c>
      <c r="G562" t="s">
        <v>15</v>
      </c>
      <c r="H562" s="1">
        <v>0.23599999999999999</v>
      </c>
      <c r="I562" t="s">
        <v>30</v>
      </c>
      <c r="J562" t="s">
        <v>31</v>
      </c>
      <c r="K562">
        <v>5416.67</v>
      </c>
      <c r="L562" t="s">
        <v>55</v>
      </c>
      <c r="M562">
        <v>16</v>
      </c>
      <c r="N562">
        <v>5992</v>
      </c>
      <c r="O562">
        <v>4</v>
      </c>
      <c r="P562" t="s">
        <v>40</v>
      </c>
      <c r="Q562">
        <v>9</v>
      </c>
      <c r="R562">
        <v>23</v>
      </c>
      <c r="S562">
        <v>1</v>
      </c>
      <c r="T562">
        <v>11</v>
      </c>
      <c r="U562" t="s">
        <v>149</v>
      </c>
      <c r="V562">
        <v>9</v>
      </c>
      <c r="W562">
        <v>0</v>
      </c>
      <c r="X562">
        <v>36</v>
      </c>
      <c r="Y562">
        <v>740</v>
      </c>
      <c r="Z562">
        <v>744</v>
      </c>
      <c r="AA562">
        <v>5416.67</v>
      </c>
      <c r="AB562">
        <v>11</v>
      </c>
    </row>
    <row r="563" spans="1:28" x14ac:dyDescent="0.25">
      <c r="A563">
        <v>562</v>
      </c>
      <c r="B563">
        <v>92839</v>
      </c>
      <c r="C563">
        <v>25000</v>
      </c>
      <c r="D563">
        <v>25000</v>
      </c>
      <c r="E563" s="1">
        <v>0.22470000000000001</v>
      </c>
      <c r="F563" t="s">
        <v>23</v>
      </c>
      <c r="G563" t="s">
        <v>29</v>
      </c>
      <c r="H563" s="1">
        <v>0.23619999999999999</v>
      </c>
      <c r="I563" t="s">
        <v>20</v>
      </c>
      <c r="J563" t="s">
        <v>17</v>
      </c>
      <c r="K563">
        <v>5000</v>
      </c>
      <c r="L563" t="s">
        <v>48</v>
      </c>
      <c r="M563">
        <v>16</v>
      </c>
      <c r="N563">
        <v>25348</v>
      </c>
      <c r="O563">
        <v>1</v>
      </c>
      <c r="P563" t="s">
        <v>37</v>
      </c>
      <c r="Q563">
        <v>22</v>
      </c>
      <c r="R563">
        <v>23</v>
      </c>
      <c r="S563">
        <v>2</v>
      </c>
      <c r="T563">
        <v>3</v>
      </c>
      <c r="U563" t="s">
        <v>147</v>
      </c>
      <c r="V563">
        <v>17</v>
      </c>
      <c r="W563">
        <v>1</v>
      </c>
      <c r="X563">
        <v>60</v>
      </c>
      <c r="Y563">
        <v>665</v>
      </c>
      <c r="Z563">
        <v>669</v>
      </c>
      <c r="AA563">
        <v>5000</v>
      </c>
      <c r="AB563">
        <v>3</v>
      </c>
    </row>
    <row r="564" spans="1:28" x14ac:dyDescent="0.25">
      <c r="A564">
        <v>563</v>
      </c>
      <c r="B564">
        <v>74939</v>
      </c>
      <c r="C564">
        <v>5000</v>
      </c>
      <c r="D564">
        <v>5000</v>
      </c>
      <c r="E564" s="1">
        <v>7.9000000000000001E-2</v>
      </c>
      <c r="F564" t="s">
        <v>14</v>
      </c>
      <c r="G564" t="s">
        <v>15</v>
      </c>
      <c r="H564" s="1">
        <v>7.2800000000000004E-2</v>
      </c>
      <c r="I564" t="s">
        <v>71</v>
      </c>
      <c r="J564" t="s">
        <v>31</v>
      </c>
      <c r="K564">
        <v>8666.67</v>
      </c>
      <c r="L564" t="s">
        <v>78</v>
      </c>
      <c r="M564">
        <v>9</v>
      </c>
      <c r="N564">
        <v>4572</v>
      </c>
      <c r="O564">
        <v>0</v>
      </c>
      <c r="P564" t="s">
        <v>49</v>
      </c>
      <c r="Q564">
        <v>7</v>
      </c>
      <c r="R564">
        <v>7</v>
      </c>
      <c r="S564">
        <v>1</v>
      </c>
      <c r="T564">
        <v>1</v>
      </c>
      <c r="U564" t="s">
        <v>146</v>
      </c>
      <c r="V564">
        <v>12</v>
      </c>
      <c r="W564">
        <v>0</v>
      </c>
      <c r="X564">
        <v>36</v>
      </c>
      <c r="Y564">
        <v>710</v>
      </c>
      <c r="Z564">
        <v>714</v>
      </c>
      <c r="AA564">
        <v>8666.67</v>
      </c>
      <c r="AB564">
        <v>1</v>
      </c>
    </row>
    <row r="565" spans="1:28" x14ac:dyDescent="0.25">
      <c r="A565">
        <v>564</v>
      </c>
      <c r="B565">
        <v>59190</v>
      </c>
      <c r="C565">
        <v>6000</v>
      </c>
      <c r="D565">
        <v>6000</v>
      </c>
      <c r="E565" s="1">
        <v>0.13109999999999999</v>
      </c>
      <c r="F565" t="s">
        <v>14</v>
      </c>
      <c r="G565" t="s">
        <v>29</v>
      </c>
      <c r="H565" s="1">
        <v>0.21340000000000001</v>
      </c>
      <c r="I565" t="s">
        <v>96</v>
      </c>
      <c r="J565" t="s">
        <v>17</v>
      </c>
      <c r="K565">
        <v>5416.67</v>
      </c>
      <c r="L565" t="s">
        <v>43</v>
      </c>
      <c r="M565">
        <v>19</v>
      </c>
      <c r="N565">
        <v>15107</v>
      </c>
      <c r="O565">
        <v>2</v>
      </c>
      <c r="P565" t="s">
        <v>40</v>
      </c>
      <c r="Q565">
        <v>13</v>
      </c>
      <c r="R565">
        <v>21</v>
      </c>
      <c r="S565">
        <v>2</v>
      </c>
      <c r="T565">
        <v>11</v>
      </c>
      <c r="U565" t="s">
        <v>148</v>
      </c>
      <c r="V565">
        <v>14</v>
      </c>
      <c r="W565">
        <v>1</v>
      </c>
      <c r="X565">
        <v>36</v>
      </c>
      <c r="Y565">
        <v>685</v>
      </c>
      <c r="Z565">
        <v>689</v>
      </c>
      <c r="AA565">
        <v>5416.67</v>
      </c>
      <c r="AB565">
        <v>11</v>
      </c>
    </row>
    <row r="566" spans="1:28" x14ac:dyDescent="0.25">
      <c r="A566">
        <v>565</v>
      </c>
      <c r="B566">
        <v>56692</v>
      </c>
      <c r="C566">
        <v>8000</v>
      </c>
      <c r="D566">
        <v>8000</v>
      </c>
      <c r="E566" s="1">
        <v>0.17269999999999999</v>
      </c>
      <c r="F566" t="s">
        <v>14</v>
      </c>
      <c r="G566" t="s">
        <v>29</v>
      </c>
      <c r="H566" s="1">
        <v>7.3200000000000001E-2</v>
      </c>
      <c r="I566" t="s">
        <v>71</v>
      </c>
      <c r="J566" t="s">
        <v>31</v>
      </c>
      <c r="K566">
        <v>5833.33</v>
      </c>
      <c r="L566" t="s">
        <v>36</v>
      </c>
      <c r="M566">
        <v>8</v>
      </c>
      <c r="N566">
        <v>5350</v>
      </c>
      <c r="O566">
        <v>2</v>
      </c>
      <c r="P566" t="s">
        <v>64</v>
      </c>
      <c r="Q566">
        <v>17</v>
      </c>
      <c r="R566">
        <v>7</v>
      </c>
      <c r="S566">
        <v>2</v>
      </c>
      <c r="T566">
        <v>4</v>
      </c>
      <c r="U566" t="s">
        <v>148</v>
      </c>
      <c r="V566">
        <v>16</v>
      </c>
      <c r="W566">
        <v>0</v>
      </c>
      <c r="X566">
        <v>36</v>
      </c>
      <c r="Y566">
        <v>670</v>
      </c>
      <c r="Z566">
        <v>674</v>
      </c>
      <c r="AA566">
        <v>5833.33</v>
      </c>
      <c r="AB566">
        <v>4</v>
      </c>
    </row>
    <row r="567" spans="1:28" x14ac:dyDescent="0.25">
      <c r="A567">
        <v>566</v>
      </c>
      <c r="B567">
        <v>84593</v>
      </c>
      <c r="C567">
        <v>12000</v>
      </c>
      <c r="D567">
        <v>12000</v>
      </c>
      <c r="E567" s="1">
        <v>0.1409</v>
      </c>
      <c r="F567" t="s">
        <v>14</v>
      </c>
      <c r="G567" t="s">
        <v>97</v>
      </c>
      <c r="H567" s="1">
        <v>0.15329999999999999</v>
      </c>
      <c r="I567" t="s">
        <v>24</v>
      </c>
      <c r="J567" t="s">
        <v>31</v>
      </c>
      <c r="K567">
        <v>8666.67</v>
      </c>
      <c r="L567" t="s">
        <v>27</v>
      </c>
      <c r="M567">
        <v>10</v>
      </c>
      <c r="N567">
        <v>9624</v>
      </c>
      <c r="O567">
        <v>1</v>
      </c>
      <c r="P567" t="s">
        <v>49</v>
      </c>
      <c r="Q567">
        <v>14</v>
      </c>
      <c r="R567">
        <v>15</v>
      </c>
      <c r="S567">
        <v>0</v>
      </c>
      <c r="T567">
        <v>1</v>
      </c>
      <c r="U567" t="s">
        <v>147</v>
      </c>
      <c r="V567">
        <v>14</v>
      </c>
      <c r="W567">
        <v>0</v>
      </c>
      <c r="X567">
        <v>36</v>
      </c>
      <c r="Y567">
        <v>695</v>
      </c>
      <c r="Z567">
        <v>699</v>
      </c>
      <c r="AA567">
        <v>8666.67</v>
      </c>
      <c r="AB567">
        <v>1</v>
      </c>
    </row>
    <row r="568" spans="1:28" x14ac:dyDescent="0.25">
      <c r="A568">
        <v>567</v>
      </c>
      <c r="B568">
        <v>5724</v>
      </c>
      <c r="C568">
        <v>3000</v>
      </c>
      <c r="D568">
        <v>3000</v>
      </c>
      <c r="E568" s="1">
        <v>8.9399999999999993E-2</v>
      </c>
      <c r="F568" t="s">
        <v>14</v>
      </c>
      <c r="G568" t="s">
        <v>33</v>
      </c>
      <c r="H568" s="1">
        <v>0.13420000000000001</v>
      </c>
      <c r="I568" t="s">
        <v>71</v>
      </c>
      <c r="J568" t="s">
        <v>31</v>
      </c>
      <c r="K568">
        <v>4500</v>
      </c>
      <c r="L568" t="s">
        <v>39</v>
      </c>
      <c r="M568">
        <v>9</v>
      </c>
      <c r="N568">
        <v>2541</v>
      </c>
      <c r="O568">
        <v>2</v>
      </c>
      <c r="P568" t="s">
        <v>19</v>
      </c>
      <c r="Q568">
        <v>8</v>
      </c>
      <c r="R568">
        <v>13</v>
      </c>
      <c r="S568">
        <v>3</v>
      </c>
      <c r="T568">
        <v>0</v>
      </c>
      <c r="U568" t="s">
        <v>148</v>
      </c>
      <c r="V568">
        <v>11</v>
      </c>
      <c r="W568">
        <v>0</v>
      </c>
      <c r="X568">
        <v>36</v>
      </c>
      <c r="Y568">
        <v>720</v>
      </c>
      <c r="Z568">
        <v>724</v>
      </c>
      <c r="AA568">
        <v>4500</v>
      </c>
      <c r="AB568">
        <v>0</v>
      </c>
    </row>
    <row r="569" spans="1:28" x14ac:dyDescent="0.25">
      <c r="A569">
        <v>568</v>
      </c>
      <c r="B569">
        <v>15351</v>
      </c>
      <c r="C569">
        <v>5000</v>
      </c>
      <c r="D569">
        <v>5000</v>
      </c>
      <c r="E569" s="1">
        <v>6.1699999999999998E-2</v>
      </c>
      <c r="F569" t="s">
        <v>23</v>
      </c>
      <c r="G569" t="s">
        <v>76</v>
      </c>
      <c r="H569" s="1">
        <v>0.1152</v>
      </c>
      <c r="I569" t="s">
        <v>71</v>
      </c>
      <c r="J569" t="s">
        <v>31</v>
      </c>
      <c r="K569">
        <v>1667</v>
      </c>
      <c r="L569" t="s">
        <v>120</v>
      </c>
      <c r="M569">
        <v>6</v>
      </c>
      <c r="N569">
        <v>1108</v>
      </c>
      <c r="O569">
        <v>0</v>
      </c>
      <c r="P569" t="s">
        <v>37</v>
      </c>
      <c r="Q569">
        <v>6</v>
      </c>
      <c r="R569">
        <v>11</v>
      </c>
      <c r="S569">
        <v>5</v>
      </c>
      <c r="T569">
        <v>3</v>
      </c>
      <c r="U569" t="s">
        <v>146</v>
      </c>
      <c r="V569">
        <v>6</v>
      </c>
      <c r="W569">
        <v>0</v>
      </c>
      <c r="X569">
        <v>60</v>
      </c>
      <c r="Y569">
        <v>770</v>
      </c>
      <c r="Z569">
        <v>774</v>
      </c>
      <c r="AA569">
        <v>1667</v>
      </c>
      <c r="AB569">
        <v>3</v>
      </c>
    </row>
    <row r="570" spans="1:28" x14ac:dyDescent="0.25">
      <c r="A570">
        <v>569</v>
      </c>
      <c r="B570">
        <v>70412</v>
      </c>
      <c r="C570">
        <v>3200</v>
      </c>
      <c r="D570">
        <v>3200</v>
      </c>
      <c r="E570" s="1">
        <v>0.1016</v>
      </c>
      <c r="F570" t="s">
        <v>14</v>
      </c>
      <c r="G570" t="s">
        <v>15</v>
      </c>
      <c r="H570" s="1">
        <v>0.16170000000000001</v>
      </c>
      <c r="I570" t="s">
        <v>24</v>
      </c>
      <c r="J570" t="s">
        <v>17</v>
      </c>
      <c r="K570">
        <v>3750</v>
      </c>
      <c r="L570" t="s">
        <v>42</v>
      </c>
      <c r="M570">
        <v>9</v>
      </c>
      <c r="N570">
        <v>4283</v>
      </c>
      <c r="O570">
        <v>1</v>
      </c>
      <c r="P570" t="s">
        <v>47</v>
      </c>
      <c r="Q570">
        <v>10</v>
      </c>
      <c r="R570">
        <v>16</v>
      </c>
      <c r="S570">
        <v>1</v>
      </c>
      <c r="T570">
        <v>6</v>
      </c>
      <c r="U570" t="s">
        <v>147</v>
      </c>
      <c r="V570">
        <v>12</v>
      </c>
      <c r="W570">
        <v>1</v>
      </c>
      <c r="X570">
        <v>36</v>
      </c>
      <c r="Y570">
        <v>705</v>
      </c>
      <c r="Z570">
        <v>709</v>
      </c>
      <c r="AA570">
        <v>3750</v>
      </c>
      <c r="AB570">
        <v>6</v>
      </c>
    </row>
    <row r="571" spans="1:28" x14ac:dyDescent="0.25">
      <c r="A571">
        <v>570</v>
      </c>
      <c r="B571">
        <v>77240</v>
      </c>
      <c r="C571">
        <v>7625</v>
      </c>
      <c r="D571">
        <v>7625</v>
      </c>
      <c r="E571" s="1">
        <v>0.18490000000000001</v>
      </c>
      <c r="F571" t="s">
        <v>14</v>
      </c>
      <c r="G571" t="s">
        <v>29</v>
      </c>
      <c r="H571" s="1">
        <v>0.15790000000000001</v>
      </c>
      <c r="I571" t="s">
        <v>85</v>
      </c>
      <c r="J571" t="s">
        <v>31</v>
      </c>
      <c r="K571">
        <v>3166.67</v>
      </c>
      <c r="L571" t="s">
        <v>36</v>
      </c>
      <c r="M571">
        <v>4</v>
      </c>
      <c r="N571">
        <v>8030</v>
      </c>
      <c r="O571">
        <v>0</v>
      </c>
      <c r="P571" t="s">
        <v>28</v>
      </c>
      <c r="Q571">
        <v>18</v>
      </c>
      <c r="R571">
        <v>15</v>
      </c>
      <c r="S571">
        <v>2</v>
      </c>
      <c r="T571">
        <v>5</v>
      </c>
      <c r="U571" t="s">
        <v>146</v>
      </c>
      <c r="V571">
        <v>16</v>
      </c>
      <c r="W571">
        <v>0</v>
      </c>
      <c r="X571">
        <v>36</v>
      </c>
      <c r="Y571">
        <v>670</v>
      </c>
      <c r="Z571">
        <v>674</v>
      </c>
      <c r="AA571">
        <v>3166.67</v>
      </c>
      <c r="AB571">
        <v>5</v>
      </c>
    </row>
    <row r="572" spans="1:28" x14ac:dyDescent="0.25">
      <c r="A572">
        <v>571</v>
      </c>
      <c r="B572">
        <v>27710</v>
      </c>
      <c r="C572">
        <v>3000</v>
      </c>
      <c r="D572">
        <v>3000</v>
      </c>
      <c r="E572" s="1">
        <v>0.22109999999999999</v>
      </c>
      <c r="F572" t="s">
        <v>23</v>
      </c>
      <c r="G572" t="s">
        <v>33</v>
      </c>
      <c r="H572" s="2">
        <v>0</v>
      </c>
      <c r="I572" t="s">
        <v>93</v>
      </c>
      <c r="J572" t="s">
        <v>35</v>
      </c>
      <c r="K572">
        <v>1471</v>
      </c>
      <c r="L572" t="s">
        <v>25</v>
      </c>
      <c r="M572">
        <v>3</v>
      </c>
      <c r="N572">
        <v>0</v>
      </c>
      <c r="O572">
        <v>0</v>
      </c>
      <c r="P572" t="s">
        <v>47</v>
      </c>
      <c r="Q572">
        <v>22</v>
      </c>
      <c r="R572" s="5">
        <v>0</v>
      </c>
      <c r="S572">
        <v>3</v>
      </c>
      <c r="T572">
        <v>6</v>
      </c>
      <c r="U572" t="s">
        <v>146</v>
      </c>
      <c r="V572">
        <v>14</v>
      </c>
      <c r="W572">
        <v>1</v>
      </c>
      <c r="X572">
        <v>60</v>
      </c>
      <c r="Y572">
        <v>690</v>
      </c>
      <c r="Z572">
        <v>694</v>
      </c>
      <c r="AA572">
        <v>1471</v>
      </c>
      <c r="AB572">
        <v>6</v>
      </c>
    </row>
    <row r="573" spans="1:28" x14ac:dyDescent="0.25">
      <c r="A573">
        <v>572</v>
      </c>
      <c r="B573">
        <v>25655</v>
      </c>
      <c r="C573">
        <v>5000</v>
      </c>
      <c r="D573">
        <v>5000</v>
      </c>
      <c r="E573" s="1">
        <v>0.1149</v>
      </c>
      <c r="F573" t="s">
        <v>14</v>
      </c>
      <c r="G573" t="s">
        <v>68</v>
      </c>
      <c r="H573" s="1">
        <v>6.6199999999999995E-2</v>
      </c>
      <c r="I573" t="s">
        <v>85</v>
      </c>
      <c r="J573" t="s">
        <v>17</v>
      </c>
      <c r="K573">
        <v>3125</v>
      </c>
      <c r="L573" t="s">
        <v>52</v>
      </c>
      <c r="M573">
        <v>4</v>
      </c>
      <c r="N573">
        <v>7187</v>
      </c>
      <c r="O573">
        <v>1</v>
      </c>
      <c r="P573" t="s">
        <v>49</v>
      </c>
      <c r="Q573">
        <v>11</v>
      </c>
      <c r="R573">
        <v>6</v>
      </c>
      <c r="S573">
        <v>4</v>
      </c>
      <c r="T573">
        <v>1</v>
      </c>
      <c r="U573" t="s">
        <v>147</v>
      </c>
      <c r="V573">
        <v>9</v>
      </c>
      <c r="W573">
        <v>1</v>
      </c>
      <c r="X573">
        <v>36</v>
      </c>
      <c r="Y573">
        <v>730</v>
      </c>
      <c r="Z573">
        <v>734</v>
      </c>
      <c r="AA573">
        <v>3125</v>
      </c>
      <c r="AB573">
        <v>1</v>
      </c>
    </row>
    <row r="574" spans="1:28" x14ac:dyDescent="0.25">
      <c r="A574">
        <v>573</v>
      </c>
      <c r="B574">
        <v>27832</v>
      </c>
      <c r="C574">
        <v>18500</v>
      </c>
      <c r="D574">
        <v>18500</v>
      </c>
      <c r="E574" s="1">
        <v>0.12989999999999999</v>
      </c>
      <c r="F574" t="s">
        <v>14</v>
      </c>
      <c r="G574" t="s">
        <v>15</v>
      </c>
      <c r="H574" s="1">
        <v>7.9600000000000004E-2</v>
      </c>
      <c r="I574" t="s">
        <v>71</v>
      </c>
      <c r="J574" t="s">
        <v>31</v>
      </c>
      <c r="K574">
        <v>5000</v>
      </c>
      <c r="L574" t="s">
        <v>43</v>
      </c>
      <c r="M574">
        <v>6</v>
      </c>
      <c r="N574">
        <v>13490</v>
      </c>
      <c r="O574">
        <v>0</v>
      </c>
      <c r="P574" t="s">
        <v>40</v>
      </c>
      <c r="Q574">
        <v>12</v>
      </c>
      <c r="R574">
        <v>7</v>
      </c>
      <c r="S574">
        <v>1</v>
      </c>
      <c r="T574">
        <v>11</v>
      </c>
      <c r="U574" t="s">
        <v>146</v>
      </c>
      <c r="V574">
        <v>14</v>
      </c>
      <c r="W574">
        <v>0</v>
      </c>
      <c r="X574">
        <v>36</v>
      </c>
      <c r="Y574">
        <v>685</v>
      </c>
      <c r="Z574">
        <v>689</v>
      </c>
      <c r="AA574">
        <v>5000</v>
      </c>
      <c r="AB574">
        <v>11</v>
      </c>
    </row>
    <row r="575" spans="1:28" x14ac:dyDescent="0.25">
      <c r="A575">
        <v>574</v>
      </c>
      <c r="B575">
        <v>80208</v>
      </c>
      <c r="C575">
        <v>18000</v>
      </c>
      <c r="D575">
        <v>18000</v>
      </c>
      <c r="E575" s="1">
        <v>0.1409</v>
      </c>
      <c r="F575" t="s">
        <v>14</v>
      </c>
      <c r="G575" t="s">
        <v>15</v>
      </c>
      <c r="H575" s="1">
        <v>0.1545</v>
      </c>
      <c r="I575" t="s">
        <v>116</v>
      </c>
      <c r="J575" t="s">
        <v>17</v>
      </c>
      <c r="K575">
        <v>4000</v>
      </c>
      <c r="L575" t="s">
        <v>25</v>
      </c>
      <c r="M575">
        <v>11</v>
      </c>
      <c r="N575">
        <v>13877</v>
      </c>
      <c r="O575">
        <v>0</v>
      </c>
      <c r="P575" t="s">
        <v>28</v>
      </c>
      <c r="Q575">
        <v>14</v>
      </c>
      <c r="R575">
        <v>15</v>
      </c>
      <c r="S575">
        <v>1</v>
      </c>
      <c r="T575">
        <v>5</v>
      </c>
      <c r="U575" t="s">
        <v>146</v>
      </c>
      <c r="V575">
        <v>14</v>
      </c>
      <c r="W575">
        <v>1</v>
      </c>
      <c r="X575">
        <v>36</v>
      </c>
      <c r="Y575">
        <v>690</v>
      </c>
      <c r="Z575">
        <v>694</v>
      </c>
      <c r="AA575">
        <v>4000</v>
      </c>
      <c r="AB575">
        <v>5</v>
      </c>
    </row>
    <row r="576" spans="1:28" x14ac:dyDescent="0.25">
      <c r="A576">
        <v>575</v>
      </c>
      <c r="B576">
        <v>27425</v>
      </c>
      <c r="C576">
        <v>4200</v>
      </c>
      <c r="D576">
        <v>4200</v>
      </c>
      <c r="E576" s="1">
        <v>0.10589999999999999</v>
      </c>
      <c r="F576" t="s">
        <v>14</v>
      </c>
      <c r="G576" t="s">
        <v>58</v>
      </c>
      <c r="H576" s="1">
        <v>0.1153</v>
      </c>
      <c r="I576" t="s">
        <v>61</v>
      </c>
      <c r="J576" t="s">
        <v>31</v>
      </c>
      <c r="K576">
        <v>3000</v>
      </c>
      <c r="L576" t="s">
        <v>27</v>
      </c>
      <c r="M576">
        <v>11</v>
      </c>
      <c r="N576">
        <v>10067</v>
      </c>
      <c r="O576">
        <v>0</v>
      </c>
      <c r="P576" t="s">
        <v>53</v>
      </c>
      <c r="Q576">
        <v>10</v>
      </c>
      <c r="R576">
        <v>11</v>
      </c>
      <c r="S576">
        <v>0</v>
      </c>
      <c r="T576">
        <v>7</v>
      </c>
      <c r="U576" t="s">
        <v>146</v>
      </c>
      <c r="V576">
        <v>14</v>
      </c>
      <c r="W576">
        <v>0</v>
      </c>
      <c r="X576">
        <v>36</v>
      </c>
      <c r="Y576">
        <v>695</v>
      </c>
      <c r="Z576">
        <v>699</v>
      </c>
      <c r="AA576">
        <v>3000</v>
      </c>
      <c r="AB576">
        <v>7</v>
      </c>
    </row>
    <row r="577" spans="1:28" x14ac:dyDescent="0.25">
      <c r="A577">
        <v>576</v>
      </c>
      <c r="B577">
        <v>21033</v>
      </c>
      <c r="C577">
        <v>5000</v>
      </c>
      <c r="D577">
        <v>4975</v>
      </c>
      <c r="E577" s="1">
        <v>7.2900000000000006E-2</v>
      </c>
      <c r="F577" t="s">
        <v>14</v>
      </c>
      <c r="G577" t="s">
        <v>60</v>
      </c>
      <c r="H577" s="1">
        <v>2.3300000000000001E-2</v>
      </c>
      <c r="I577" t="s">
        <v>61</v>
      </c>
      <c r="J577" t="s">
        <v>17</v>
      </c>
      <c r="K577">
        <v>5416.67</v>
      </c>
      <c r="L577" t="s">
        <v>51</v>
      </c>
      <c r="M577">
        <v>8</v>
      </c>
      <c r="N577">
        <v>2937</v>
      </c>
      <c r="O577">
        <v>1</v>
      </c>
      <c r="P577" t="s">
        <v>40</v>
      </c>
      <c r="Q577">
        <v>7</v>
      </c>
      <c r="R577">
        <v>2</v>
      </c>
      <c r="S577">
        <v>0</v>
      </c>
      <c r="T577">
        <v>11</v>
      </c>
      <c r="U577" t="s">
        <v>147</v>
      </c>
      <c r="V577">
        <v>10</v>
      </c>
      <c r="W577">
        <v>1</v>
      </c>
      <c r="X577">
        <v>36</v>
      </c>
      <c r="Y577">
        <v>725</v>
      </c>
      <c r="Z577">
        <v>729</v>
      </c>
      <c r="AA577">
        <v>5416.67</v>
      </c>
      <c r="AB577">
        <v>11</v>
      </c>
    </row>
    <row r="578" spans="1:28" x14ac:dyDescent="0.25">
      <c r="A578">
        <v>577</v>
      </c>
      <c r="B578">
        <v>34961</v>
      </c>
      <c r="C578">
        <v>19000</v>
      </c>
      <c r="D578">
        <v>19000</v>
      </c>
      <c r="E578" s="1">
        <v>0.1171</v>
      </c>
      <c r="F578" t="s">
        <v>23</v>
      </c>
      <c r="G578" t="s">
        <v>29</v>
      </c>
      <c r="H578" s="1">
        <v>0.13789999999999999</v>
      </c>
      <c r="I578" t="s">
        <v>30</v>
      </c>
      <c r="J578" t="s">
        <v>17</v>
      </c>
      <c r="K578">
        <v>4791.67</v>
      </c>
      <c r="L578" t="s">
        <v>52</v>
      </c>
      <c r="M578">
        <v>9</v>
      </c>
      <c r="N578">
        <v>16348</v>
      </c>
      <c r="O578">
        <v>0</v>
      </c>
      <c r="P578" t="s">
        <v>28</v>
      </c>
      <c r="Q578">
        <v>11</v>
      </c>
      <c r="R578">
        <v>13</v>
      </c>
      <c r="S578">
        <v>2</v>
      </c>
      <c r="T578">
        <v>5</v>
      </c>
      <c r="U578" t="s">
        <v>146</v>
      </c>
      <c r="V578">
        <v>9</v>
      </c>
      <c r="W578">
        <v>1</v>
      </c>
      <c r="X578">
        <v>60</v>
      </c>
      <c r="Y578">
        <v>730</v>
      </c>
      <c r="Z578">
        <v>734</v>
      </c>
      <c r="AA578">
        <v>4791.67</v>
      </c>
      <c r="AB578">
        <v>5</v>
      </c>
    </row>
    <row r="579" spans="1:28" x14ac:dyDescent="0.25">
      <c r="A579">
        <v>578</v>
      </c>
      <c r="B579">
        <v>38145</v>
      </c>
      <c r="C579">
        <v>15000</v>
      </c>
      <c r="D579">
        <v>15000</v>
      </c>
      <c r="E579" s="1">
        <v>0.16769999999999999</v>
      </c>
      <c r="F579" t="s">
        <v>14</v>
      </c>
      <c r="G579" t="s">
        <v>15</v>
      </c>
      <c r="H579" s="1">
        <v>7.2900000000000006E-2</v>
      </c>
      <c r="I579" t="s">
        <v>72</v>
      </c>
      <c r="J579" t="s">
        <v>31</v>
      </c>
      <c r="K579">
        <v>7916.67</v>
      </c>
      <c r="L579" t="s">
        <v>62</v>
      </c>
      <c r="M579">
        <v>5</v>
      </c>
      <c r="N579">
        <v>5355</v>
      </c>
      <c r="O579">
        <v>1</v>
      </c>
      <c r="P579" t="s">
        <v>47</v>
      </c>
      <c r="Q579">
        <v>16</v>
      </c>
      <c r="R579">
        <v>7</v>
      </c>
      <c r="S579">
        <v>1</v>
      </c>
      <c r="T579">
        <v>6</v>
      </c>
      <c r="U579" t="s">
        <v>147</v>
      </c>
      <c r="V579">
        <v>15</v>
      </c>
      <c r="W579">
        <v>0</v>
      </c>
      <c r="X579">
        <v>36</v>
      </c>
      <c r="Y579">
        <v>675</v>
      </c>
      <c r="Z579">
        <v>679</v>
      </c>
      <c r="AA579">
        <v>7916.67</v>
      </c>
      <c r="AB579">
        <v>6</v>
      </c>
    </row>
    <row r="580" spans="1:28" x14ac:dyDescent="0.25">
      <c r="A580">
        <v>579</v>
      </c>
      <c r="B580">
        <v>77673</v>
      </c>
      <c r="C580">
        <v>18625</v>
      </c>
      <c r="D580">
        <v>18625</v>
      </c>
      <c r="E580" s="1">
        <v>0.19719999999999999</v>
      </c>
      <c r="F580" t="s">
        <v>23</v>
      </c>
      <c r="G580" t="s">
        <v>29</v>
      </c>
      <c r="H580" s="1">
        <v>0.2298</v>
      </c>
      <c r="I580" t="s">
        <v>56</v>
      </c>
      <c r="J580" t="s">
        <v>31</v>
      </c>
      <c r="K580">
        <v>4000</v>
      </c>
      <c r="L580" t="s">
        <v>84</v>
      </c>
      <c r="M580">
        <v>15</v>
      </c>
      <c r="N580">
        <v>26050</v>
      </c>
      <c r="O580">
        <v>2</v>
      </c>
      <c r="P580" t="s">
        <v>32</v>
      </c>
      <c r="Q580">
        <v>19</v>
      </c>
      <c r="R580">
        <v>22</v>
      </c>
      <c r="S580">
        <v>2</v>
      </c>
      <c r="T580">
        <v>9</v>
      </c>
      <c r="U580" t="s">
        <v>148</v>
      </c>
      <c r="V580">
        <v>15</v>
      </c>
      <c r="W580">
        <v>0</v>
      </c>
      <c r="X580">
        <v>60</v>
      </c>
      <c r="Y580">
        <v>680</v>
      </c>
      <c r="Z580">
        <v>684</v>
      </c>
      <c r="AA580">
        <v>4000</v>
      </c>
      <c r="AB580">
        <v>9</v>
      </c>
    </row>
    <row r="581" spans="1:28" x14ac:dyDescent="0.25">
      <c r="A581">
        <v>580</v>
      </c>
      <c r="B581">
        <v>51812</v>
      </c>
      <c r="C581">
        <v>6075</v>
      </c>
      <c r="D581">
        <v>6075</v>
      </c>
      <c r="E581" s="1">
        <v>7.6200000000000004E-2</v>
      </c>
      <c r="F581" t="s">
        <v>14</v>
      </c>
      <c r="G581" t="s">
        <v>15</v>
      </c>
      <c r="H581" s="1">
        <v>0.28249999999999997</v>
      </c>
      <c r="I581" t="s">
        <v>116</v>
      </c>
      <c r="J581" t="s">
        <v>31</v>
      </c>
      <c r="K581">
        <v>1083.33</v>
      </c>
      <c r="L581" t="s">
        <v>39</v>
      </c>
      <c r="M581">
        <v>8</v>
      </c>
      <c r="N581">
        <v>11539</v>
      </c>
      <c r="O581">
        <v>0</v>
      </c>
      <c r="P581" t="s">
        <v>100</v>
      </c>
      <c r="Q581">
        <v>7</v>
      </c>
      <c r="R581">
        <v>28</v>
      </c>
      <c r="S581">
        <v>1</v>
      </c>
      <c r="T581" t="s">
        <v>100</v>
      </c>
      <c r="U581" t="s">
        <v>146</v>
      </c>
      <c r="V581">
        <v>11</v>
      </c>
      <c r="W581">
        <v>0</v>
      </c>
      <c r="X581">
        <v>36</v>
      </c>
      <c r="Y581">
        <v>720</v>
      </c>
      <c r="Z581">
        <v>724</v>
      </c>
      <c r="AA581">
        <v>1083.33</v>
      </c>
      <c r="AB581">
        <v>-1</v>
      </c>
    </row>
    <row r="582" spans="1:28" x14ac:dyDescent="0.25">
      <c r="A582">
        <v>581</v>
      </c>
      <c r="B582">
        <v>94947</v>
      </c>
      <c r="C582">
        <v>12500</v>
      </c>
      <c r="D582">
        <v>12500</v>
      </c>
      <c r="E582" s="1">
        <v>0.15310000000000001</v>
      </c>
      <c r="F582" t="s">
        <v>14</v>
      </c>
      <c r="G582" t="s">
        <v>15</v>
      </c>
      <c r="H582" s="1">
        <v>0.1767</v>
      </c>
      <c r="I582" t="s">
        <v>20</v>
      </c>
      <c r="J582" t="s">
        <v>17</v>
      </c>
      <c r="K582">
        <v>3916.67</v>
      </c>
      <c r="L582" t="s">
        <v>25</v>
      </c>
      <c r="M582">
        <v>7</v>
      </c>
      <c r="N582">
        <v>8221</v>
      </c>
      <c r="O582">
        <v>3</v>
      </c>
      <c r="P582" t="s">
        <v>40</v>
      </c>
      <c r="Q582">
        <v>15</v>
      </c>
      <c r="R582">
        <v>17</v>
      </c>
      <c r="S582">
        <v>1</v>
      </c>
      <c r="T582">
        <v>11</v>
      </c>
      <c r="U582" t="s">
        <v>149</v>
      </c>
      <c r="V582">
        <v>14</v>
      </c>
      <c r="W582">
        <v>1</v>
      </c>
      <c r="X582">
        <v>36</v>
      </c>
      <c r="Y582">
        <v>690</v>
      </c>
      <c r="Z582">
        <v>694</v>
      </c>
      <c r="AA582">
        <v>3916.67</v>
      </c>
      <c r="AB582">
        <v>11</v>
      </c>
    </row>
    <row r="583" spans="1:28" x14ac:dyDescent="0.25">
      <c r="A583">
        <v>582</v>
      </c>
      <c r="B583">
        <v>49573</v>
      </c>
      <c r="C583">
        <v>5000</v>
      </c>
      <c r="D583">
        <v>5000</v>
      </c>
      <c r="E583" s="1">
        <v>0.15310000000000001</v>
      </c>
      <c r="F583" t="s">
        <v>14</v>
      </c>
      <c r="G583" t="s">
        <v>15</v>
      </c>
      <c r="H583" s="1">
        <v>4.9099999999999998E-2</v>
      </c>
      <c r="I583" t="s">
        <v>24</v>
      </c>
      <c r="J583" t="s">
        <v>31</v>
      </c>
      <c r="K583">
        <v>7083.33</v>
      </c>
      <c r="L583" t="s">
        <v>48</v>
      </c>
      <c r="M583">
        <v>12</v>
      </c>
      <c r="N583">
        <v>8225</v>
      </c>
      <c r="O583">
        <v>1</v>
      </c>
      <c r="P583" t="s">
        <v>28</v>
      </c>
      <c r="Q583">
        <v>15</v>
      </c>
      <c r="R583">
        <v>4</v>
      </c>
      <c r="S583">
        <v>1</v>
      </c>
      <c r="T583">
        <v>5</v>
      </c>
      <c r="U583" t="s">
        <v>147</v>
      </c>
      <c r="V583">
        <v>17</v>
      </c>
      <c r="W583">
        <v>0</v>
      </c>
      <c r="X583">
        <v>36</v>
      </c>
      <c r="Y583">
        <v>665</v>
      </c>
      <c r="Z583">
        <v>669</v>
      </c>
      <c r="AA583">
        <v>7083.33</v>
      </c>
      <c r="AB583">
        <v>5</v>
      </c>
    </row>
    <row r="584" spans="1:28" x14ac:dyDescent="0.25">
      <c r="A584">
        <v>583</v>
      </c>
      <c r="B584">
        <v>61720</v>
      </c>
      <c r="C584">
        <v>10000</v>
      </c>
      <c r="D584">
        <v>10000</v>
      </c>
      <c r="E584" s="1">
        <v>0.1212</v>
      </c>
      <c r="F584" t="s">
        <v>14</v>
      </c>
      <c r="G584" t="s">
        <v>29</v>
      </c>
      <c r="H584" s="1">
        <v>0.2306</v>
      </c>
      <c r="I584" t="s">
        <v>38</v>
      </c>
      <c r="J584" t="s">
        <v>31</v>
      </c>
      <c r="K584">
        <v>3083.33</v>
      </c>
      <c r="L584" t="s">
        <v>25</v>
      </c>
      <c r="M584">
        <v>14</v>
      </c>
      <c r="N584">
        <v>13638</v>
      </c>
      <c r="O584">
        <v>0</v>
      </c>
      <c r="P584" t="s">
        <v>37</v>
      </c>
      <c r="Q584">
        <v>12</v>
      </c>
      <c r="R584">
        <v>23</v>
      </c>
      <c r="S584">
        <v>2</v>
      </c>
      <c r="T584">
        <v>3</v>
      </c>
      <c r="U584" t="s">
        <v>146</v>
      </c>
      <c r="V584">
        <v>14</v>
      </c>
      <c r="W584">
        <v>0</v>
      </c>
      <c r="X584">
        <v>36</v>
      </c>
      <c r="Y584">
        <v>690</v>
      </c>
      <c r="Z584">
        <v>694</v>
      </c>
      <c r="AA584">
        <v>3083.33</v>
      </c>
      <c r="AB584">
        <v>3</v>
      </c>
    </row>
    <row r="585" spans="1:28" x14ac:dyDescent="0.25">
      <c r="A585">
        <v>584</v>
      </c>
      <c r="B585">
        <v>42743</v>
      </c>
      <c r="C585">
        <v>8000</v>
      </c>
      <c r="D585">
        <v>8000</v>
      </c>
      <c r="E585" s="1">
        <v>0.16769999999999999</v>
      </c>
      <c r="F585" t="s">
        <v>14</v>
      </c>
      <c r="G585" t="s">
        <v>29</v>
      </c>
      <c r="H585" s="1">
        <v>0.2099</v>
      </c>
      <c r="I585" t="s">
        <v>20</v>
      </c>
      <c r="J585" t="s">
        <v>31</v>
      </c>
      <c r="K585">
        <v>3750</v>
      </c>
      <c r="L585" t="s">
        <v>73</v>
      </c>
      <c r="M585">
        <v>6</v>
      </c>
      <c r="N585">
        <v>4010</v>
      </c>
      <c r="O585">
        <v>0</v>
      </c>
      <c r="P585" t="s">
        <v>28</v>
      </c>
      <c r="Q585">
        <v>16</v>
      </c>
      <c r="R585">
        <v>20</v>
      </c>
      <c r="S585">
        <v>2</v>
      </c>
      <c r="T585">
        <v>5</v>
      </c>
      <c r="U585" t="s">
        <v>146</v>
      </c>
      <c r="V585">
        <v>18</v>
      </c>
      <c r="W585">
        <v>0</v>
      </c>
      <c r="X585">
        <v>36</v>
      </c>
      <c r="Y585">
        <v>660</v>
      </c>
      <c r="Z585">
        <v>664</v>
      </c>
      <c r="AA585">
        <v>3750</v>
      </c>
      <c r="AB585">
        <v>5</v>
      </c>
    </row>
    <row r="586" spans="1:28" x14ac:dyDescent="0.25">
      <c r="A586">
        <v>585</v>
      </c>
      <c r="B586">
        <v>50398</v>
      </c>
      <c r="C586">
        <v>20000</v>
      </c>
      <c r="D586">
        <v>19975</v>
      </c>
      <c r="E586" s="1">
        <v>0.15809999999999999</v>
      </c>
      <c r="F586" t="s">
        <v>14</v>
      </c>
      <c r="G586" t="s">
        <v>15</v>
      </c>
      <c r="H586" s="1">
        <v>0.2142</v>
      </c>
      <c r="I586" t="s">
        <v>99</v>
      </c>
      <c r="J586" t="s">
        <v>31</v>
      </c>
      <c r="K586">
        <v>5000</v>
      </c>
      <c r="L586" t="s">
        <v>84</v>
      </c>
      <c r="M586">
        <v>12</v>
      </c>
      <c r="N586">
        <v>24352</v>
      </c>
      <c r="O586">
        <v>1</v>
      </c>
      <c r="P586" t="s">
        <v>19</v>
      </c>
      <c r="Q586">
        <v>15</v>
      </c>
      <c r="R586">
        <v>21</v>
      </c>
      <c r="S586">
        <v>1</v>
      </c>
      <c r="T586">
        <v>0</v>
      </c>
      <c r="U586" t="s">
        <v>147</v>
      </c>
      <c r="V586">
        <v>15</v>
      </c>
      <c r="W586">
        <v>0</v>
      </c>
      <c r="X586">
        <v>36</v>
      </c>
      <c r="Y586">
        <v>680</v>
      </c>
      <c r="Z586">
        <v>684</v>
      </c>
      <c r="AA586">
        <v>5000</v>
      </c>
      <c r="AB586">
        <v>0</v>
      </c>
    </row>
    <row r="587" spans="1:28" x14ac:dyDescent="0.25">
      <c r="A587">
        <v>586</v>
      </c>
      <c r="B587">
        <v>40343</v>
      </c>
      <c r="C587">
        <v>9600</v>
      </c>
      <c r="D587">
        <v>9600</v>
      </c>
      <c r="E587" s="1">
        <v>0.13489999999999999</v>
      </c>
      <c r="F587" t="s">
        <v>14</v>
      </c>
      <c r="G587" t="s">
        <v>29</v>
      </c>
      <c r="H587" s="1">
        <v>0.15040000000000001</v>
      </c>
      <c r="I587" t="s">
        <v>77</v>
      </c>
      <c r="J587" t="s">
        <v>31</v>
      </c>
      <c r="K587">
        <v>4250</v>
      </c>
      <c r="L587" t="s">
        <v>43</v>
      </c>
      <c r="M587">
        <v>17</v>
      </c>
      <c r="N587">
        <v>7713</v>
      </c>
      <c r="O587">
        <v>1</v>
      </c>
      <c r="P587" t="s">
        <v>49</v>
      </c>
      <c r="Q587">
        <v>13</v>
      </c>
      <c r="R587">
        <v>15</v>
      </c>
      <c r="S587">
        <v>2</v>
      </c>
      <c r="T587">
        <v>1</v>
      </c>
      <c r="U587" t="s">
        <v>147</v>
      </c>
      <c r="V587">
        <v>14</v>
      </c>
      <c r="W587">
        <v>0</v>
      </c>
      <c r="X587">
        <v>36</v>
      </c>
      <c r="Y587">
        <v>685</v>
      </c>
      <c r="Z587">
        <v>689</v>
      </c>
      <c r="AA587">
        <v>4250</v>
      </c>
      <c r="AB587">
        <v>1</v>
      </c>
    </row>
    <row r="588" spans="1:28" x14ac:dyDescent="0.25">
      <c r="A588">
        <v>587</v>
      </c>
      <c r="B588">
        <v>52548</v>
      </c>
      <c r="C588">
        <v>3600</v>
      </c>
      <c r="D588">
        <v>3600</v>
      </c>
      <c r="E588" s="1">
        <v>9.7600000000000006E-2</v>
      </c>
      <c r="F588" t="s">
        <v>14</v>
      </c>
      <c r="G588" t="s">
        <v>29</v>
      </c>
      <c r="H588" s="1">
        <v>0.1134</v>
      </c>
      <c r="I588" t="s">
        <v>103</v>
      </c>
      <c r="J588" t="s">
        <v>31</v>
      </c>
      <c r="K588">
        <v>2108.33</v>
      </c>
      <c r="L588" t="s">
        <v>27</v>
      </c>
      <c r="M588">
        <v>14</v>
      </c>
      <c r="N588">
        <v>4467</v>
      </c>
      <c r="O588">
        <v>0</v>
      </c>
      <c r="P588" t="s">
        <v>100</v>
      </c>
      <c r="Q588">
        <v>9</v>
      </c>
      <c r="R588">
        <v>11</v>
      </c>
      <c r="S588">
        <v>2</v>
      </c>
      <c r="T588" t="s">
        <v>100</v>
      </c>
      <c r="U588" t="s">
        <v>146</v>
      </c>
      <c r="V588">
        <v>14</v>
      </c>
      <c r="W588">
        <v>0</v>
      </c>
      <c r="X588">
        <v>36</v>
      </c>
      <c r="Y588">
        <v>695</v>
      </c>
      <c r="Z588">
        <v>699</v>
      </c>
      <c r="AA588">
        <v>2108.33</v>
      </c>
      <c r="AB588">
        <v>-1</v>
      </c>
    </row>
    <row r="589" spans="1:28" x14ac:dyDescent="0.25">
      <c r="A589">
        <v>588</v>
      </c>
      <c r="B589">
        <v>96704</v>
      </c>
      <c r="C589">
        <v>14075</v>
      </c>
      <c r="D589">
        <v>14075</v>
      </c>
      <c r="E589" s="1">
        <v>0.1875</v>
      </c>
      <c r="F589" t="s">
        <v>14</v>
      </c>
      <c r="G589" t="s">
        <v>33</v>
      </c>
      <c r="H589" s="1">
        <v>0.12959999999999999</v>
      </c>
      <c r="I589" t="s">
        <v>71</v>
      </c>
      <c r="J589" t="s">
        <v>31</v>
      </c>
      <c r="K589">
        <v>3033.33</v>
      </c>
      <c r="L589" t="s">
        <v>25</v>
      </c>
      <c r="M589">
        <v>6</v>
      </c>
      <c r="N589">
        <v>13036</v>
      </c>
      <c r="O589">
        <v>0</v>
      </c>
      <c r="P589" t="s">
        <v>44</v>
      </c>
      <c r="Q589">
        <v>18</v>
      </c>
      <c r="R589">
        <v>12</v>
      </c>
      <c r="S589">
        <v>3</v>
      </c>
      <c r="T589">
        <v>8</v>
      </c>
      <c r="U589" t="s">
        <v>146</v>
      </c>
      <c r="V589">
        <v>14</v>
      </c>
      <c r="W589">
        <v>0</v>
      </c>
      <c r="X589">
        <v>36</v>
      </c>
      <c r="Y589">
        <v>690</v>
      </c>
      <c r="Z589">
        <v>694</v>
      </c>
      <c r="AA589">
        <v>3033.33</v>
      </c>
      <c r="AB589">
        <v>8</v>
      </c>
    </row>
    <row r="590" spans="1:28" x14ac:dyDescent="0.25">
      <c r="A590">
        <v>589</v>
      </c>
      <c r="B590">
        <v>10059</v>
      </c>
      <c r="C590">
        <v>3000</v>
      </c>
      <c r="D590">
        <v>3000</v>
      </c>
      <c r="E590" s="1">
        <v>7.51E-2</v>
      </c>
      <c r="F590" t="s">
        <v>14</v>
      </c>
      <c r="G590" t="s">
        <v>76</v>
      </c>
      <c r="H590" s="1">
        <v>0.11310000000000001</v>
      </c>
      <c r="I590" t="s">
        <v>34</v>
      </c>
      <c r="J590" t="s">
        <v>31</v>
      </c>
      <c r="K590">
        <v>3500</v>
      </c>
      <c r="L590" t="s">
        <v>18</v>
      </c>
      <c r="M590">
        <v>9</v>
      </c>
      <c r="N590">
        <v>0</v>
      </c>
      <c r="O590">
        <v>2</v>
      </c>
      <c r="P590" t="s">
        <v>37</v>
      </c>
      <c r="Q590">
        <v>7</v>
      </c>
      <c r="R590">
        <v>11</v>
      </c>
      <c r="S590">
        <v>5</v>
      </c>
      <c r="T590">
        <v>3</v>
      </c>
      <c r="U590" t="s">
        <v>148</v>
      </c>
      <c r="V590">
        <v>9</v>
      </c>
      <c r="W590">
        <v>0</v>
      </c>
      <c r="X590">
        <v>36</v>
      </c>
      <c r="Y590">
        <v>735</v>
      </c>
      <c r="Z590">
        <v>739</v>
      </c>
      <c r="AA590">
        <v>3500</v>
      </c>
      <c r="AB590">
        <v>3</v>
      </c>
    </row>
    <row r="591" spans="1:28" x14ac:dyDescent="0.25">
      <c r="A591">
        <v>590</v>
      </c>
      <c r="B591">
        <v>82534</v>
      </c>
      <c r="C591">
        <v>35000</v>
      </c>
      <c r="D591">
        <v>34975</v>
      </c>
      <c r="E591" s="1">
        <v>0.1016</v>
      </c>
      <c r="F591" t="s">
        <v>14</v>
      </c>
      <c r="G591" t="s">
        <v>15</v>
      </c>
      <c r="H591" s="1">
        <v>0.25559999999999999</v>
      </c>
      <c r="I591" t="s">
        <v>71</v>
      </c>
      <c r="J591" t="s">
        <v>31</v>
      </c>
      <c r="K591">
        <v>9220</v>
      </c>
      <c r="L591" t="s">
        <v>57</v>
      </c>
      <c r="M591">
        <v>12</v>
      </c>
      <c r="N591">
        <v>40782</v>
      </c>
      <c r="O591">
        <v>1</v>
      </c>
      <c r="P591" t="s">
        <v>40</v>
      </c>
      <c r="Q591">
        <v>10</v>
      </c>
      <c r="R591">
        <v>25</v>
      </c>
      <c r="S591">
        <v>1</v>
      </c>
      <c r="T591">
        <v>11</v>
      </c>
      <c r="U591" t="s">
        <v>147</v>
      </c>
      <c r="V591">
        <v>8</v>
      </c>
      <c r="W591">
        <v>0</v>
      </c>
      <c r="X591">
        <v>36</v>
      </c>
      <c r="Y591">
        <v>760</v>
      </c>
      <c r="Z591">
        <v>764</v>
      </c>
      <c r="AA591">
        <v>9220</v>
      </c>
      <c r="AB591">
        <v>11</v>
      </c>
    </row>
    <row r="592" spans="1:28" x14ac:dyDescent="0.25">
      <c r="A592">
        <v>591</v>
      </c>
      <c r="B592">
        <v>25767</v>
      </c>
      <c r="C592">
        <v>1700</v>
      </c>
      <c r="D592">
        <v>1700</v>
      </c>
      <c r="E592" s="1">
        <v>6.9900000000000004E-2</v>
      </c>
      <c r="F592" t="s">
        <v>14</v>
      </c>
      <c r="G592" t="s">
        <v>58</v>
      </c>
      <c r="H592" s="1">
        <v>5.1999999999999998E-2</v>
      </c>
      <c r="I592" t="s">
        <v>69</v>
      </c>
      <c r="J592" t="s">
        <v>31</v>
      </c>
      <c r="K592">
        <v>2250</v>
      </c>
      <c r="L592" t="s">
        <v>82</v>
      </c>
      <c r="M592">
        <v>4</v>
      </c>
      <c r="N592">
        <v>4527</v>
      </c>
      <c r="O592">
        <v>0</v>
      </c>
      <c r="P592" t="s">
        <v>28</v>
      </c>
      <c r="Q592">
        <v>6</v>
      </c>
      <c r="R592">
        <v>5</v>
      </c>
      <c r="S592">
        <v>0</v>
      </c>
      <c r="T592">
        <v>5</v>
      </c>
      <c r="U592" t="s">
        <v>146</v>
      </c>
      <c r="V592">
        <v>8</v>
      </c>
      <c r="W592">
        <v>0</v>
      </c>
      <c r="X592">
        <v>36</v>
      </c>
      <c r="Y592">
        <v>750</v>
      </c>
      <c r="Z592">
        <v>754</v>
      </c>
      <c r="AA592">
        <v>2250</v>
      </c>
      <c r="AB592">
        <v>5</v>
      </c>
    </row>
    <row r="593" spans="1:28" x14ac:dyDescent="0.25">
      <c r="A593">
        <v>592</v>
      </c>
      <c r="B593">
        <v>9244</v>
      </c>
      <c r="C593">
        <v>8800</v>
      </c>
      <c r="D593">
        <v>8800</v>
      </c>
      <c r="E593" s="1">
        <v>7.51E-2</v>
      </c>
      <c r="F593" t="s">
        <v>14</v>
      </c>
      <c r="G593" t="s">
        <v>33</v>
      </c>
      <c r="H593" s="1">
        <v>0.20730000000000001</v>
      </c>
      <c r="I593" t="s">
        <v>77</v>
      </c>
      <c r="J593" t="s">
        <v>17</v>
      </c>
      <c r="K593">
        <v>4833</v>
      </c>
      <c r="L593" t="s">
        <v>95</v>
      </c>
      <c r="M593">
        <v>6</v>
      </c>
      <c r="N593">
        <v>306</v>
      </c>
      <c r="O593">
        <v>4</v>
      </c>
      <c r="P593" t="s">
        <v>28</v>
      </c>
      <c r="Q593">
        <v>7</v>
      </c>
      <c r="R593">
        <v>20</v>
      </c>
      <c r="S593">
        <v>3</v>
      </c>
      <c r="T593">
        <v>5</v>
      </c>
      <c r="U593" t="s">
        <v>149</v>
      </c>
      <c r="V593">
        <v>7</v>
      </c>
      <c r="W593">
        <v>1</v>
      </c>
      <c r="X593">
        <v>36</v>
      </c>
      <c r="Y593">
        <v>790</v>
      </c>
      <c r="Z593">
        <v>794</v>
      </c>
      <c r="AA593">
        <v>4833</v>
      </c>
      <c r="AB593">
        <v>5</v>
      </c>
    </row>
    <row r="594" spans="1:28" x14ac:dyDescent="0.25">
      <c r="A594">
        <v>593</v>
      </c>
      <c r="B594">
        <v>6045</v>
      </c>
      <c r="C594">
        <v>24250</v>
      </c>
      <c r="D594">
        <v>23985.41</v>
      </c>
      <c r="E594" s="1">
        <v>0.12180000000000001</v>
      </c>
      <c r="F594" t="s">
        <v>14</v>
      </c>
      <c r="G594" t="s">
        <v>15</v>
      </c>
      <c r="H594" s="1">
        <v>0.17649999999999999</v>
      </c>
      <c r="I594" t="s">
        <v>24</v>
      </c>
      <c r="J594" t="s">
        <v>17</v>
      </c>
      <c r="K594">
        <v>8910.42</v>
      </c>
      <c r="L594" t="s">
        <v>55</v>
      </c>
      <c r="M594">
        <v>16</v>
      </c>
      <c r="N594">
        <v>81940</v>
      </c>
      <c r="O594">
        <v>0</v>
      </c>
      <c r="P594" t="s">
        <v>40</v>
      </c>
      <c r="Q594">
        <v>12</v>
      </c>
      <c r="R594">
        <v>17</v>
      </c>
      <c r="S594">
        <v>1</v>
      </c>
      <c r="T594">
        <v>11</v>
      </c>
      <c r="U594" t="s">
        <v>146</v>
      </c>
      <c r="V594">
        <v>9</v>
      </c>
      <c r="W594">
        <v>1</v>
      </c>
      <c r="X594">
        <v>36</v>
      </c>
      <c r="Y594">
        <v>740</v>
      </c>
      <c r="Z594">
        <v>744</v>
      </c>
      <c r="AA594">
        <v>8910.42</v>
      </c>
      <c r="AB594">
        <v>11</v>
      </c>
    </row>
    <row r="595" spans="1:28" x14ac:dyDescent="0.25">
      <c r="A595">
        <v>594</v>
      </c>
      <c r="B595">
        <v>5073</v>
      </c>
      <c r="C595">
        <v>10750</v>
      </c>
      <c r="D595">
        <v>10166.42</v>
      </c>
      <c r="E595" s="1">
        <v>0.1114</v>
      </c>
      <c r="F595" t="s">
        <v>14</v>
      </c>
      <c r="G595" t="s">
        <v>29</v>
      </c>
      <c r="H595" s="1">
        <v>0.1191</v>
      </c>
      <c r="I595" t="s">
        <v>38</v>
      </c>
      <c r="J595" t="s">
        <v>17</v>
      </c>
      <c r="K595">
        <v>4416.67</v>
      </c>
      <c r="L595" t="s">
        <v>39</v>
      </c>
      <c r="M595">
        <v>9</v>
      </c>
      <c r="N595">
        <v>12619</v>
      </c>
      <c r="O595">
        <v>1</v>
      </c>
      <c r="P595" t="s">
        <v>22</v>
      </c>
      <c r="Q595">
        <v>11</v>
      </c>
      <c r="R595">
        <v>11</v>
      </c>
      <c r="S595">
        <v>2</v>
      </c>
      <c r="T595">
        <v>2</v>
      </c>
      <c r="U595" t="s">
        <v>147</v>
      </c>
      <c r="V595">
        <v>11</v>
      </c>
      <c r="W595">
        <v>1</v>
      </c>
      <c r="X595">
        <v>36</v>
      </c>
      <c r="Y595">
        <v>720</v>
      </c>
      <c r="Z595">
        <v>724</v>
      </c>
      <c r="AA595">
        <v>4416.67</v>
      </c>
      <c r="AB595">
        <v>2</v>
      </c>
    </row>
    <row r="596" spans="1:28" x14ac:dyDescent="0.25">
      <c r="A596">
        <v>595</v>
      </c>
      <c r="B596">
        <v>38378</v>
      </c>
      <c r="C596">
        <v>6000</v>
      </c>
      <c r="D596">
        <v>6000</v>
      </c>
      <c r="E596" s="1">
        <v>0.15959999999999999</v>
      </c>
      <c r="F596" t="s">
        <v>14</v>
      </c>
      <c r="G596" t="s">
        <v>15</v>
      </c>
      <c r="H596" s="1">
        <v>0.2485</v>
      </c>
      <c r="I596" t="s">
        <v>24</v>
      </c>
      <c r="J596" t="s">
        <v>17</v>
      </c>
      <c r="K596">
        <v>3264</v>
      </c>
      <c r="L596" t="s">
        <v>73</v>
      </c>
      <c r="M596">
        <v>13</v>
      </c>
      <c r="N596">
        <v>6347</v>
      </c>
      <c r="O596">
        <v>1</v>
      </c>
      <c r="P596" t="s">
        <v>40</v>
      </c>
      <c r="Q596">
        <v>15</v>
      </c>
      <c r="R596">
        <v>24</v>
      </c>
      <c r="S596">
        <v>1</v>
      </c>
      <c r="T596">
        <v>11</v>
      </c>
      <c r="U596" t="s">
        <v>147</v>
      </c>
      <c r="V596">
        <v>18</v>
      </c>
      <c r="W596">
        <v>1</v>
      </c>
      <c r="X596">
        <v>36</v>
      </c>
      <c r="Y596">
        <v>660</v>
      </c>
      <c r="Z596">
        <v>664</v>
      </c>
      <c r="AA596">
        <v>3264</v>
      </c>
      <c r="AB596">
        <v>11</v>
      </c>
    </row>
    <row r="597" spans="1:28" x14ac:dyDescent="0.25">
      <c r="A597">
        <v>596</v>
      </c>
      <c r="B597">
        <v>99189</v>
      </c>
      <c r="C597">
        <v>15000</v>
      </c>
      <c r="D597">
        <v>15000</v>
      </c>
      <c r="E597" s="1">
        <v>0.1016</v>
      </c>
      <c r="F597" t="s">
        <v>14</v>
      </c>
      <c r="G597" t="s">
        <v>29</v>
      </c>
      <c r="H597" s="1">
        <v>0.1857</v>
      </c>
      <c r="I597" t="s">
        <v>24</v>
      </c>
      <c r="J597" t="s">
        <v>17</v>
      </c>
      <c r="K597">
        <v>5000</v>
      </c>
      <c r="L597" t="s">
        <v>83</v>
      </c>
      <c r="M597">
        <v>13</v>
      </c>
      <c r="N597">
        <v>33389</v>
      </c>
      <c r="O597">
        <v>0</v>
      </c>
      <c r="P597" t="s">
        <v>40</v>
      </c>
      <c r="Q597">
        <v>10</v>
      </c>
      <c r="R597">
        <v>18</v>
      </c>
      <c r="S597">
        <v>2</v>
      </c>
      <c r="T597">
        <v>11</v>
      </c>
      <c r="U597" t="s">
        <v>146</v>
      </c>
      <c r="V597">
        <v>13</v>
      </c>
      <c r="W597">
        <v>1</v>
      </c>
      <c r="X597">
        <v>36</v>
      </c>
      <c r="Y597">
        <v>700</v>
      </c>
      <c r="Z597">
        <v>704</v>
      </c>
      <c r="AA597">
        <v>5000</v>
      </c>
      <c r="AB597">
        <v>11</v>
      </c>
    </row>
    <row r="598" spans="1:28" x14ac:dyDescent="0.25">
      <c r="A598">
        <v>597</v>
      </c>
      <c r="B598">
        <v>66604</v>
      </c>
      <c r="C598">
        <v>15000</v>
      </c>
      <c r="D598">
        <v>15000</v>
      </c>
      <c r="E598" s="1">
        <v>0.14330000000000001</v>
      </c>
      <c r="F598" t="s">
        <v>14</v>
      </c>
      <c r="G598" t="s">
        <v>29</v>
      </c>
      <c r="H598" s="1">
        <v>0.1638</v>
      </c>
      <c r="I598" t="s">
        <v>72</v>
      </c>
      <c r="J598" t="s">
        <v>17</v>
      </c>
      <c r="K598">
        <v>5500</v>
      </c>
      <c r="L598" t="s">
        <v>83</v>
      </c>
      <c r="M598">
        <v>10</v>
      </c>
      <c r="N598">
        <v>12413</v>
      </c>
      <c r="O598">
        <v>2</v>
      </c>
      <c r="P598" t="s">
        <v>37</v>
      </c>
      <c r="Q598">
        <v>14</v>
      </c>
      <c r="R598">
        <v>16</v>
      </c>
      <c r="S598">
        <v>2</v>
      </c>
      <c r="T598">
        <v>3</v>
      </c>
      <c r="U598" t="s">
        <v>148</v>
      </c>
      <c r="V598">
        <v>13</v>
      </c>
      <c r="W598">
        <v>1</v>
      </c>
      <c r="X598">
        <v>36</v>
      </c>
      <c r="Y598">
        <v>700</v>
      </c>
      <c r="Z598">
        <v>704</v>
      </c>
      <c r="AA598">
        <v>5500</v>
      </c>
      <c r="AB598">
        <v>3</v>
      </c>
    </row>
    <row r="599" spans="1:28" x14ac:dyDescent="0.25">
      <c r="A599">
        <v>598</v>
      </c>
      <c r="B599">
        <v>87649</v>
      </c>
      <c r="C599">
        <v>10000</v>
      </c>
      <c r="D599">
        <v>10000</v>
      </c>
      <c r="E599" s="1">
        <v>0.13109999999999999</v>
      </c>
      <c r="F599" t="s">
        <v>14</v>
      </c>
      <c r="G599" t="s">
        <v>29</v>
      </c>
      <c r="H599" s="1">
        <v>0.14119999999999999</v>
      </c>
      <c r="I599" t="s">
        <v>24</v>
      </c>
      <c r="J599" t="s">
        <v>31</v>
      </c>
      <c r="K599">
        <v>7500</v>
      </c>
      <c r="L599" t="s">
        <v>84</v>
      </c>
      <c r="M599">
        <v>12</v>
      </c>
      <c r="N599">
        <v>3235</v>
      </c>
      <c r="O599">
        <v>0</v>
      </c>
      <c r="P599" t="s">
        <v>47</v>
      </c>
      <c r="Q599">
        <v>13</v>
      </c>
      <c r="R599">
        <v>14</v>
      </c>
      <c r="S599">
        <v>2</v>
      </c>
      <c r="T599">
        <v>6</v>
      </c>
      <c r="U599" t="s">
        <v>146</v>
      </c>
      <c r="V599">
        <v>15</v>
      </c>
      <c r="W599">
        <v>0</v>
      </c>
      <c r="X599">
        <v>36</v>
      </c>
      <c r="Y599">
        <v>680</v>
      </c>
      <c r="Z599">
        <v>684</v>
      </c>
      <c r="AA599">
        <v>7500</v>
      </c>
      <c r="AB599">
        <v>6</v>
      </c>
    </row>
    <row r="600" spans="1:28" x14ac:dyDescent="0.25">
      <c r="A600">
        <v>599</v>
      </c>
      <c r="B600">
        <v>58739</v>
      </c>
      <c r="C600">
        <v>5950</v>
      </c>
      <c r="D600">
        <v>5950</v>
      </c>
      <c r="E600" s="1">
        <v>0.1212</v>
      </c>
      <c r="F600" t="s">
        <v>14</v>
      </c>
      <c r="G600" t="s">
        <v>29</v>
      </c>
      <c r="H600" s="1">
        <v>0.21540000000000001</v>
      </c>
      <c r="I600" t="s">
        <v>46</v>
      </c>
      <c r="J600" t="s">
        <v>17</v>
      </c>
      <c r="K600">
        <v>5000</v>
      </c>
      <c r="L600" t="s">
        <v>25</v>
      </c>
      <c r="M600">
        <v>9</v>
      </c>
      <c r="N600">
        <v>47746</v>
      </c>
      <c r="O600">
        <v>0</v>
      </c>
      <c r="P600" t="s">
        <v>40</v>
      </c>
      <c r="Q600">
        <v>12</v>
      </c>
      <c r="R600">
        <v>21</v>
      </c>
      <c r="S600">
        <v>2</v>
      </c>
      <c r="T600">
        <v>11</v>
      </c>
      <c r="U600" t="s">
        <v>146</v>
      </c>
      <c r="V600">
        <v>14</v>
      </c>
      <c r="W600">
        <v>1</v>
      </c>
      <c r="X600">
        <v>36</v>
      </c>
      <c r="Y600">
        <v>690</v>
      </c>
      <c r="Z600">
        <v>694</v>
      </c>
      <c r="AA600">
        <v>5000</v>
      </c>
      <c r="AB600">
        <v>11</v>
      </c>
    </row>
    <row r="601" spans="1:28" x14ac:dyDescent="0.25">
      <c r="A601">
        <v>600</v>
      </c>
      <c r="B601">
        <v>28808</v>
      </c>
      <c r="C601">
        <v>10000</v>
      </c>
      <c r="D601">
        <v>10000</v>
      </c>
      <c r="E601" s="1">
        <v>0.1099</v>
      </c>
      <c r="F601" t="s">
        <v>14</v>
      </c>
      <c r="G601" t="s">
        <v>15</v>
      </c>
      <c r="H601" s="1">
        <v>8.2299999999999998E-2</v>
      </c>
      <c r="I601" t="s">
        <v>71</v>
      </c>
      <c r="J601" t="s">
        <v>35</v>
      </c>
      <c r="K601">
        <v>5833.33</v>
      </c>
      <c r="L601" t="s">
        <v>83</v>
      </c>
      <c r="M601">
        <v>15</v>
      </c>
      <c r="N601">
        <v>11620</v>
      </c>
      <c r="O601">
        <v>0</v>
      </c>
      <c r="P601" t="s">
        <v>19</v>
      </c>
      <c r="Q601">
        <v>10</v>
      </c>
      <c r="R601">
        <v>8</v>
      </c>
      <c r="S601">
        <v>1</v>
      </c>
      <c r="T601">
        <v>0</v>
      </c>
      <c r="U601" t="s">
        <v>146</v>
      </c>
      <c r="V601">
        <v>13</v>
      </c>
      <c r="W601">
        <v>1</v>
      </c>
      <c r="X601">
        <v>36</v>
      </c>
      <c r="Y601">
        <v>700</v>
      </c>
      <c r="Z601">
        <v>704</v>
      </c>
      <c r="AA601">
        <v>5833.33</v>
      </c>
      <c r="AB601">
        <v>0</v>
      </c>
    </row>
    <row r="602" spans="1:28" x14ac:dyDescent="0.25">
      <c r="A602">
        <v>601</v>
      </c>
      <c r="B602">
        <v>26877</v>
      </c>
      <c r="C602">
        <v>4000</v>
      </c>
      <c r="D602">
        <v>4000</v>
      </c>
      <c r="E602" s="1">
        <v>0.15229999999999999</v>
      </c>
      <c r="F602" t="s">
        <v>14</v>
      </c>
      <c r="G602" t="s">
        <v>33</v>
      </c>
      <c r="H602" s="1">
        <v>0.10730000000000001</v>
      </c>
      <c r="I602" t="s">
        <v>38</v>
      </c>
      <c r="J602" t="s">
        <v>31</v>
      </c>
      <c r="K602">
        <v>2916.67</v>
      </c>
      <c r="L602" t="s">
        <v>36</v>
      </c>
      <c r="M602">
        <v>6</v>
      </c>
      <c r="N602">
        <v>1651</v>
      </c>
      <c r="O602">
        <v>1</v>
      </c>
      <c r="P602" t="s">
        <v>47</v>
      </c>
      <c r="Q602">
        <v>15</v>
      </c>
      <c r="R602">
        <v>10</v>
      </c>
      <c r="S602">
        <v>3</v>
      </c>
      <c r="T602">
        <v>6</v>
      </c>
      <c r="U602" t="s">
        <v>147</v>
      </c>
      <c r="V602">
        <v>16</v>
      </c>
      <c r="W602">
        <v>0</v>
      </c>
      <c r="X602">
        <v>36</v>
      </c>
      <c r="Y602">
        <v>670</v>
      </c>
      <c r="Z602">
        <v>674</v>
      </c>
      <c r="AA602">
        <v>2916.67</v>
      </c>
      <c r="AB602">
        <v>6</v>
      </c>
    </row>
    <row r="603" spans="1:28" x14ac:dyDescent="0.25">
      <c r="A603">
        <v>602</v>
      </c>
      <c r="B603">
        <v>13309</v>
      </c>
      <c r="C603">
        <v>15000</v>
      </c>
      <c r="D603">
        <v>14675</v>
      </c>
      <c r="E603" s="1">
        <v>7.8799999999999995E-2</v>
      </c>
      <c r="F603" t="s">
        <v>14</v>
      </c>
      <c r="G603" t="s">
        <v>68</v>
      </c>
      <c r="H603" s="1">
        <v>5.3E-3</v>
      </c>
      <c r="I603" t="s">
        <v>69</v>
      </c>
      <c r="J603" t="s">
        <v>17</v>
      </c>
      <c r="K603">
        <v>10417</v>
      </c>
      <c r="L603" t="s">
        <v>67</v>
      </c>
      <c r="M603">
        <v>8</v>
      </c>
      <c r="N603">
        <v>1343</v>
      </c>
      <c r="O603">
        <v>1</v>
      </c>
      <c r="P603" t="s">
        <v>19</v>
      </c>
      <c r="Q603">
        <v>7</v>
      </c>
      <c r="R603">
        <v>0</v>
      </c>
      <c r="S603">
        <v>4</v>
      </c>
      <c r="T603">
        <v>0</v>
      </c>
      <c r="U603" t="s">
        <v>147</v>
      </c>
      <c r="V603">
        <v>7</v>
      </c>
      <c r="W603">
        <v>1</v>
      </c>
      <c r="X603">
        <v>36</v>
      </c>
      <c r="Y603">
        <v>780</v>
      </c>
      <c r="Z603">
        <v>784</v>
      </c>
      <c r="AA603">
        <v>10417</v>
      </c>
      <c r="AB603">
        <v>0</v>
      </c>
    </row>
    <row r="604" spans="1:28" x14ac:dyDescent="0.25">
      <c r="A604">
        <v>603</v>
      </c>
      <c r="B604">
        <v>6128</v>
      </c>
      <c r="C604">
        <v>10000</v>
      </c>
      <c r="D604">
        <v>9850</v>
      </c>
      <c r="E604" s="1">
        <v>0.15310000000000001</v>
      </c>
      <c r="F604" t="s">
        <v>14</v>
      </c>
      <c r="G604" t="s">
        <v>15</v>
      </c>
      <c r="H604" s="1">
        <v>0.186</v>
      </c>
      <c r="I604" t="s">
        <v>71</v>
      </c>
      <c r="J604" t="s">
        <v>31</v>
      </c>
      <c r="K604">
        <v>2500</v>
      </c>
      <c r="L604" t="s">
        <v>48</v>
      </c>
      <c r="M604">
        <v>8</v>
      </c>
      <c r="N604">
        <v>9092</v>
      </c>
      <c r="O604">
        <v>1</v>
      </c>
      <c r="P604" t="s">
        <v>19</v>
      </c>
      <c r="Q604">
        <v>15</v>
      </c>
      <c r="R604">
        <v>18</v>
      </c>
      <c r="S604">
        <v>1</v>
      </c>
      <c r="T604">
        <v>0</v>
      </c>
      <c r="U604" t="s">
        <v>147</v>
      </c>
      <c r="V604">
        <v>17</v>
      </c>
      <c r="W604">
        <v>0</v>
      </c>
      <c r="X604">
        <v>36</v>
      </c>
      <c r="Y604">
        <v>665</v>
      </c>
      <c r="Z604">
        <v>669</v>
      </c>
      <c r="AA604">
        <v>2500</v>
      </c>
      <c r="AB604">
        <v>0</v>
      </c>
    </row>
    <row r="605" spans="1:28" x14ac:dyDescent="0.25">
      <c r="A605">
        <v>604</v>
      </c>
      <c r="B605">
        <v>70785</v>
      </c>
      <c r="C605">
        <v>8875</v>
      </c>
      <c r="D605">
        <v>8875</v>
      </c>
      <c r="E605" s="1">
        <v>0.13109999999999999</v>
      </c>
      <c r="F605" t="s">
        <v>14</v>
      </c>
      <c r="G605" t="s">
        <v>33</v>
      </c>
      <c r="H605" s="1">
        <v>0.30459999999999998</v>
      </c>
      <c r="I605" t="s">
        <v>20</v>
      </c>
      <c r="J605" t="s">
        <v>35</v>
      </c>
      <c r="K605">
        <v>2166.67</v>
      </c>
      <c r="L605" t="s">
        <v>83</v>
      </c>
      <c r="M605">
        <v>9</v>
      </c>
      <c r="N605">
        <v>6797</v>
      </c>
      <c r="O605">
        <v>1</v>
      </c>
      <c r="P605" t="s">
        <v>22</v>
      </c>
      <c r="Q605">
        <v>13</v>
      </c>
      <c r="R605">
        <v>30</v>
      </c>
      <c r="S605">
        <v>3</v>
      </c>
      <c r="T605">
        <v>2</v>
      </c>
      <c r="U605" t="s">
        <v>147</v>
      </c>
      <c r="V605">
        <v>13</v>
      </c>
      <c r="W605">
        <v>1</v>
      </c>
      <c r="X605">
        <v>36</v>
      </c>
      <c r="Y605">
        <v>700</v>
      </c>
      <c r="Z605">
        <v>704</v>
      </c>
      <c r="AA605">
        <v>2166.67</v>
      </c>
      <c r="AB605">
        <v>2</v>
      </c>
    </row>
    <row r="606" spans="1:28" x14ac:dyDescent="0.25">
      <c r="A606">
        <v>605</v>
      </c>
      <c r="B606">
        <v>44672</v>
      </c>
      <c r="C606">
        <v>2400</v>
      </c>
      <c r="D606">
        <v>2400</v>
      </c>
      <c r="E606" s="1">
        <v>0.1074</v>
      </c>
      <c r="F606" t="s">
        <v>14</v>
      </c>
      <c r="G606" t="s">
        <v>29</v>
      </c>
      <c r="H606" s="1">
        <v>0.112</v>
      </c>
      <c r="I606" t="s">
        <v>71</v>
      </c>
      <c r="J606" t="s">
        <v>31</v>
      </c>
      <c r="K606">
        <v>2000</v>
      </c>
      <c r="L606" t="s">
        <v>42</v>
      </c>
      <c r="M606">
        <v>4</v>
      </c>
      <c r="N606">
        <v>3055</v>
      </c>
      <c r="O606">
        <v>0</v>
      </c>
      <c r="P606" t="s">
        <v>40</v>
      </c>
      <c r="Q606">
        <v>10</v>
      </c>
      <c r="R606">
        <v>11</v>
      </c>
      <c r="S606">
        <v>2</v>
      </c>
      <c r="T606">
        <v>11</v>
      </c>
      <c r="U606" t="s">
        <v>146</v>
      </c>
      <c r="V606">
        <v>12</v>
      </c>
      <c r="W606">
        <v>0</v>
      </c>
      <c r="X606">
        <v>36</v>
      </c>
      <c r="Y606">
        <v>705</v>
      </c>
      <c r="Z606">
        <v>709</v>
      </c>
      <c r="AA606">
        <v>2000</v>
      </c>
      <c r="AB606">
        <v>11</v>
      </c>
    </row>
    <row r="607" spans="1:28" x14ac:dyDescent="0.25">
      <c r="A607">
        <v>606</v>
      </c>
      <c r="B607">
        <v>13054</v>
      </c>
      <c r="C607">
        <v>25000</v>
      </c>
      <c r="D607">
        <v>24950</v>
      </c>
      <c r="E607" s="1">
        <v>0.20530000000000001</v>
      </c>
      <c r="F607" t="s">
        <v>23</v>
      </c>
      <c r="G607" t="s">
        <v>15</v>
      </c>
      <c r="H607" s="1">
        <v>0.185</v>
      </c>
      <c r="I607" t="s">
        <v>30</v>
      </c>
      <c r="J607" t="s">
        <v>31</v>
      </c>
      <c r="K607">
        <v>8000</v>
      </c>
      <c r="L607" t="s">
        <v>62</v>
      </c>
      <c r="M607">
        <v>9</v>
      </c>
      <c r="N607">
        <v>19548</v>
      </c>
      <c r="O607">
        <v>0</v>
      </c>
      <c r="P607" t="s">
        <v>37</v>
      </c>
      <c r="Q607">
        <v>20</v>
      </c>
      <c r="R607">
        <v>18</v>
      </c>
      <c r="S607">
        <v>1</v>
      </c>
      <c r="T607">
        <v>3</v>
      </c>
      <c r="U607" t="s">
        <v>146</v>
      </c>
      <c r="V607">
        <v>15</v>
      </c>
      <c r="W607">
        <v>0</v>
      </c>
      <c r="X607">
        <v>60</v>
      </c>
      <c r="Y607">
        <v>675</v>
      </c>
      <c r="Z607">
        <v>679</v>
      </c>
      <c r="AA607">
        <v>8000</v>
      </c>
      <c r="AB607">
        <v>3</v>
      </c>
    </row>
    <row r="608" spans="1:28" x14ac:dyDescent="0.25">
      <c r="A608">
        <v>607</v>
      </c>
      <c r="B608">
        <v>103426</v>
      </c>
      <c r="C608">
        <v>5500</v>
      </c>
      <c r="D608">
        <v>5500</v>
      </c>
      <c r="E608" s="1">
        <v>0.16070000000000001</v>
      </c>
      <c r="F608" t="s">
        <v>14</v>
      </c>
      <c r="G608" t="s">
        <v>33</v>
      </c>
      <c r="H608" s="1">
        <v>0.19350000000000001</v>
      </c>
      <c r="I608" t="s">
        <v>46</v>
      </c>
      <c r="J608" t="s">
        <v>17</v>
      </c>
      <c r="K608">
        <v>3937.08</v>
      </c>
      <c r="L608" t="s">
        <v>43</v>
      </c>
      <c r="M608">
        <v>6</v>
      </c>
      <c r="N608">
        <v>689</v>
      </c>
      <c r="O608">
        <v>8</v>
      </c>
      <c r="P608" t="s">
        <v>40</v>
      </c>
      <c r="Q608">
        <v>16</v>
      </c>
      <c r="R608">
        <v>19</v>
      </c>
      <c r="S608">
        <v>3</v>
      </c>
      <c r="T608">
        <v>11</v>
      </c>
      <c r="U608" t="s">
        <v>149</v>
      </c>
      <c r="V608">
        <v>14</v>
      </c>
      <c r="W608">
        <v>1</v>
      </c>
      <c r="X608">
        <v>36</v>
      </c>
      <c r="Y608">
        <v>685</v>
      </c>
      <c r="Z608">
        <v>689</v>
      </c>
      <c r="AA608">
        <v>3937.08</v>
      </c>
      <c r="AB608">
        <v>11</v>
      </c>
    </row>
    <row r="609" spans="1:28" x14ac:dyDescent="0.25">
      <c r="A609">
        <v>608</v>
      </c>
      <c r="B609">
        <v>4545</v>
      </c>
      <c r="C609">
        <v>6000</v>
      </c>
      <c r="D609">
        <v>6000</v>
      </c>
      <c r="E609" s="1">
        <v>0.12529999999999999</v>
      </c>
      <c r="F609" t="s">
        <v>14</v>
      </c>
      <c r="G609" t="s">
        <v>29</v>
      </c>
      <c r="H609" s="1">
        <v>0.23069999999999999</v>
      </c>
      <c r="I609" t="s">
        <v>77</v>
      </c>
      <c r="J609" t="s">
        <v>31</v>
      </c>
      <c r="K609">
        <v>2916.67</v>
      </c>
      <c r="L609" t="s">
        <v>43</v>
      </c>
      <c r="M609">
        <v>11</v>
      </c>
      <c r="N609">
        <v>3334</v>
      </c>
      <c r="O609">
        <v>0</v>
      </c>
      <c r="P609" t="s">
        <v>22</v>
      </c>
      <c r="Q609">
        <v>12</v>
      </c>
      <c r="R609">
        <v>23</v>
      </c>
      <c r="S609">
        <v>2</v>
      </c>
      <c r="T609">
        <v>2</v>
      </c>
      <c r="U609" t="s">
        <v>146</v>
      </c>
      <c r="V609">
        <v>14</v>
      </c>
      <c r="W609">
        <v>0</v>
      </c>
      <c r="X609">
        <v>36</v>
      </c>
      <c r="Y609">
        <v>685</v>
      </c>
      <c r="Z609">
        <v>689</v>
      </c>
      <c r="AA609">
        <v>2916.67</v>
      </c>
      <c r="AB609">
        <v>2</v>
      </c>
    </row>
    <row r="610" spans="1:28" x14ac:dyDescent="0.25">
      <c r="A610">
        <v>609</v>
      </c>
      <c r="B610">
        <v>82722</v>
      </c>
      <c r="C610">
        <v>18000</v>
      </c>
      <c r="D610">
        <v>18000</v>
      </c>
      <c r="E610" s="1">
        <v>0.1905</v>
      </c>
      <c r="F610" t="s">
        <v>23</v>
      </c>
      <c r="G610" t="s">
        <v>15</v>
      </c>
      <c r="H610" s="1">
        <v>6.2799999999999995E-2</v>
      </c>
      <c r="I610" t="s">
        <v>72</v>
      </c>
      <c r="J610" t="s">
        <v>17</v>
      </c>
      <c r="K610">
        <v>7500</v>
      </c>
      <c r="L610" t="s">
        <v>25</v>
      </c>
      <c r="M610">
        <v>8</v>
      </c>
      <c r="N610">
        <v>20675</v>
      </c>
      <c r="O610">
        <v>1</v>
      </c>
      <c r="P610" t="s">
        <v>40</v>
      </c>
      <c r="Q610">
        <v>19</v>
      </c>
      <c r="R610">
        <v>6</v>
      </c>
      <c r="S610">
        <v>1</v>
      </c>
      <c r="T610">
        <v>11</v>
      </c>
      <c r="U610" t="s">
        <v>147</v>
      </c>
      <c r="V610">
        <v>14</v>
      </c>
      <c r="W610">
        <v>1</v>
      </c>
      <c r="X610">
        <v>60</v>
      </c>
      <c r="Y610">
        <v>690</v>
      </c>
      <c r="Z610">
        <v>694</v>
      </c>
      <c r="AA610">
        <v>7500</v>
      </c>
      <c r="AB610">
        <v>11</v>
      </c>
    </row>
    <row r="611" spans="1:28" x14ac:dyDescent="0.25">
      <c r="A611">
        <v>610</v>
      </c>
      <c r="B611">
        <v>40489</v>
      </c>
      <c r="C611">
        <v>28000</v>
      </c>
      <c r="D611">
        <v>27975</v>
      </c>
      <c r="E611" s="1">
        <v>7.9000000000000001E-2</v>
      </c>
      <c r="F611" t="s">
        <v>14</v>
      </c>
      <c r="G611" t="s">
        <v>101</v>
      </c>
      <c r="H611" s="1">
        <v>5.8099999999999999E-2</v>
      </c>
      <c r="I611" t="s">
        <v>79</v>
      </c>
      <c r="J611" t="s">
        <v>17</v>
      </c>
      <c r="K611">
        <v>7000</v>
      </c>
      <c r="L611" t="s">
        <v>112</v>
      </c>
      <c r="M611">
        <v>8</v>
      </c>
      <c r="N611">
        <v>771</v>
      </c>
      <c r="O611">
        <v>2</v>
      </c>
      <c r="P611" t="s">
        <v>32</v>
      </c>
      <c r="Q611">
        <v>7</v>
      </c>
      <c r="R611">
        <v>5</v>
      </c>
      <c r="S611">
        <v>0</v>
      </c>
      <c r="T611">
        <v>9</v>
      </c>
      <c r="U611" t="s">
        <v>148</v>
      </c>
      <c r="V611">
        <v>7</v>
      </c>
      <c r="W611">
        <v>1</v>
      </c>
      <c r="X611">
        <v>36</v>
      </c>
      <c r="Y611">
        <v>800</v>
      </c>
      <c r="Z611">
        <v>804</v>
      </c>
      <c r="AA611">
        <v>7000</v>
      </c>
      <c r="AB611">
        <v>9</v>
      </c>
    </row>
    <row r="612" spans="1:28" x14ac:dyDescent="0.25">
      <c r="A612">
        <v>611</v>
      </c>
      <c r="B612">
        <v>49956</v>
      </c>
      <c r="C612">
        <v>32000</v>
      </c>
      <c r="D612">
        <v>32000</v>
      </c>
      <c r="E612" s="1">
        <v>0.16289999999999999</v>
      </c>
      <c r="F612" t="s">
        <v>23</v>
      </c>
      <c r="G612" t="s">
        <v>15</v>
      </c>
      <c r="H612" s="1">
        <v>0.15140000000000001</v>
      </c>
      <c r="I612" t="s">
        <v>59</v>
      </c>
      <c r="J612" t="s">
        <v>31</v>
      </c>
      <c r="K612">
        <v>7055</v>
      </c>
      <c r="L612" t="s">
        <v>51</v>
      </c>
      <c r="M612">
        <v>8</v>
      </c>
      <c r="N612">
        <v>16174</v>
      </c>
      <c r="O612">
        <v>1</v>
      </c>
      <c r="P612" t="s">
        <v>47</v>
      </c>
      <c r="Q612">
        <v>16</v>
      </c>
      <c r="R612">
        <v>15</v>
      </c>
      <c r="S612">
        <v>1</v>
      </c>
      <c r="T612">
        <v>6</v>
      </c>
      <c r="U612" t="s">
        <v>147</v>
      </c>
      <c r="V612">
        <v>10</v>
      </c>
      <c r="W612">
        <v>0</v>
      </c>
      <c r="X612">
        <v>60</v>
      </c>
      <c r="Y612">
        <v>725</v>
      </c>
      <c r="Z612">
        <v>729</v>
      </c>
      <c r="AA612">
        <v>7055</v>
      </c>
      <c r="AB612">
        <v>6</v>
      </c>
    </row>
    <row r="613" spans="1:28" x14ac:dyDescent="0.25">
      <c r="A613">
        <v>612</v>
      </c>
      <c r="B613">
        <v>69741</v>
      </c>
      <c r="C613">
        <v>6000</v>
      </c>
      <c r="D613">
        <v>6000</v>
      </c>
      <c r="E613" s="1">
        <v>0.13109999999999999</v>
      </c>
      <c r="F613" t="s">
        <v>14</v>
      </c>
      <c r="G613" t="s">
        <v>29</v>
      </c>
      <c r="H613" s="1">
        <v>4.53E-2</v>
      </c>
      <c r="I613" t="s">
        <v>71</v>
      </c>
      <c r="J613" t="s">
        <v>31</v>
      </c>
      <c r="K613">
        <v>2625</v>
      </c>
      <c r="L613" t="s">
        <v>25</v>
      </c>
      <c r="M613">
        <v>5</v>
      </c>
      <c r="N613">
        <v>4299</v>
      </c>
      <c r="O613">
        <v>1</v>
      </c>
      <c r="P613" t="s">
        <v>40</v>
      </c>
      <c r="Q613">
        <v>13</v>
      </c>
      <c r="R613">
        <v>4</v>
      </c>
      <c r="S613">
        <v>2</v>
      </c>
      <c r="T613">
        <v>11</v>
      </c>
      <c r="U613" t="s">
        <v>147</v>
      </c>
      <c r="V613">
        <v>14</v>
      </c>
      <c r="W613">
        <v>0</v>
      </c>
      <c r="X613">
        <v>36</v>
      </c>
      <c r="Y613">
        <v>690</v>
      </c>
      <c r="Z613">
        <v>694</v>
      </c>
      <c r="AA613">
        <v>2625</v>
      </c>
      <c r="AB613">
        <v>11</v>
      </c>
    </row>
    <row r="614" spans="1:28" x14ac:dyDescent="0.25">
      <c r="A614">
        <v>613</v>
      </c>
      <c r="B614">
        <v>65248</v>
      </c>
      <c r="C614">
        <v>7200</v>
      </c>
      <c r="D614">
        <v>7200</v>
      </c>
      <c r="E614" s="1">
        <v>8.8999999999999996E-2</v>
      </c>
      <c r="F614" t="s">
        <v>23</v>
      </c>
      <c r="G614" t="s">
        <v>15</v>
      </c>
      <c r="H614" s="1">
        <v>0.25159999999999999</v>
      </c>
      <c r="I614" t="s">
        <v>41</v>
      </c>
      <c r="J614" t="s">
        <v>17</v>
      </c>
      <c r="K614">
        <v>3750</v>
      </c>
      <c r="L614" t="s">
        <v>82</v>
      </c>
      <c r="M614">
        <v>13</v>
      </c>
      <c r="N614">
        <v>7283</v>
      </c>
      <c r="O614">
        <v>0</v>
      </c>
      <c r="P614" t="s">
        <v>47</v>
      </c>
      <c r="Q614">
        <v>8</v>
      </c>
      <c r="R614">
        <v>25</v>
      </c>
      <c r="S614">
        <v>1</v>
      </c>
      <c r="T614">
        <v>6</v>
      </c>
      <c r="U614" t="s">
        <v>146</v>
      </c>
      <c r="V614">
        <v>8</v>
      </c>
      <c r="W614">
        <v>1</v>
      </c>
      <c r="X614">
        <v>60</v>
      </c>
      <c r="Y614">
        <v>750</v>
      </c>
      <c r="Z614">
        <v>754</v>
      </c>
      <c r="AA614">
        <v>3750</v>
      </c>
      <c r="AB614">
        <v>6</v>
      </c>
    </row>
    <row r="615" spans="1:28" x14ac:dyDescent="0.25">
      <c r="A615">
        <v>614</v>
      </c>
      <c r="B615">
        <v>75785</v>
      </c>
      <c r="C615">
        <v>11500</v>
      </c>
      <c r="D615">
        <v>11500</v>
      </c>
      <c r="E615" s="1">
        <v>0.1114</v>
      </c>
      <c r="F615" t="s">
        <v>14</v>
      </c>
      <c r="G615" t="s">
        <v>15</v>
      </c>
      <c r="H615" s="1">
        <v>0.1047</v>
      </c>
      <c r="I615" t="s">
        <v>56</v>
      </c>
      <c r="J615" t="s">
        <v>31</v>
      </c>
      <c r="K615">
        <v>2916.67</v>
      </c>
      <c r="L615" t="s">
        <v>83</v>
      </c>
      <c r="M615">
        <v>6</v>
      </c>
      <c r="N615">
        <v>9562</v>
      </c>
      <c r="O615">
        <v>0</v>
      </c>
      <c r="P615" t="s">
        <v>19</v>
      </c>
      <c r="Q615">
        <v>11</v>
      </c>
      <c r="R615">
        <v>10</v>
      </c>
      <c r="S615">
        <v>1</v>
      </c>
      <c r="T615">
        <v>0</v>
      </c>
      <c r="U615" t="s">
        <v>146</v>
      </c>
      <c r="V615">
        <v>13</v>
      </c>
      <c r="W615">
        <v>0</v>
      </c>
      <c r="X615">
        <v>36</v>
      </c>
      <c r="Y615">
        <v>700</v>
      </c>
      <c r="Z615">
        <v>704</v>
      </c>
      <c r="AA615">
        <v>2916.67</v>
      </c>
      <c r="AB615">
        <v>0</v>
      </c>
    </row>
    <row r="616" spans="1:28" x14ac:dyDescent="0.25">
      <c r="A616">
        <v>615</v>
      </c>
      <c r="B616">
        <v>27764</v>
      </c>
      <c r="C616">
        <v>4800</v>
      </c>
      <c r="D616">
        <v>4800</v>
      </c>
      <c r="E616" s="1">
        <v>5.4199999999999998E-2</v>
      </c>
      <c r="F616" t="s">
        <v>14</v>
      </c>
      <c r="G616" t="s">
        <v>76</v>
      </c>
      <c r="H616" s="1">
        <v>0.1023</v>
      </c>
      <c r="I616" t="s">
        <v>46</v>
      </c>
      <c r="J616" t="s">
        <v>17</v>
      </c>
      <c r="K616">
        <v>6333.33</v>
      </c>
      <c r="L616" t="s">
        <v>95</v>
      </c>
      <c r="M616">
        <v>13</v>
      </c>
      <c r="N616">
        <v>10704</v>
      </c>
      <c r="O616">
        <v>0</v>
      </c>
      <c r="P616" t="s">
        <v>40</v>
      </c>
      <c r="Q616">
        <v>5</v>
      </c>
      <c r="R616">
        <v>10</v>
      </c>
      <c r="S616">
        <v>5</v>
      </c>
      <c r="T616">
        <v>11</v>
      </c>
      <c r="U616" t="s">
        <v>146</v>
      </c>
      <c r="V616">
        <v>7</v>
      </c>
      <c r="W616">
        <v>1</v>
      </c>
      <c r="X616">
        <v>36</v>
      </c>
      <c r="Y616">
        <v>790</v>
      </c>
      <c r="Z616">
        <v>794</v>
      </c>
      <c r="AA616">
        <v>6333.33</v>
      </c>
      <c r="AB616">
        <v>11</v>
      </c>
    </row>
    <row r="617" spans="1:28" x14ac:dyDescent="0.25">
      <c r="A617">
        <v>616</v>
      </c>
      <c r="B617">
        <v>43707</v>
      </c>
      <c r="C617">
        <v>4000</v>
      </c>
      <c r="D617">
        <v>4000</v>
      </c>
      <c r="E617" s="1">
        <v>0.1065</v>
      </c>
      <c r="F617" t="s">
        <v>14</v>
      </c>
      <c r="G617" t="s">
        <v>15</v>
      </c>
      <c r="H617" s="1">
        <v>0.23400000000000001</v>
      </c>
      <c r="I617" t="s">
        <v>85</v>
      </c>
      <c r="J617" t="s">
        <v>17</v>
      </c>
      <c r="K617">
        <v>2333.33</v>
      </c>
      <c r="L617" t="s">
        <v>43</v>
      </c>
      <c r="M617">
        <v>21</v>
      </c>
      <c r="N617">
        <v>3522</v>
      </c>
      <c r="O617">
        <v>0</v>
      </c>
      <c r="P617" t="s">
        <v>53</v>
      </c>
      <c r="Q617">
        <v>10</v>
      </c>
      <c r="R617">
        <v>23</v>
      </c>
      <c r="S617">
        <v>1</v>
      </c>
      <c r="T617">
        <v>7</v>
      </c>
      <c r="U617" t="s">
        <v>146</v>
      </c>
      <c r="V617">
        <v>14</v>
      </c>
      <c r="W617">
        <v>1</v>
      </c>
      <c r="X617">
        <v>36</v>
      </c>
      <c r="Y617">
        <v>685</v>
      </c>
      <c r="Z617">
        <v>689</v>
      </c>
      <c r="AA617">
        <v>2333.33</v>
      </c>
      <c r="AB617">
        <v>7</v>
      </c>
    </row>
    <row r="618" spans="1:28" x14ac:dyDescent="0.25">
      <c r="A618">
        <v>617</v>
      </c>
      <c r="B618">
        <v>35025</v>
      </c>
      <c r="C618">
        <v>15000</v>
      </c>
      <c r="D618">
        <v>15000</v>
      </c>
      <c r="E618" s="1">
        <v>0.1065</v>
      </c>
      <c r="F618" t="s">
        <v>14</v>
      </c>
      <c r="G618" t="s">
        <v>33</v>
      </c>
      <c r="H618" s="1">
        <v>0.14360000000000001</v>
      </c>
      <c r="I618" t="s">
        <v>24</v>
      </c>
      <c r="J618" t="s">
        <v>31</v>
      </c>
      <c r="K618">
        <v>9083.33</v>
      </c>
      <c r="L618" t="s">
        <v>39</v>
      </c>
      <c r="M618">
        <v>11</v>
      </c>
      <c r="N618">
        <v>26902</v>
      </c>
      <c r="O618">
        <v>0</v>
      </c>
      <c r="P618" t="s">
        <v>37</v>
      </c>
      <c r="Q618">
        <v>10</v>
      </c>
      <c r="R618">
        <v>14</v>
      </c>
      <c r="S618">
        <v>3</v>
      </c>
      <c r="T618">
        <v>3</v>
      </c>
      <c r="U618" t="s">
        <v>146</v>
      </c>
      <c r="V618">
        <v>11</v>
      </c>
      <c r="W618">
        <v>0</v>
      </c>
      <c r="X618">
        <v>36</v>
      </c>
      <c r="Y618">
        <v>720</v>
      </c>
      <c r="Z618">
        <v>724</v>
      </c>
      <c r="AA618">
        <v>9083.33</v>
      </c>
      <c r="AB618">
        <v>3</v>
      </c>
    </row>
    <row r="619" spans="1:28" x14ac:dyDescent="0.25">
      <c r="A619">
        <v>618</v>
      </c>
      <c r="B619">
        <v>28518</v>
      </c>
      <c r="C619">
        <v>15000</v>
      </c>
      <c r="D619">
        <v>15000</v>
      </c>
      <c r="E619" s="1">
        <v>0.1799</v>
      </c>
      <c r="F619" t="s">
        <v>14</v>
      </c>
      <c r="G619" t="s">
        <v>15</v>
      </c>
      <c r="H619" s="1">
        <v>0.2104</v>
      </c>
      <c r="I619" t="s">
        <v>20</v>
      </c>
      <c r="J619" t="s">
        <v>17</v>
      </c>
      <c r="K619">
        <v>5319.17</v>
      </c>
      <c r="L619" t="s">
        <v>62</v>
      </c>
      <c r="M619">
        <v>13</v>
      </c>
      <c r="N619">
        <v>5613</v>
      </c>
      <c r="O619">
        <v>3</v>
      </c>
      <c r="P619" t="s">
        <v>22</v>
      </c>
      <c r="Q619">
        <v>17</v>
      </c>
      <c r="R619">
        <v>21</v>
      </c>
      <c r="S619">
        <v>1</v>
      </c>
      <c r="T619">
        <v>2</v>
      </c>
      <c r="U619" t="s">
        <v>149</v>
      </c>
      <c r="V619">
        <v>15</v>
      </c>
      <c r="W619">
        <v>1</v>
      </c>
      <c r="X619">
        <v>36</v>
      </c>
      <c r="Y619">
        <v>675</v>
      </c>
      <c r="Z619">
        <v>679</v>
      </c>
      <c r="AA619">
        <v>5319.17</v>
      </c>
      <c r="AB619">
        <v>2</v>
      </c>
    </row>
    <row r="620" spans="1:28" x14ac:dyDescent="0.25">
      <c r="A620">
        <v>619</v>
      </c>
      <c r="B620">
        <v>42228</v>
      </c>
      <c r="C620">
        <v>25000</v>
      </c>
      <c r="D620">
        <v>25000</v>
      </c>
      <c r="E620" s="1">
        <v>0.1242</v>
      </c>
      <c r="F620" t="s">
        <v>14</v>
      </c>
      <c r="G620" t="s">
        <v>15</v>
      </c>
      <c r="H620" s="1">
        <v>1.0500000000000001E-2</v>
      </c>
      <c r="I620" t="s">
        <v>24</v>
      </c>
      <c r="J620" t="s">
        <v>17</v>
      </c>
      <c r="K620">
        <v>16666.669999999998</v>
      </c>
      <c r="L620" t="s">
        <v>42</v>
      </c>
      <c r="M620">
        <v>7</v>
      </c>
      <c r="N620">
        <v>2839</v>
      </c>
      <c r="O620">
        <v>0</v>
      </c>
      <c r="P620" t="s">
        <v>40</v>
      </c>
      <c r="Q620">
        <v>12</v>
      </c>
      <c r="R620">
        <v>1</v>
      </c>
      <c r="S620">
        <v>1</v>
      </c>
      <c r="T620">
        <v>11</v>
      </c>
      <c r="U620" t="s">
        <v>146</v>
      </c>
      <c r="V620">
        <v>12</v>
      </c>
      <c r="W620">
        <v>1</v>
      </c>
      <c r="X620">
        <v>36</v>
      </c>
      <c r="Y620">
        <v>705</v>
      </c>
      <c r="Z620">
        <v>709</v>
      </c>
      <c r="AA620">
        <v>16666.669999999998</v>
      </c>
      <c r="AB620">
        <v>11</v>
      </c>
    </row>
    <row r="621" spans="1:28" x14ac:dyDescent="0.25">
      <c r="A621">
        <v>620</v>
      </c>
      <c r="B621">
        <v>81620</v>
      </c>
      <c r="C621">
        <v>4800</v>
      </c>
      <c r="D621">
        <v>4800</v>
      </c>
      <c r="E621" s="1">
        <v>0.1875</v>
      </c>
      <c r="F621" t="s">
        <v>23</v>
      </c>
      <c r="G621" t="s">
        <v>33</v>
      </c>
      <c r="H621" s="1">
        <v>0.27689999999999998</v>
      </c>
      <c r="I621" t="s">
        <v>20</v>
      </c>
      <c r="J621" t="s">
        <v>31</v>
      </c>
      <c r="K621">
        <v>1560</v>
      </c>
      <c r="L621" t="s">
        <v>84</v>
      </c>
      <c r="M621">
        <v>9</v>
      </c>
      <c r="N621">
        <v>6563</v>
      </c>
      <c r="O621">
        <v>0</v>
      </c>
      <c r="P621" t="s">
        <v>19</v>
      </c>
      <c r="Q621">
        <v>18</v>
      </c>
      <c r="R621">
        <v>27</v>
      </c>
      <c r="S621">
        <v>3</v>
      </c>
      <c r="T621">
        <v>0</v>
      </c>
      <c r="U621" t="s">
        <v>146</v>
      </c>
      <c r="V621">
        <v>15</v>
      </c>
      <c r="W621">
        <v>0</v>
      </c>
      <c r="X621">
        <v>60</v>
      </c>
      <c r="Y621">
        <v>680</v>
      </c>
      <c r="Z621">
        <v>684</v>
      </c>
      <c r="AA621">
        <v>1560</v>
      </c>
      <c r="AB621">
        <v>0</v>
      </c>
    </row>
    <row r="622" spans="1:28" x14ac:dyDescent="0.25">
      <c r="A622">
        <v>621</v>
      </c>
      <c r="B622">
        <v>37389</v>
      </c>
      <c r="C622">
        <v>9500</v>
      </c>
      <c r="D622">
        <v>9500</v>
      </c>
      <c r="E622" s="1">
        <v>6.6199999999999995E-2</v>
      </c>
      <c r="F622" t="s">
        <v>14</v>
      </c>
      <c r="G622" t="s">
        <v>15</v>
      </c>
      <c r="H622" s="1">
        <v>0.1928</v>
      </c>
      <c r="I622" t="s">
        <v>61</v>
      </c>
      <c r="J622" t="s">
        <v>17</v>
      </c>
      <c r="K622">
        <v>3583.33</v>
      </c>
      <c r="L622" t="s">
        <v>18</v>
      </c>
      <c r="M622">
        <v>8</v>
      </c>
      <c r="N622">
        <v>5240</v>
      </c>
      <c r="O622">
        <v>0</v>
      </c>
      <c r="P622" t="s">
        <v>40</v>
      </c>
      <c r="Q622">
        <v>6</v>
      </c>
      <c r="R622">
        <v>19</v>
      </c>
      <c r="S622">
        <v>1</v>
      </c>
      <c r="T622">
        <v>11</v>
      </c>
      <c r="U622" t="s">
        <v>146</v>
      </c>
      <c r="V622">
        <v>9</v>
      </c>
      <c r="W622">
        <v>1</v>
      </c>
      <c r="X622">
        <v>36</v>
      </c>
      <c r="Y622">
        <v>735</v>
      </c>
      <c r="Z622">
        <v>739</v>
      </c>
      <c r="AA622">
        <v>3583.33</v>
      </c>
      <c r="AB622">
        <v>11</v>
      </c>
    </row>
    <row r="623" spans="1:28" x14ac:dyDescent="0.25">
      <c r="A623">
        <v>622</v>
      </c>
      <c r="B623">
        <v>3204</v>
      </c>
      <c r="C623">
        <v>15000</v>
      </c>
      <c r="D623">
        <v>6200</v>
      </c>
      <c r="E623" s="1">
        <v>0.12529999999999999</v>
      </c>
      <c r="F623" t="s">
        <v>14</v>
      </c>
      <c r="G623" t="s">
        <v>68</v>
      </c>
      <c r="H623" s="1">
        <v>0.13780000000000001</v>
      </c>
      <c r="I623" t="s">
        <v>94</v>
      </c>
      <c r="J623" t="s">
        <v>17</v>
      </c>
      <c r="K623">
        <v>8750</v>
      </c>
      <c r="L623" t="s">
        <v>42</v>
      </c>
      <c r="M623">
        <v>8</v>
      </c>
      <c r="N623">
        <v>21702</v>
      </c>
      <c r="O623">
        <v>3</v>
      </c>
      <c r="P623" t="s">
        <v>49</v>
      </c>
      <c r="Q623">
        <v>12</v>
      </c>
      <c r="R623">
        <v>13</v>
      </c>
      <c r="S623">
        <v>4</v>
      </c>
      <c r="T623">
        <v>1</v>
      </c>
      <c r="U623" t="s">
        <v>149</v>
      </c>
      <c r="V623">
        <v>12</v>
      </c>
      <c r="W623">
        <v>1</v>
      </c>
      <c r="X623">
        <v>36</v>
      </c>
      <c r="Y623">
        <v>705</v>
      </c>
      <c r="Z623">
        <v>709</v>
      </c>
      <c r="AA623">
        <v>8750</v>
      </c>
      <c r="AB623">
        <v>1</v>
      </c>
    </row>
    <row r="624" spans="1:28" x14ac:dyDescent="0.25">
      <c r="A624">
        <v>623</v>
      </c>
      <c r="B624">
        <v>10554</v>
      </c>
      <c r="C624">
        <v>6000</v>
      </c>
      <c r="D624">
        <v>6000</v>
      </c>
      <c r="E624" s="1">
        <v>0.13980000000000001</v>
      </c>
      <c r="F624" t="s">
        <v>14</v>
      </c>
      <c r="G624" t="s">
        <v>15</v>
      </c>
      <c r="H624" s="1">
        <v>7.7299999999999994E-2</v>
      </c>
      <c r="I624" t="s">
        <v>99</v>
      </c>
      <c r="J624" t="s">
        <v>31</v>
      </c>
      <c r="K624">
        <v>6250</v>
      </c>
      <c r="L624" t="s">
        <v>62</v>
      </c>
      <c r="M624">
        <v>6</v>
      </c>
      <c r="N624">
        <v>3507</v>
      </c>
      <c r="O624">
        <v>0</v>
      </c>
      <c r="P624" t="s">
        <v>64</v>
      </c>
      <c r="Q624">
        <v>13</v>
      </c>
      <c r="R624">
        <v>7</v>
      </c>
      <c r="S624">
        <v>1</v>
      </c>
      <c r="T624">
        <v>4</v>
      </c>
      <c r="U624" t="s">
        <v>146</v>
      </c>
      <c r="V624">
        <v>15</v>
      </c>
      <c r="W624">
        <v>0</v>
      </c>
      <c r="X624">
        <v>36</v>
      </c>
      <c r="Y624">
        <v>675</v>
      </c>
      <c r="Z624">
        <v>679</v>
      </c>
      <c r="AA624">
        <v>6250</v>
      </c>
      <c r="AB624">
        <v>4</v>
      </c>
    </row>
    <row r="625" spans="1:28" x14ac:dyDescent="0.25">
      <c r="A625">
        <v>624</v>
      </c>
      <c r="B625">
        <v>94092</v>
      </c>
      <c r="C625">
        <v>12300</v>
      </c>
      <c r="D625">
        <v>12300</v>
      </c>
      <c r="E625" s="1">
        <v>6.0299999999999999E-2</v>
      </c>
      <c r="F625" t="s">
        <v>14</v>
      </c>
      <c r="G625" t="s">
        <v>15</v>
      </c>
      <c r="H625" s="1">
        <v>7.1499999999999994E-2</v>
      </c>
      <c r="I625" t="s">
        <v>69</v>
      </c>
      <c r="J625" t="s">
        <v>31</v>
      </c>
      <c r="K625">
        <v>6666.67</v>
      </c>
      <c r="L625" t="s">
        <v>55</v>
      </c>
      <c r="M625">
        <v>10</v>
      </c>
      <c r="N625">
        <v>10976</v>
      </c>
      <c r="O625">
        <v>0</v>
      </c>
      <c r="P625" t="s">
        <v>40</v>
      </c>
      <c r="Q625">
        <v>6</v>
      </c>
      <c r="R625">
        <v>7</v>
      </c>
      <c r="S625">
        <v>1</v>
      </c>
      <c r="T625">
        <v>11</v>
      </c>
      <c r="U625" t="s">
        <v>146</v>
      </c>
      <c r="V625">
        <v>9</v>
      </c>
      <c r="W625">
        <v>0</v>
      </c>
      <c r="X625">
        <v>36</v>
      </c>
      <c r="Y625">
        <v>740</v>
      </c>
      <c r="Z625">
        <v>744</v>
      </c>
      <c r="AA625">
        <v>6666.67</v>
      </c>
      <c r="AB625">
        <v>11</v>
      </c>
    </row>
    <row r="626" spans="1:28" x14ac:dyDescent="0.25">
      <c r="A626">
        <v>625</v>
      </c>
      <c r="B626">
        <v>43387</v>
      </c>
      <c r="C626">
        <v>24000</v>
      </c>
      <c r="D626">
        <v>23950</v>
      </c>
      <c r="E626" s="1">
        <v>7.51E-2</v>
      </c>
      <c r="F626" t="s">
        <v>14</v>
      </c>
      <c r="G626" t="s">
        <v>33</v>
      </c>
      <c r="H626" s="1">
        <v>0.17949999999999999</v>
      </c>
      <c r="I626" t="s">
        <v>77</v>
      </c>
      <c r="J626" t="s">
        <v>35</v>
      </c>
      <c r="K626">
        <v>4250</v>
      </c>
      <c r="L626" t="s">
        <v>88</v>
      </c>
      <c r="M626">
        <v>6</v>
      </c>
      <c r="N626">
        <v>19509</v>
      </c>
      <c r="O626">
        <v>0</v>
      </c>
      <c r="P626" t="s">
        <v>22</v>
      </c>
      <c r="Q626">
        <v>7</v>
      </c>
      <c r="R626">
        <v>17</v>
      </c>
      <c r="S626">
        <v>3</v>
      </c>
      <c r="T626">
        <v>2</v>
      </c>
      <c r="U626" t="s">
        <v>146</v>
      </c>
      <c r="V626">
        <v>8</v>
      </c>
      <c r="W626">
        <v>1</v>
      </c>
      <c r="X626">
        <v>36</v>
      </c>
      <c r="Y626">
        <v>755</v>
      </c>
      <c r="Z626">
        <v>759</v>
      </c>
      <c r="AA626">
        <v>4250</v>
      </c>
      <c r="AB626">
        <v>2</v>
      </c>
    </row>
    <row r="627" spans="1:28" x14ac:dyDescent="0.25">
      <c r="A627">
        <v>626</v>
      </c>
      <c r="B627">
        <v>103784</v>
      </c>
      <c r="C627">
        <v>2000</v>
      </c>
      <c r="D627">
        <v>1975</v>
      </c>
      <c r="E627" s="1">
        <v>0.11119999999999999</v>
      </c>
      <c r="F627" t="s">
        <v>14</v>
      </c>
      <c r="G627" t="s">
        <v>33</v>
      </c>
      <c r="H627" s="1">
        <v>0.20499999999999999</v>
      </c>
      <c r="I627" t="s">
        <v>71</v>
      </c>
      <c r="J627" t="s">
        <v>17</v>
      </c>
      <c r="K627">
        <v>6833.33</v>
      </c>
      <c r="L627" t="s">
        <v>42</v>
      </c>
      <c r="M627">
        <v>19</v>
      </c>
      <c r="N627">
        <v>20653</v>
      </c>
      <c r="O627">
        <v>5</v>
      </c>
      <c r="P627" t="s">
        <v>28</v>
      </c>
      <c r="Q627">
        <v>11</v>
      </c>
      <c r="R627">
        <v>20</v>
      </c>
      <c r="S627">
        <v>3</v>
      </c>
      <c r="T627">
        <v>5</v>
      </c>
      <c r="U627" t="s">
        <v>149</v>
      </c>
      <c r="V627">
        <v>12</v>
      </c>
      <c r="W627">
        <v>1</v>
      </c>
      <c r="X627">
        <v>36</v>
      </c>
      <c r="Y627">
        <v>705</v>
      </c>
      <c r="Z627">
        <v>709</v>
      </c>
      <c r="AA627">
        <v>6833.33</v>
      </c>
      <c r="AB627">
        <v>5</v>
      </c>
    </row>
    <row r="628" spans="1:28" x14ac:dyDescent="0.25">
      <c r="A628">
        <v>627</v>
      </c>
      <c r="B628">
        <v>54576</v>
      </c>
      <c r="C628">
        <v>14000</v>
      </c>
      <c r="D628">
        <v>14000</v>
      </c>
      <c r="E628" s="1">
        <v>9.7600000000000006E-2</v>
      </c>
      <c r="F628" t="s">
        <v>14</v>
      </c>
      <c r="G628" t="s">
        <v>15</v>
      </c>
      <c r="H628" s="1">
        <v>0.22550000000000001</v>
      </c>
      <c r="I628" t="s">
        <v>30</v>
      </c>
      <c r="J628" t="s">
        <v>17</v>
      </c>
      <c r="K628">
        <v>8750</v>
      </c>
      <c r="L628" t="s">
        <v>78</v>
      </c>
      <c r="M628">
        <v>8</v>
      </c>
      <c r="N628">
        <v>25026</v>
      </c>
      <c r="O628">
        <v>0</v>
      </c>
      <c r="P628" t="s">
        <v>40</v>
      </c>
      <c r="Q628">
        <v>9</v>
      </c>
      <c r="R628">
        <v>22</v>
      </c>
      <c r="S628">
        <v>1</v>
      </c>
      <c r="T628">
        <v>11</v>
      </c>
      <c r="U628" t="s">
        <v>146</v>
      </c>
      <c r="V628">
        <v>12</v>
      </c>
      <c r="W628">
        <v>1</v>
      </c>
      <c r="X628">
        <v>36</v>
      </c>
      <c r="Y628">
        <v>710</v>
      </c>
      <c r="Z628">
        <v>714</v>
      </c>
      <c r="AA628">
        <v>8750</v>
      </c>
      <c r="AB628">
        <v>11</v>
      </c>
    </row>
    <row r="629" spans="1:28" x14ac:dyDescent="0.25">
      <c r="A629">
        <v>628</v>
      </c>
      <c r="B629">
        <v>47468</v>
      </c>
      <c r="C629">
        <v>10000</v>
      </c>
      <c r="D629">
        <v>10000</v>
      </c>
      <c r="E629" s="1">
        <v>0.1212</v>
      </c>
      <c r="F629" t="s">
        <v>14</v>
      </c>
      <c r="G629" t="s">
        <v>15</v>
      </c>
      <c r="H629" s="1">
        <v>5.9499999999999997E-2</v>
      </c>
      <c r="I629" t="s">
        <v>30</v>
      </c>
      <c r="J629" t="s">
        <v>35</v>
      </c>
      <c r="K629">
        <v>5000</v>
      </c>
      <c r="L629" t="s">
        <v>83</v>
      </c>
      <c r="M629">
        <v>5</v>
      </c>
      <c r="N629">
        <v>10752</v>
      </c>
      <c r="O629">
        <v>0</v>
      </c>
      <c r="P629" t="s">
        <v>64</v>
      </c>
      <c r="Q629">
        <v>12</v>
      </c>
      <c r="R629">
        <v>5</v>
      </c>
      <c r="S629">
        <v>1</v>
      </c>
      <c r="T629">
        <v>4</v>
      </c>
      <c r="U629" t="s">
        <v>146</v>
      </c>
      <c r="V629">
        <v>13</v>
      </c>
      <c r="W629">
        <v>1</v>
      </c>
      <c r="X629">
        <v>36</v>
      </c>
      <c r="Y629">
        <v>700</v>
      </c>
      <c r="Z629">
        <v>704</v>
      </c>
      <c r="AA629">
        <v>5000</v>
      </c>
      <c r="AB629">
        <v>4</v>
      </c>
    </row>
    <row r="630" spans="1:28" x14ac:dyDescent="0.25">
      <c r="A630">
        <v>629</v>
      </c>
      <c r="B630">
        <v>2578</v>
      </c>
      <c r="C630">
        <v>13000</v>
      </c>
      <c r="D630">
        <v>8113.74</v>
      </c>
      <c r="E630" s="1">
        <v>9.6299999999999997E-2</v>
      </c>
      <c r="F630" t="s">
        <v>14</v>
      </c>
      <c r="G630" t="s">
        <v>101</v>
      </c>
      <c r="H630" s="1">
        <v>0.16139999999999999</v>
      </c>
      <c r="I630" t="s">
        <v>20</v>
      </c>
      <c r="J630" t="s">
        <v>17</v>
      </c>
      <c r="K630">
        <v>3500</v>
      </c>
      <c r="L630" t="s">
        <v>80</v>
      </c>
      <c r="M630">
        <v>6</v>
      </c>
      <c r="N630">
        <v>0</v>
      </c>
      <c r="O630">
        <v>1</v>
      </c>
      <c r="P630" t="s">
        <v>49</v>
      </c>
      <c r="Q630">
        <v>9</v>
      </c>
      <c r="R630">
        <v>16</v>
      </c>
      <c r="S630">
        <v>0</v>
      </c>
      <c r="T630">
        <v>1</v>
      </c>
      <c r="U630" t="s">
        <v>147</v>
      </c>
      <c r="V630">
        <v>8</v>
      </c>
      <c r="W630">
        <v>1</v>
      </c>
      <c r="X630">
        <v>36</v>
      </c>
      <c r="Y630">
        <v>785</v>
      </c>
      <c r="Z630">
        <v>789</v>
      </c>
      <c r="AA630">
        <v>3500</v>
      </c>
      <c r="AB630">
        <v>1</v>
      </c>
    </row>
    <row r="631" spans="1:28" x14ac:dyDescent="0.25">
      <c r="A631">
        <v>630</v>
      </c>
      <c r="B631">
        <v>73765</v>
      </c>
      <c r="C631">
        <v>5000</v>
      </c>
      <c r="D631">
        <v>5000</v>
      </c>
      <c r="E631" s="1">
        <v>0.16289999999999999</v>
      </c>
      <c r="F631" t="s">
        <v>23</v>
      </c>
      <c r="G631" t="s">
        <v>33</v>
      </c>
      <c r="H631" s="1">
        <v>0.11799999999999999</v>
      </c>
      <c r="I631" t="s">
        <v>69</v>
      </c>
      <c r="J631" t="s">
        <v>31</v>
      </c>
      <c r="K631">
        <v>5416.67</v>
      </c>
      <c r="L631" t="s">
        <v>25</v>
      </c>
      <c r="M631">
        <v>7</v>
      </c>
      <c r="N631">
        <v>8745</v>
      </c>
      <c r="O631">
        <v>1</v>
      </c>
      <c r="P631" t="s">
        <v>64</v>
      </c>
      <c r="Q631">
        <v>16</v>
      </c>
      <c r="R631">
        <v>11</v>
      </c>
      <c r="S631">
        <v>3</v>
      </c>
      <c r="T631">
        <v>4</v>
      </c>
      <c r="U631" t="s">
        <v>147</v>
      </c>
      <c r="V631">
        <v>14</v>
      </c>
      <c r="W631">
        <v>0</v>
      </c>
      <c r="X631">
        <v>60</v>
      </c>
      <c r="Y631">
        <v>690</v>
      </c>
      <c r="Z631">
        <v>694</v>
      </c>
      <c r="AA631">
        <v>5416.67</v>
      </c>
      <c r="AB631">
        <v>4</v>
      </c>
    </row>
    <row r="632" spans="1:28" x14ac:dyDescent="0.25">
      <c r="A632">
        <v>631</v>
      </c>
      <c r="B632">
        <v>36519</v>
      </c>
      <c r="C632">
        <v>6000</v>
      </c>
      <c r="D632">
        <v>5994</v>
      </c>
      <c r="E632" s="1">
        <v>0.1242</v>
      </c>
      <c r="F632" t="s">
        <v>14</v>
      </c>
      <c r="G632" t="s">
        <v>29</v>
      </c>
      <c r="H632" s="1">
        <v>0.1168</v>
      </c>
      <c r="I632" t="s">
        <v>69</v>
      </c>
      <c r="J632" t="s">
        <v>31</v>
      </c>
      <c r="K632">
        <v>2500</v>
      </c>
      <c r="L632" t="s">
        <v>36</v>
      </c>
      <c r="M632">
        <v>6</v>
      </c>
      <c r="N632">
        <v>9482</v>
      </c>
      <c r="O632">
        <v>0</v>
      </c>
      <c r="P632" t="s">
        <v>22</v>
      </c>
      <c r="Q632">
        <v>12</v>
      </c>
      <c r="R632">
        <v>11</v>
      </c>
      <c r="S632">
        <v>2</v>
      </c>
      <c r="T632">
        <v>2</v>
      </c>
      <c r="U632" t="s">
        <v>146</v>
      </c>
      <c r="V632">
        <v>16</v>
      </c>
      <c r="W632">
        <v>0</v>
      </c>
      <c r="X632">
        <v>36</v>
      </c>
      <c r="Y632">
        <v>670</v>
      </c>
      <c r="Z632">
        <v>674</v>
      </c>
      <c r="AA632">
        <v>2500</v>
      </c>
      <c r="AB632">
        <v>2</v>
      </c>
    </row>
    <row r="633" spans="1:28" x14ac:dyDescent="0.25">
      <c r="A633">
        <v>632</v>
      </c>
      <c r="B633">
        <v>90239</v>
      </c>
      <c r="C633">
        <v>10050</v>
      </c>
      <c r="D633">
        <v>10050</v>
      </c>
      <c r="E633" s="1">
        <v>0.14330000000000001</v>
      </c>
      <c r="F633" t="s">
        <v>14</v>
      </c>
      <c r="G633" t="s">
        <v>15</v>
      </c>
      <c r="H633" s="1">
        <v>6.0699999999999997E-2</v>
      </c>
      <c r="I633" t="s">
        <v>24</v>
      </c>
      <c r="J633" t="s">
        <v>31</v>
      </c>
      <c r="K633">
        <v>2916.67</v>
      </c>
      <c r="L633" t="s">
        <v>78</v>
      </c>
      <c r="M633">
        <v>9</v>
      </c>
      <c r="N633">
        <v>7413</v>
      </c>
      <c r="O633">
        <v>1</v>
      </c>
      <c r="P633" t="s">
        <v>47</v>
      </c>
      <c r="Q633">
        <v>14</v>
      </c>
      <c r="R633">
        <v>6</v>
      </c>
      <c r="S633">
        <v>1</v>
      </c>
      <c r="T633">
        <v>6</v>
      </c>
      <c r="U633" t="s">
        <v>147</v>
      </c>
      <c r="V633">
        <v>12</v>
      </c>
      <c r="W633">
        <v>0</v>
      </c>
      <c r="X633">
        <v>36</v>
      </c>
      <c r="Y633">
        <v>710</v>
      </c>
      <c r="Z633">
        <v>714</v>
      </c>
      <c r="AA633">
        <v>2916.67</v>
      </c>
      <c r="AB633">
        <v>6</v>
      </c>
    </row>
    <row r="634" spans="1:28" x14ac:dyDescent="0.25">
      <c r="A634">
        <v>633</v>
      </c>
      <c r="B634">
        <v>45980</v>
      </c>
      <c r="C634">
        <v>4800</v>
      </c>
      <c r="D634">
        <v>4800</v>
      </c>
      <c r="E634" s="1">
        <v>7.9000000000000001E-2</v>
      </c>
      <c r="F634" t="s">
        <v>14</v>
      </c>
      <c r="G634" t="s">
        <v>15</v>
      </c>
      <c r="H634" s="1">
        <v>0.19070000000000001</v>
      </c>
      <c r="I634" t="s">
        <v>54</v>
      </c>
      <c r="J634" t="s">
        <v>31</v>
      </c>
      <c r="K634">
        <v>1500</v>
      </c>
      <c r="L634" t="s">
        <v>39</v>
      </c>
      <c r="M634">
        <v>12</v>
      </c>
      <c r="N634">
        <v>6813</v>
      </c>
      <c r="O634">
        <v>3</v>
      </c>
      <c r="P634" t="s">
        <v>19</v>
      </c>
      <c r="Q634">
        <v>7</v>
      </c>
      <c r="R634">
        <v>19</v>
      </c>
      <c r="S634">
        <v>1</v>
      </c>
      <c r="T634">
        <v>0</v>
      </c>
      <c r="U634" t="s">
        <v>149</v>
      </c>
      <c r="V634">
        <v>11</v>
      </c>
      <c r="W634">
        <v>0</v>
      </c>
      <c r="X634">
        <v>36</v>
      </c>
      <c r="Y634">
        <v>720</v>
      </c>
      <c r="Z634">
        <v>724</v>
      </c>
      <c r="AA634">
        <v>1500</v>
      </c>
      <c r="AB634">
        <v>0</v>
      </c>
    </row>
    <row r="635" spans="1:28" x14ac:dyDescent="0.25">
      <c r="A635">
        <v>634</v>
      </c>
      <c r="B635">
        <v>55803</v>
      </c>
      <c r="C635">
        <v>14400</v>
      </c>
      <c r="D635">
        <v>14400</v>
      </c>
      <c r="E635" s="1">
        <v>0.1074</v>
      </c>
      <c r="F635" t="s">
        <v>14</v>
      </c>
      <c r="G635" t="s">
        <v>15</v>
      </c>
      <c r="H635" s="1">
        <v>5.8999999999999997E-2</v>
      </c>
      <c r="I635" t="s">
        <v>24</v>
      </c>
      <c r="J635" t="s">
        <v>17</v>
      </c>
      <c r="K635">
        <v>6833.33</v>
      </c>
      <c r="L635" t="s">
        <v>83</v>
      </c>
      <c r="M635">
        <v>15</v>
      </c>
      <c r="N635">
        <v>10017</v>
      </c>
      <c r="O635">
        <v>0</v>
      </c>
      <c r="P635" t="s">
        <v>40</v>
      </c>
      <c r="Q635">
        <v>10</v>
      </c>
      <c r="R635">
        <v>5</v>
      </c>
      <c r="S635">
        <v>1</v>
      </c>
      <c r="T635">
        <v>11</v>
      </c>
      <c r="U635" t="s">
        <v>146</v>
      </c>
      <c r="V635">
        <v>13</v>
      </c>
      <c r="W635">
        <v>1</v>
      </c>
      <c r="X635">
        <v>36</v>
      </c>
      <c r="Y635">
        <v>700</v>
      </c>
      <c r="Z635">
        <v>704</v>
      </c>
      <c r="AA635">
        <v>6833.33</v>
      </c>
      <c r="AB635">
        <v>11</v>
      </c>
    </row>
    <row r="636" spans="1:28" x14ac:dyDescent="0.25">
      <c r="A636">
        <v>635</v>
      </c>
      <c r="B636">
        <v>98051</v>
      </c>
      <c r="C636">
        <v>11625</v>
      </c>
      <c r="D636">
        <v>11625</v>
      </c>
      <c r="E636" s="1">
        <v>0.15310000000000001</v>
      </c>
      <c r="F636" t="s">
        <v>14</v>
      </c>
      <c r="G636" t="s">
        <v>15</v>
      </c>
      <c r="H636" s="1">
        <v>0.1673</v>
      </c>
      <c r="I636" t="s">
        <v>24</v>
      </c>
      <c r="J636" t="s">
        <v>31</v>
      </c>
      <c r="K636">
        <v>2833.33</v>
      </c>
      <c r="L636" t="s">
        <v>27</v>
      </c>
      <c r="M636">
        <v>8</v>
      </c>
      <c r="N636">
        <v>17469</v>
      </c>
      <c r="O636">
        <v>0</v>
      </c>
      <c r="P636" t="s">
        <v>40</v>
      </c>
      <c r="Q636">
        <v>15</v>
      </c>
      <c r="R636">
        <v>16</v>
      </c>
      <c r="S636">
        <v>1</v>
      </c>
      <c r="T636">
        <v>11</v>
      </c>
      <c r="U636" t="s">
        <v>146</v>
      </c>
      <c r="V636">
        <v>14</v>
      </c>
      <c r="W636">
        <v>0</v>
      </c>
      <c r="X636">
        <v>36</v>
      </c>
      <c r="Y636">
        <v>695</v>
      </c>
      <c r="Z636">
        <v>699</v>
      </c>
      <c r="AA636">
        <v>2833.33</v>
      </c>
      <c r="AB636">
        <v>11</v>
      </c>
    </row>
    <row r="637" spans="1:28" x14ac:dyDescent="0.25">
      <c r="A637">
        <v>636</v>
      </c>
      <c r="B637">
        <v>62884</v>
      </c>
      <c r="C637">
        <v>18200</v>
      </c>
      <c r="D637">
        <v>18200</v>
      </c>
      <c r="E637" s="1">
        <v>0.1016</v>
      </c>
      <c r="F637" t="s">
        <v>14</v>
      </c>
      <c r="G637" t="s">
        <v>29</v>
      </c>
      <c r="H637" s="1">
        <v>7.9500000000000001E-2</v>
      </c>
      <c r="I637" t="s">
        <v>71</v>
      </c>
      <c r="J637" t="s">
        <v>31</v>
      </c>
      <c r="K637">
        <v>4750</v>
      </c>
      <c r="L637" t="s">
        <v>39</v>
      </c>
      <c r="M637">
        <v>13</v>
      </c>
      <c r="N637">
        <v>16184</v>
      </c>
      <c r="O637">
        <v>2</v>
      </c>
      <c r="P637" t="s">
        <v>37</v>
      </c>
      <c r="Q637">
        <v>10</v>
      </c>
      <c r="R637">
        <v>7</v>
      </c>
      <c r="S637">
        <v>2</v>
      </c>
      <c r="T637">
        <v>3</v>
      </c>
      <c r="U637" t="s">
        <v>148</v>
      </c>
      <c r="V637">
        <v>11</v>
      </c>
      <c r="W637">
        <v>0</v>
      </c>
      <c r="X637">
        <v>36</v>
      </c>
      <c r="Y637">
        <v>720</v>
      </c>
      <c r="Z637">
        <v>724</v>
      </c>
      <c r="AA637">
        <v>4750</v>
      </c>
      <c r="AB637">
        <v>3</v>
      </c>
    </row>
    <row r="638" spans="1:28" x14ac:dyDescent="0.25">
      <c r="A638">
        <v>637</v>
      </c>
      <c r="B638">
        <v>16406</v>
      </c>
      <c r="C638">
        <v>20000</v>
      </c>
      <c r="D638">
        <v>19875</v>
      </c>
      <c r="E638" s="1">
        <v>0.13350000000000001</v>
      </c>
      <c r="F638" t="s">
        <v>14</v>
      </c>
      <c r="G638" t="s">
        <v>15</v>
      </c>
      <c r="H638" s="1">
        <v>0.15679999999999999</v>
      </c>
      <c r="I638" t="s">
        <v>20</v>
      </c>
      <c r="J638" t="s">
        <v>17</v>
      </c>
      <c r="K638">
        <v>9160</v>
      </c>
      <c r="L638" t="s">
        <v>78</v>
      </c>
      <c r="M638">
        <v>9</v>
      </c>
      <c r="N638">
        <v>32392</v>
      </c>
      <c r="O638">
        <v>1</v>
      </c>
      <c r="P638" t="s">
        <v>40</v>
      </c>
      <c r="Q638">
        <v>13</v>
      </c>
      <c r="R638">
        <v>15</v>
      </c>
      <c r="S638">
        <v>1</v>
      </c>
      <c r="T638">
        <v>11</v>
      </c>
      <c r="U638" t="s">
        <v>147</v>
      </c>
      <c r="V638">
        <v>12</v>
      </c>
      <c r="W638">
        <v>1</v>
      </c>
      <c r="X638">
        <v>36</v>
      </c>
      <c r="Y638">
        <v>710</v>
      </c>
      <c r="Z638">
        <v>714</v>
      </c>
      <c r="AA638">
        <v>9160</v>
      </c>
      <c r="AB638">
        <v>11</v>
      </c>
    </row>
    <row r="639" spans="1:28" x14ac:dyDescent="0.25">
      <c r="A639">
        <v>638</v>
      </c>
      <c r="B639">
        <v>37065</v>
      </c>
      <c r="C639">
        <v>9600</v>
      </c>
      <c r="D639">
        <v>9575</v>
      </c>
      <c r="E639" s="1">
        <v>0.17269999999999999</v>
      </c>
      <c r="F639" t="s">
        <v>23</v>
      </c>
      <c r="G639" t="s">
        <v>29</v>
      </c>
      <c r="H639" s="1">
        <v>0.129</v>
      </c>
      <c r="I639" t="s">
        <v>71</v>
      </c>
      <c r="J639" t="s">
        <v>31</v>
      </c>
      <c r="K639">
        <v>3333.33</v>
      </c>
      <c r="L639" t="s">
        <v>27</v>
      </c>
      <c r="M639">
        <v>7</v>
      </c>
      <c r="N639">
        <v>13648</v>
      </c>
      <c r="O639">
        <v>1</v>
      </c>
      <c r="P639" t="s">
        <v>40</v>
      </c>
      <c r="Q639">
        <v>17</v>
      </c>
      <c r="R639">
        <v>12</v>
      </c>
      <c r="S639">
        <v>2</v>
      </c>
      <c r="T639">
        <v>11</v>
      </c>
      <c r="U639" t="s">
        <v>147</v>
      </c>
      <c r="V639">
        <v>14</v>
      </c>
      <c r="W639">
        <v>0</v>
      </c>
      <c r="X639">
        <v>60</v>
      </c>
      <c r="Y639">
        <v>695</v>
      </c>
      <c r="Z639">
        <v>699</v>
      </c>
      <c r="AA639">
        <v>3333.33</v>
      </c>
      <c r="AB639">
        <v>11</v>
      </c>
    </row>
    <row r="640" spans="1:28" x14ac:dyDescent="0.25">
      <c r="A640">
        <v>639</v>
      </c>
      <c r="B640">
        <v>4644</v>
      </c>
      <c r="C640">
        <v>9000</v>
      </c>
      <c r="D640">
        <v>9000</v>
      </c>
      <c r="E640" s="1">
        <v>0.1183</v>
      </c>
      <c r="F640" t="s">
        <v>14</v>
      </c>
      <c r="G640" t="s">
        <v>58</v>
      </c>
      <c r="H640" s="1">
        <v>4.7999999999999996E-3</v>
      </c>
      <c r="I640" t="s">
        <v>72</v>
      </c>
      <c r="J640" t="s">
        <v>31</v>
      </c>
      <c r="K640">
        <v>4833</v>
      </c>
      <c r="L640" t="s">
        <v>21</v>
      </c>
      <c r="M640">
        <v>6</v>
      </c>
      <c r="N640">
        <v>0</v>
      </c>
      <c r="O640">
        <v>1</v>
      </c>
      <c r="P640" t="s">
        <v>64</v>
      </c>
      <c r="Q640">
        <v>11</v>
      </c>
      <c r="R640">
        <v>0</v>
      </c>
      <c r="S640">
        <v>0</v>
      </c>
      <c r="T640">
        <v>4</v>
      </c>
      <c r="U640" t="s">
        <v>147</v>
      </c>
      <c r="V640">
        <v>11</v>
      </c>
      <c r="W640">
        <v>0</v>
      </c>
      <c r="X640">
        <v>36</v>
      </c>
      <c r="Y640">
        <v>715</v>
      </c>
      <c r="Z640">
        <v>719</v>
      </c>
      <c r="AA640">
        <v>4833</v>
      </c>
      <c r="AB640">
        <v>4</v>
      </c>
    </row>
    <row r="641" spans="1:28" x14ac:dyDescent="0.25">
      <c r="A641">
        <v>640</v>
      </c>
      <c r="B641">
        <v>57169</v>
      </c>
      <c r="C641">
        <v>35000</v>
      </c>
      <c r="D641">
        <v>35000</v>
      </c>
      <c r="E641" s="1">
        <v>0.1825</v>
      </c>
      <c r="F641" t="s">
        <v>23</v>
      </c>
      <c r="G641" t="s">
        <v>15</v>
      </c>
      <c r="H641" s="1">
        <v>0.27689999999999998</v>
      </c>
      <c r="I641" t="s">
        <v>72</v>
      </c>
      <c r="J641" t="s">
        <v>31</v>
      </c>
      <c r="K641">
        <v>8083.33</v>
      </c>
      <c r="L641" t="s">
        <v>51</v>
      </c>
      <c r="M641">
        <v>15</v>
      </c>
      <c r="N641">
        <v>29300</v>
      </c>
      <c r="O641">
        <v>0</v>
      </c>
      <c r="P641" t="s">
        <v>40</v>
      </c>
      <c r="Q641">
        <v>18</v>
      </c>
      <c r="R641">
        <v>27</v>
      </c>
      <c r="S641">
        <v>1</v>
      </c>
      <c r="T641">
        <v>11</v>
      </c>
      <c r="U641" t="s">
        <v>146</v>
      </c>
      <c r="V641">
        <v>10</v>
      </c>
      <c r="W641">
        <v>0</v>
      </c>
      <c r="X641">
        <v>60</v>
      </c>
      <c r="Y641">
        <v>725</v>
      </c>
      <c r="Z641">
        <v>729</v>
      </c>
      <c r="AA641">
        <v>8083.33</v>
      </c>
      <c r="AB641">
        <v>11</v>
      </c>
    </row>
    <row r="642" spans="1:28" x14ac:dyDescent="0.25">
      <c r="A642">
        <v>641</v>
      </c>
      <c r="B642">
        <v>33050</v>
      </c>
      <c r="C642">
        <v>1900</v>
      </c>
      <c r="D642">
        <v>1900</v>
      </c>
      <c r="E642" s="1">
        <v>7.51E-2</v>
      </c>
      <c r="F642" t="s">
        <v>14</v>
      </c>
      <c r="G642" t="s">
        <v>15</v>
      </c>
      <c r="H642" s="1">
        <v>0.19270000000000001</v>
      </c>
      <c r="I642" t="s">
        <v>77</v>
      </c>
      <c r="J642" t="s">
        <v>17</v>
      </c>
      <c r="K642">
        <v>6000</v>
      </c>
      <c r="L642" t="s">
        <v>18</v>
      </c>
      <c r="M642">
        <v>12</v>
      </c>
      <c r="N642">
        <v>18397</v>
      </c>
      <c r="O642">
        <v>2</v>
      </c>
      <c r="P642" t="s">
        <v>40</v>
      </c>
      <c r="Q642">
        <v>7</v>
      </c>
      <c r="R642">
        <v>19</v>
      </c>
      <c r="S642">
        <v>1</v>
      </c>
      <c r="T642">
        <v>11</v>
      </c>
      <c r="U642" t="s">
        <v>148</v>
      </c>
      <c r="V642">
        <v>9</v>
      </c>
      <c r="W642">
        <v>1</v>
      </c>
      <c r="X642">
        <v>36</v>
      </c>
      <c r="Y642">
        <v>735</v>
      </c>
      <c r="Z642">
        <v>739</v>
      </c>
      <c r="AA642">
        <v>6000</v>
      </c>
      <c r="AB642">
        <v>11</v>
      </c>
    </row>
    <row r="643" spans="1:28" x14ac:dyDescent="0.25">
      <c r="A643">
        <v>642</v>
      </c>
      <c r="B643">
        <v>46324</v>
      </c>
      <c r="C643">
        <v>20000</v>
      </c>
      <c r="D643">
        <v>19896.509999999998</v>
      </c>
      <c r="E643" s="1">
        <v>0.13669999999999999</v>
      </c>
      <c r="F643" t="s">
        <v>14</v>
      </c>
      <c r="G643" t="s">
        <v>15</v>
      </c>
      <c r="H643" s="1">
        <v>0.15340000000000001</v>
      </c>
      <c r="I643" t="s">
        <v>46</v>
      </c>
      <c r="J643" t="s">
        <v>31</v>
      </c>
      <c r="K643">
        <v>5166.67</v>
      </c>
      <c r="L643" t="s">
        <v>78</v>
      </c>
      <c r="M643">
        <v>8</v>
      </c>
      <c r="N643">
        <v>12394</v>
      </c>
      <c r="O643">
        <v>1</v>
      </c>
      <c r="P643" t="s">
        <v>47</v>
      </c>
      <c r="Q643">
        <v>13</v>
      </c>
      <c r="R643">
        <v>15</v>
      </c>
      <c r="S643">
        <v>1</v>
      </c>
      <c r="T643">
        <v>6</v>
      </c>
      <c r="U643" t="s">
        <v>147</v>
      </c>
      <c r="V643">
        <v>12</v>
      </c>
      <c r="W643">
        <v>0</v>
      </c>
      <c r="X643">
        <v>36</v>
      </c>
      <c r="Y643">
        <v>710</v>
      </c>
      <c r="Z643">
        <v>714</v>
      </c>
      <c r="AA643">
        <v>5166.67</v>
      </c>
      <c r="AB643">
        <v>6</v>
      </c>
    </row>
    <row r="644" spans="1:28" x14ac:dyDescent="0.25">
      <c r="A644">
        <v>643</v>
      </c>
      <c r="B644">
        <v>20367</v>
      </c>
      <c r="C644">
        <v>2400</v>
      </c>
      <c r="D644">
        <v>2400</v>
      </c>
      <c r="E644" s="1">
        <v>0.1037</v>
      </c>
      <c r="F644" t="s">
        <v>14</v>
      </c>
      <c r="G644" t="s">
        <v>97</v>
      </c>
      <c r="H644" s="1">
        <v>9.5399999999999999E-2</v>
      </c>
      <c r="I644" t="s">
        <v>93</v>
      </c>
      <c r="J644" t="s">
        <v>17</v>
      </c>
      <c r="K644">
        <v>3166.67</v>
      </c>
      <c r="L644" t="s">
        <v>62</v>
      </c>
      <c r="M644">
        <v>6</v>
      </c>
      <c r="N644">
        <v>2174</v>
      </c>
      <c r="O644">
        <v>0</v>
      </c>
      <c r="P644" t="s">
        <v>49</v>
      </c>
      <c r="Q644">
        <v>10</v>
      </c>
      <c r="R644">
        <v>9</v>
      </c>
      <c r="S644">
        <v>0</v>
      </c>
      <c r="T644">
        <v>1</v>
      </c>
      <c r="U644" t="s">
        <v>146</v>
      </c>
      <c r="V644">
        <v>15</v>
      </c>
      <c r="W644">
        <v>1</v>
      </c>
      <c r="X644">
        <v>36</v>
      </c>
      <c r="Y644">
        <v>675</v>
      </c>
      <c r="Z644">
        <v>679</v>
      </c>
      <c r="AA644">
        <v>3166.67</v>
      </c>
      <c r="AB644">
        <v>1</v>
      </c>
    </row>
    <row r="645" spans="1:28" x14ac:dyDescent="0.25">
      <c r="A645">
        <v>644</v>
      </c>
      <c r="B645">
        <v>36837</v>
      </c>
      <c r="C645">
        <v>4500</v>
      </c>
      <c r="D645">
        <v>4500</v>
      </c>
      <c r="E645" s="1">
        <v>0.1171</v>
      </c>
      <c r="F645" t="s">
        <v>14</v>
      </c>
      <c r="G645" t="s">
        <v>15</v>
      </c>
      <c r="H645" s="1">
        <v>0.15870000000000001</v>
      </c>
      <c r="I645" t="s">
        <v>24</v>
      </c>
      <c r="J645" t="s">
        <v>17</v>
      </c>
      <c r="K645">
        <v>3333.33</v>
      </c>
      <c r="L645" t="s">
        <v>62</v>
      </c>
      <c r="M645">
        <v>15</v>
      </c>
      <c r="N645">
        <v>11963</v>
      </c>
      <c r="O645">
        <v>0</v>
      </c>
      <c r="P645" t="s">
        <v>47</v>
      </c>
      <c r="Q645">
        <v>11</v>
      </c>
      <c r="R645">
        <v>15</v>
      </c>
      <c r="S645">
        <v>1</v>
      </c>
      <c r="T645">
        <v>6</v>
      </c>
      <c r="U645" t="s">
        <v>146</v>
      </c>
      <c r="V645">
        <v>15</v>
      </c>
      <c r="W645">
        <v>1</v>
      </c>
      <c r="X645">
        <v>36</v>
      </c>
      <c r="Y645">
        <v>675</v>
      </c>
      <c r="Z645">
        <v>679</v>
      </c>
      <c r="AA645">
        <v>3333.33</v>
      </c>
      <c r="AB645">
        <v>6</v>
      </c>
    </row>
    <row r="646" spans="1:28" x14ac:dyDescent="0.25">
      <c r="A646">
        <v>645</v>
      </c>
      <c r="B646">
        <v>68829</v>
      </c>
      <c r="C646">
        <v>12000</v>
      </c>
      <c r="D646">
        <v>12000</v>
      </c>
      <c r="E646" s="1">
        <v>0.1212</v>
      </c>
      <c r="F646" t="s">
        <v>14</v>
      </c>
      <c r="G646" t="s">
        <v>15</v>
      </c>
      <c r="H646" s="1">
        <v>0.19409999999999999</v>
      </c>
      <c r="I646" t="s">
        <v>20</v>
      </c>
      <c r="J646" t="s">
        <v>17</v>
      </c>
      <c r="K646">
        <v>8750</v>
      </c>
      <c r="L646" t="s">
        <v>78</v>
      </c>
      <c r="M646">
        <v>10</v>
      </c>
      <c r="N646">
        <v>32028</v>
      </c>
      <c r="O646">
        <v>1</v>
      </c>
      <c r="P646" t="s">
        <v>64</v>
      </c>
      <c r="Q646">
        <v>12</v>
      </c>
      <c r="R646">
        <v>19</v>
      </c>
      <c r="S646">
        <v>1</v>
      </c>
      <c r="T646">
        <v>4</v>
      </c>
      <c r="U646" t="s">
        <v>147</v>
      </c>
      <c r="V646">
        <v>12</v>
      </c>
      <c r="W646">
        <v>1</v>
      </c>
      <c r="X646">
        <v>36</v>
      </c>
      <c r="Y646">
        <v>710</v>
      </c>
      <c r="Z646">
        <v>714</v>
      </c>
      <c r="AA646">
        <v>8750</v>
      </c>
      <c r="AB646">
        <v>4</v>
      </c>
    </row>
    <row r="647" spans="1:28" x14ac:dyDescent="0.25">
      <c r="A647">
        <v>646</v>
      </c>
      <c r="B647">
        <v>694</v>
      </c>
      <c r="C647">
        <v>10000</v>
      </c>
      <c r="D647">
        <v>8175.26</v>
      </c>
      <c r="E647" s="1">
        <v>8.6300000000000002E-2</v>
      </c>
      <c r="F647" t="s">
        <v>14</v>
      </c>
      <c r="G647" t="s">
        <v>15</v>
      </c>
      <c r="H647" s="1">
        <v>5.91E-2</v>
      </c>
      <c r="I647" t="s">
        <v>61</v>
      </c>
      <c r="J647" t="s">
        <v>17</v>
      </c>
      <c r="K647">
        <v>7500</v>
      </c>
      <c r="L647" t="s">
        <v>52</v>
      </c>
      <c r="M647">
        <v>16</v>
      </c>
      <c r="N647">
        <v>18343</v>
      </c>
      <c r="O647">
        <v>0</v>
      </c>
      <c r="P647" t="s">
        <v>53</v>
      </c>
      <c r="Q647">
        <v>8</v>
      </c>
      <c r="R647">
        <v>5</v>
      </c>
      <c r="S647">
        <v>1</v>
      </c>
      <c r="T647">
        <v>7</v>
      </c>
      <c r="U647" t="s">
        <v>146</v>
      </c>
      <c r="V647">
        <v>9</v>
      </c>
      <c r="W647">
        <v>1</v>
      </c>
      <c r="X647">
        <v>36</v>
      </c>
      <c r="Y647">
        <v>730</v>
      </c>
      <c r="Z647">
        <v>734</v>
      </c>
      <c r="AA647">
        <v>7500</v>
      </c>
      <c r="AB647">
        <v>7</v>
      </c>
    </row>
    <row r="648" spans="1:28" x14ac:dyDescent="0.25">
      <c r="A648">
        <v>647</v>
      </c>
      <c r="B648">
        <v>61873</v>
      </c>
      <c r="C648">
        <v>11575</v>
      </c>
      <c r="D648">
        <v>11575</v>
      </c>
      <c r="E648" s="1">
        <v>7.9000000000000001E-2</v>
      </c>
      <c r="F648" t="s">
        <v>14</v>
      </c>
      <c r="G648" t="s">
        <v>15</v>
      </c>
      <c r="H648" s="1">
        <v>0.17469999999999999</v>
      </c>
      <c r="I648" t="s">
        <v>20</v>
      </c>
      <c r="J648" t="s">
        <v>17</v>
      </c>
      <c r="K648">
        <v>2833.33</v>
      </c>
      <c r="L648" t="s">
        <v>52</v>
      </c>
      <c r="M648">
        <v>8</v>
      </c>
      <c r="N648">
        <v>5654</v>
      </c>
      <c r="O648">
        <v>0</v>
      </c>
      <c r="P648" t="s">
        <v>40</v>
      </c>
      <c r="Q648">
        <v>7</v>
      </c>
      <c r="R648">
        <v>17</v>
      </c>
      <c r="S648">
        <v>1</v>
      </c>
      <c r="T648">
        <v>11</v>
      </c>
      <c r="U648" t="s">
        <v>146</v>
      </c>
      <c r="V648">
        <v>9</v>
      </c>
      <c r="W648">
        <v>1</v>
      </c>
      <c r="X648">
        <v>36</v>
      </c>
      <c r="Y648">
        <v>730</v>
      </c>
      <c r="Z648">
        <v>734</v>
      </c>
      <c r="AA648">
        <v>2833.33</v>
      </c>
      <c r="AB648">
        <v>11</v>
      </c>
    </row>
    <row r="649" spans="1:28" x14ac:dyDescent="0.25">
      <c r="A649">
        <v>648</v>
      </c>
      <c r="B649">
        <v>94081</v>
      </c>
      <c r="C649">
        <v>20000</v>
      </c>
      <c r="D649">
        <v>20000</v>
      </c>
      <c r="E649" s="1">
        <v>6.6199999999999995E-2</v>
      </c>
      <c r="F649" t="s">
        <v>14</v>
      </c>
      <c r="G649" t="s">
        <v>29</v>
      </c>
      <c r="H649" s="1">
        <v>0.21609999999999999</v>
      </c>
      <c r="I649" t="s">
        <v>50</v>
      </c>
      <c r="J649" t="s">
        <v>17</v>
      </c>
      <c r="K649">
        <v>8161.33</v>
      </c>
      <c r="L649" t="s">
        <v>39</v>
      </c>
      <c r="M649">
        <v>14</v>
      </c>
      <c r="N649">
        <v>27904</v>
      </c>
      <c r="O649">
        <v>1</v>
      </c>
      <c r="P649" t="s">
        <v>44</v>
      </c>
      <c r="Q649">
        <v>6</v>
      </c>
      <c r="R649">
        <v>21</v>
      </c>
      <c r="S649">
        <v>2</v>
      </c>
      <c r="T649">
        <v>8</v>
      </c>
      <c r="U649" t="s">
        <v>147</v>
      </c>
      <c r="V649">
        <v>11</v>
      </c>
      <c r="W649">
        <v>1</v>
      </c>
      <c r="X649">
        <v>36</v>
      </c>
      <c r="Y649">
        <v>720</v>
      </c>
      <c r="Z649">
        <v>724</v>
      </c>
      <c r="AA649">
        <v>8161.33</v>
      </c>
      <c r="AB649">
        <v>8</v>
      </c>
    </row>
    <row r="650" spans="1:28" x14ac:dyDescent="0.25">
      <c r="A650">
        <v>649</v>
      </c>
      <c r="B650">
        <v>101622</v>
      </c>
      <c r="C650">
        <v>6000</v>
      </c>
      <c r="D650">
        <v>3475</v>
      </c>
      <c r="E650" s="1">
        <v>0.14699999999999999</v>
      </c>
      <c r="F650" t="s">
        <v>14</v>
      </c>
      <c r="G650" t="s">
        <v>15</v>
      </c>
      <c r="H650" s="1">
        <v>0.1023</v>
      </c>
      <c r="I650" t="s">
        <v>72</v>
      </c>
      <c r="J650" t="s">
        <v>31</v>
      </c>
      <c r="K650">
        <v>6500</v>
      </c>
      <c r="L650" t="s">
        <v>125</v>
      </c>
      <c r="M650">
        <v>6</v>
      </c>
      <c r="N650">
        <v>4103</v>
      </c>
      <c r="O650">
        <v>0</v>
      </c>
      <c r="P650" t="s">
        <v>49</v>
      </c>
      <c r="Q650">
        <v>14</v>
      </c>
      <c r="R650">
        <v>10</v>
      </c>
      <c r="S650">
        <v>1</v>
      </c>
      <c r="T650">
        <v>1</v>
      </c>
      <c r="U650" t="s">
        <v>146</v>
      </c>
      <c r="V650">
        <v>15</v>
      </c>
      <c r="W650">
        <v>0</v>
      </c>
      <c r="X650">
        <v>36</v>
      </c>
      <c r="Y650">
        <v>640</v>
      </c>
      <c r="Z650">
        <v>644</v>
      </c>
      <c r="AA650">
        <v>6500</v>
      </c>
      <c r="AB650">
        <v>1</v>
      </c>
    </row>
    <row r="651" spans="1:28" x14ac:dyDescent="0.25">
      <c r="A651">
        <v>650</v>
      </c>
      <c r="B651">
        <v>21900</v>
      </c>
      <c r="C651">
        <v>2800</v>
      </c>
      <c r="D651">
        <v>2800</v>
      </c>
      <c r="E651" s="1">
        <v>0.1</v>
      </c>
      <c r="F651" t="s">
        <v>14</v>
      </c>
      <c r="G651" t="s">
        <v>15</v>
      </c>
      <c r="H651" s="1">
        <v>0.20319999999999999</v>
      </c>
      <c r="I651" t="s">
        <v>24</v>
      </c>
      <c r="J651" t="s">
        <v>31</v>
      </c>
      <c r="K651">
        <v>3250</v>
      </c>
      <c r="L651" t="s">
        <v>83</v>
      </c>
      <c r="M651">
        <v>4</v>
      </c>
      <c r="N651">
        <v>8717</v>
      </c>
      <c r="O651">
        <v>0</v>
      </c>
      <c r="P651" t="s">
        <v>28</v>
      </c>
      <c r="Q651">
        <v>10</v>
      </c>
      <c r="R651">
        <v>20</v>
      </c>
      <c r="S651">
        <v>1</v>
      </c>
      <c r="T651">
        <v>5</v>
      </c>
      <c r="U651" t="s">
        <v>146</v>
      </c>
      <c r="V651">
        <v>13</v>
      </c>
      <c r="W651">
        <v>0</v>
      </c>
      <c r="X651">
        <v>36</v>
      </c>
      <c r="Y651">
        <v>700</v>
      </c>
      <c r="Z651">
        <v>704</v>
      </c>
      <c r="AA651">
        <v>3250</v>
      </c>
      <c r="AB651">
        <v>5</v>
      </c>
    </row>
    <row r="652" spans="1:28" x14ac:dyDescent="0.25">
      <c r="A652">
        <v>651</v>
      </c>
      <c r="B652">
        <v>70285</v>
      </c>
      <c r="C652">
        <v>6000</v>
      </c>
      <c r="D652">
        <v>6000</v>
      </c>
      <c r="E652" s="1">
        <v>0.1409</v>
      </c>
      <c r="F652" t="s">
        <v>14</v>
      </c>
      <c r="G652" t="s">
        <v>29</v>
      </c>
      <c r="H652" s="1">
        <v>9.9299999999999999E-2</v>
      </c>
      <c r="I652" t="s">
        <v>24</v>
      </c>
      <c r="J652" t="s">
        <v>31</v>
      </c>
      <c r="K652">
        <v>4250</v>
      </c>
      <c r="L652" t="s">
        <v>84</v>
      </c>
      <c r="M652">
        <v>6</v>
      </c>
      <c r="N652">
        <v>5815</v>
      </c>
      <c r="O652">
        <v>1</v>
      </c>
      <c r="P652" t="s">
        <v>37</v>
      </c>
      <c r="Q652">
        <v>14</v>
      </c>
      <c r="R652">
        <v>9</v>
      </c>
      <c r="S652">
        <v>2</v>
      </c>
      <c r="T652">
        <v>3</v>
      </c>
      <c r="U652" t="s">
        <v>147</v>
      </c>
      <c r="V652">
        <v>15</v>
      </c>
      <c r="W652">
        <v>0</v>
      </c>
      <c r="X652">
        <v>36</v>
      </c>
      <c r="Y652">
        <v>680</v>
      </c>
      <c r="Z652">
        <v>684</v>
      </c>
      <c r="AA652">
        <v>4250</v>
      </c>
      <c r="AB652">
        <v>3</v>
      </c>
    </row>
    <row r="653" spans="1:28" x14ac:dyDescent="0.25">
      <c r="A653">
        <v>652</v>
      </c>
      <c r="B653">
        <v>16069</v>
      </c>
      <c r="C653">
        <v>20000</v>
      </c>
      <c r="D653">
        <v>14750</v>
      </c>
      <c r="E653" s="1">
        <v>6.9099999999999995E-2</v>
      </c>
      <c r="F653" t="s">
        <v>14</v>
      </c>
      <c r="G653" t="s">
        <v>15</v>
      </c>
      <c r="H653" s="1">
        <v>0.15160000000000001</v>
      </c>
      <c r="I653" t="s">
        <v>99</v>
      </c>
      <c r="J653" t="s">
        <v>31</v>
      </c>
      <c r="K653">
        <v>9208</v>
      </c>
      <c r="L653" t="s">
        <v>18</v>
      </c>
      <c r="M653">
        <v>10</v>
      </c>
      <c r="N653">
        <v>20965</v>
      </c>
      <c r="O653">
        <v>0</v>
      </c>
      <c r="P653" t="s">
        <v>37</v>
      </c>
      <c r="Q653">
        <v>6</v>
      </c>
      <c r="R653">
        <v>15</v>
      </c>
      <c r="S653">
        <v>1</v>
      </c>
      <c r="T653">
        <v>3</v>
      </c>
      <c r="U653" t="s">
        <v>146</v>
      </c>
      <c r="V653">
        <v>9</v>
      </c>
      <c r="W653">
        <v>0</v>
      </c>
      <c r="X653">
        <v>36</v>
      </c>
      <c r="Y653">
        <v>735</v>
      </c>
      <c r="Z653">
        <v>739</v>
      </c>
      <c r="AA653">
        <v>9208</v>
      </c>
      <c r="AB653">
        <v>3</v>
      </c>
    </row>
    <row r="654" spans="1:28" x14ac:dyDescent="0.25">
      <c r="A654">
        <v>653</v>
      </c>
      <c r="B654">
        <v>57923</v>
      </c>
      <c r="C654">
        <v>22000</v>
      </c>
      <c r="D654">
        <v>22000</v>
      </c>
      <c r="E654" s="1">
        <v>0.1399</v>
      </c>
      <c r="F654" t="s">
        <v>23</v>
      </c>
      <c r="G654" t="s">
        <v>15</v>
      </c>
      <c r="H654" s="1">
        <v>0.18279999999999999</v>
      </c>
      <c r="I654" t="s">
        <v>103</v>
      </c>
      <c r="J654" t="s">
        <v>17</v>
      </c>
      <c r="K654">
        <v>6083.33</v>
      </c>
      <c r="L654" t="s">
        <v>39</v>
      </c>
      <c r="M654">
        <v>9</v>
      </c>
      <c r="N654">
        <v>20181</v>
      </c>
      <c r="O654">
        <v>0</v>
      </c>
      <c r="P654" t="s">
        <v>44</v>
      </c>
      <c r="Q654">
        <v>13</v>
      </c>
      <c r="R654">
        <v>18</v>
      </c>
      <c r="S654">
        <v>1</v>
      </c>
      <c r="T654">
        <v>8</v>
      </c>
      <c r="U654" t="s">
        <v>146</v>
      </c>
      <c r="V654">
        <v>11</v>
      </c>
      <c r="W654">
        <v>1</v>
      </c>
      <c r="X654">
        <v>60</v>
      </c>
      <c r="Y654">
        <v>720</v>
      </c>
      <c r="Z654">
        <v>724</v>
      </c>
      <c r="AA654">
        <v>6083.33</v>
      </c>
      <c r="AB654">
        <v>8</v>
      </c>
    </row>
    <row r="655" spans="1:28" x14ac:dyDescent="0.25">
      <c r="A655">
        <v>654</v>
      </c>
      <c r="B655">
        <v>99914</v>
      </c>
      <c r="C655">
        <v>10000</v>
      </c>
      <c r="D655">
        <v>10000</v>
      </c>
      <c r="E655" s="1">
        <v>0.13109999999999999</v>
      </c>
      <c r="F655" t="s">
        <v>14</v>
      </c>
      <c r="G655" t="s">
        <v>15</v>
      </c>
      <c r="H655" s="1">
        <v>0.2034</v>
      </c>
      <c r="I655" t="s">
        <v>103</v>
      </c>
      <c r="J655" t="s">
        <v>31</v>
      </c>
      <c r="K655">
        <v>5416.67</v>
      </c>
      <c r="L655" t="s">
        <v>62</v>
      </c>
      <c r="M655">
        <v>9</v>
      </c>
      <c r="N655">
        <v>8066</v>
      </c>
      <c r="O655">
        <v>0</v>
      </c>
      <c r="P655" t="s">
        <v>40</v>
      </c>
      <c r="Q655">
        <v>13</v>
      </c>
      <c r="R655">
        <v>20</v>
      </c>
      <c r="S655">
        <v>1</v>
      </c>
      <c r="T655">
        <v>11</v>
      </c>
      <c r="U655" t="s">
        <v>146</v>
      </c>
      <c r="V655">
        <v>15</v>
      </c>
      <c r="W655">
        <v>0</v>
      </c>
      <c r="X655">
        <v>36</v>
      </c>
      <c r="Y655">
        <v>675</v>
      </c>
      <c r="Z655">
        <v>679</v>
      </c>
      <c r="AA655">
        <v>5416.67</v>
      </c>
      <c r="AB655">
        <v>11</v>
      </c>
    </row>
    <row r="656" spans="1:28" x14ac:dyDescent="0.25">
      <c r="A656">
        <v>655</v>
      </c>
      <c r="B656">
        <v>100662</v>
      </c>
      <c r="C656">
        <v>9450</v>
      </c>
      <c r="D656">
        <v>9450</v>
      </c>
      <c r="E656" s="1">
        <v>0.1212</v>
      </c>
      <c r="F656" t="s">
        <v>14</v>
      </c>
      <c r="G656" t="s">
        <v>29</v>
      </c>
      <c r="H656" s="1">
        <v>0.1174</v>
      </c>
      <c r="I656" t="s">
        <v>81</v>
      </c>
      <c r="J656" t="s">
        <v>17</v>
      </c>
      <c r="K656">
        <v>4666.67</v>
      </c>
      <c r="L656" t="s">
        <v>25</v>
      </c>
      <c r="M656">
        <v>13</v>
      </c>
      <c r="N656">
        <v>17639</v>
      </c>
      <c r="O656">
        <v>2</v>
      </c>
      <c r="P656" t="s">
        <v>40</v>
      </c>
      <c r="Q656">
        <v>12</v>
      </c>
      <c r="R656">
        <v>11</v>
      </c>
      <c r="S656">
        <v>2</v>
      </c>
      <c r="T656">
        <v>11</v>
      </c>
      <c r="U656" t="s">
        <v>148</v>
      </c>
      <c r="V656">
        <v>14</v>
      </c>
      <c r="W656">
        <v>1</v>
      </c>
      <c r="X656">
        <v>36</v>
      </c>
      <c r="Y656">
        <v>690</v>
      </c>
      <c r="Z656">
        <v>694</v>
      </c>
      <c r="AA656">
        <v>4666.67</v>
      </c>
      <c r="AB656">
        <v>11</v>
      </c>
    </row>
    <row r="657" spans="1:28" x14ac:dyDescent="0.25">
      <c r="A657">
        <v>656</v>
      </c>
      <c r="B657">
        <v>20530</v>
      </c>
      <c r="C657">
        <v>10400</v>
      </c>
      <c r="D657">
        <v>10325</v>
      </c>
      <c r="E657" s="1">
        <v>7.6600000000000001E-2</v>
      </c>
      <c r="F657" t="s">
        <v>14</v>
      </c>
      <c r="G657" t="s">
        <v>15</v>
      </c>
      <c r="H657" s="1">
        <v>0.13020000000000001</v>
      </c>
      <c r="I657" t="s">
        <v>24</v>
      </c>
      <c r="J657" t="s">
        <v>17</v>
      </c>
      <c r="K657">
        <v>6354</v>
      </c>
      <c r="L657" t="s">
        <v>51</v>
      </c>
      <c r="M657">
        <v>10</v>
      </c>
      <c r="N657">
        <v>19656</v>
      </c>
      <c r="O657">
        <v>3</v>
      </c>
      <c r="P657" t="s">
        <v>40</v>
      </c>
      <c r="Q657">
        <v>7</v>
      </c>
      <c r="R657">
        <v>13</v>
      </c>
      <c r="S657">
        <v>1</v>
      </c>
      <c r="T657">
        <v>11</v>
      </c>
      <c r="U657" t="s">
        <v>149</v>
      </c>
      <c r="V657">
        <v>10</v>
      </c>
      <c r="W657">
        <v>1</v>
      </c>
      <c r="X657">
        <v>36</v>
      </c>
      <c r="Y657">
        <v>725</v>
      </c>
      <c r="Z657">
        <v>729</v>
      </c>
      <c r="AA657">
        <v>6354</v>
      </c>
      <c r="AB657">
        <v>11</v>
      </c>
    </row>
    <row r="658" spans="1:28" x14ac:dyDescent="0.25">
      <c r="A658">
        <v>657</v>
      </c>
      <c r="B658">
        <v>20329</v>
      </c>
      <c r="C658">
        <v>15875</v>
      </c>
      <c r="D658">
        <v>15818.07</v>
      </c>
      <c r="E658" s="1">
        <v>0.15279999999999999</v>
      </c>
      <c r="F658" t="s">
        <v>23</v>
      </c>
      <c r="G658" t="s">
        <v>15</v>
      </c>
      <c r="H658" s="1">
        <v>0.221</v>
      </c>
      <c r="I658" t="s">
        <v>24</v>
      </c>
      <c r="J658" t="s">
        <v>31</v>
      </c>
      <c r="K658">
        <v>3000</v>
      </c>
      <c r="L658" t="s">
        <v>39</v>
      </c>
      <c r="M658">
        <v>5</v>
      </c>
      <c r="N658">
        <v>14289</v>
      </c>
      <c r="O658">
        <v>2</v>
      </c>
      <c r="P658" t="s">
        <v>22</v>
      </c>
      <c r="Q658">
        <v>15</v>
      </c>
      <c r="R658">
        <v>22</v>
      </c>
      <c r="S658">
        <v>1</v>
      </c>
      <c r="T658">
        <v>2</v>
      </c>
      <c r="U658" t="s">
        <v>148</v>
      </c>
      <c r="V658">
        <v>11</v>
      </c>
      <c r="W658">
        <v>0</v>
      </c>
      <c r="X658">
        <v>60</v>
      </c>
      <c r="Y658">
        <v>720</v>
      </c>
      <c r="Z658">
        <v>724</v>
      </c>
      <c r="AA658">
        <v>3000</v>
      </c>
      <c r="AB658">
        <v>2</v>
      </c>
    </row>
    <row r="659" spans="1:28" x14ac:dyDescent="0.25">
      <c r="A659">
        <v>658</v>
      </c>
      <c r="B659">
        <v>53424</v>
      </c>
      <c r="C659">
        <v>18000</v>
      </c>
      <c r="D659">
        <v>18000</v>
      </c>
      <c r="E659" s="1">
        <v>0.1212</v>
      </c>
      <c r="F659" t="s">
        <v>23</v>
      </c>
      <c r="G659" t="s">
        <v>33</v>
      </c>
      <c r="H659" s="1">
        <v>0.1489</v>
      </c>
      <c r="I659" t="s">
        <v>69</v>
      </c>
      <c r="J659" t="s">
        <v>17</v>
      </c>
      <c r="K659">
        <v>8333.33</v>
      </c>
      <c r="L659" t="s">
        <v>52</v>
      </c>
      <c r="M659">
        <v>7</v>
      </c>
      <c r="N659">
        <v>4038</v>
      </c>
      <c r="O659">
        <v>0</v>
      </c>
      <c r="P659" t="s">
        <v>28</v>
      </c>
      <c r="Q659">
        <v>12</v>
      </c>
      <c r="R659">
        <v>14</v>
      </c>
      <c r="S659">
        <v>3</v>
      </c>
      <c r="T659">
        <v>5</v>
      </c>
      <c r="U659" t="s">
        <v>146</v>
      </c>
      <c r="V659">
        <v>9</v>
      </c>
      <c r="W659">
        <v>1</v>
      </c>
      <c r="X659">
        <v>60</v>
      </c>
      <c r="Y659">
        <v>730</v>
      </c>
      <c r="Z659">
        <v>734</v>
      </c>
      <c r="AA659">
        <v>8333.33</v>
      </c>
      <c r="AB659">
        <v>5</v>
      </c>
    </row>
    <row r="660" spans="1:28" x14ac:dyDescent="0.25">
      <c r="A660">
        <v>659</v>
      </c>
      <c r="B660">
        <v>47764</v>
      </c>
      <c r="C660">
        <v>8000</v>
      </c>
      <c r="D660">
        <v>8000</v>
      </c>
      <c r="E660" s="1">
        <v>8.8999999999999996E-2</v>
      </c>
      <c r="F660" t="s">
        <v>14</v>
      </c>
      <c r="G660" t="s">
        <v>33</v>
      </c>
      <c r="H660" s="1">
        <v>2.93E-2</v>
      </c>
      <c r="I660" t="s">
        <v>71</v>
      </c>
      <c r="J660" t="s">
        <v>31</v>
      </c>
      <c r="K660">
        <v>5000</v>
      </c>
      <c r="L660" t="s">
        <v>78</v>
      </c>
      <c r="M660">
        <v>8</v>
      </c>
      <c r="N660">
        <v>5540</v>
      </c>
      <c r="O660">
        <v>0</v>
      </c>
      <c r="P660" t="s">
        <v>22</v>
      </c>
      <c r="Q660">
        <v>8</v>
      </c>
      <c r="R660">
        <v>2</v>
      </c>
      <c r="S660">
        <v>3</v>
      </c>
      <c r="T660">
        <v>2</v>
      </c>
      <c r="U660" t="s">
        <v>146</v>
      </c>
      <c r="V660">
        <v>12</v>
      </c>
      <c r="W660">
        <v>0</v>
      </c>
      <c r="X660">
        <v>36</v>
      </c>
      <c r="Y660">
        <v>710</v>
      </c>
      <c r="Z660">
        <v>714</v>
      </c>
      <c r="AA660">
        <v>5000</v>
      </c>
      <c r="AB660">
        <v>2</v>
      </c>
    </row>
    <row r="661" spans="1:28" x14ac:dyDescent="0.25">
      <c r="A661">
        <v>660</v>
      </c>
      <c r="B661">
        <v>94950</v>
      </c>
      <c r="C661">
        <v>12000</v>
      </c>
      <c r="D661">
        <v>12000</v>
      </c>
      <c r="E661" s="1">
        <v>0.14330000000000001</v>
      </c>
      <c r="F661" t="s">
        <v>14</v>
      </c>
      <c r="G661" t="s">
        <v>45</v>
      </c>
      <c r="H661" s="1">
        <v>0.2006</v>
      </c>
      <c r="I661" t="s">
        <v>71</v>
      </c>
      <c r="J661" t="s">
        <v>31</v>
      </c>
      <c r="K661">
        <v>4166.67</v>
      </c>
      <c r="L661" t="s">
        <v>57</v>
      </c>
      <c r="M661">
        <v>8</v>
      </c>
      <c r="N661">
        <v>14163</v>
      </c>
      <c r="O661">
        <v>0</v>
      </c>
      <c r="P661" t="s">
        <v>22</v>
      </c>
      <c r="Q661">
        <v>14</v>
      </c>
      <c r="R661">
        <v>20</v>
      </c>
      <c r="S661">
        <v>0</v>
      </c>
      <c r="T661">
        <v>2</v>
      </c>
      <c r="U661" t="s">
        <v>146</v>
      </c>
      <c r="V661">
        <v>8</v>
      </c>
      <c r="W661">
        <v>0</v>
      </c>
      <c r="X661">
        <v>36</v>
      </c>
      <c r="Y661">
        <v>760</v>
      </c>
      <c r="Z661">
        <v>764</v>
      </c>
      <c r="AA661">
        <v>4166.67</v>
      </c>
      <c r="AB661">
        <v>2</v>
      </c>
    </row>
    <row r="662" spans="1:28" x14ac:dyDescent="0.25">
      <c r="A662">
        <v>661</v>
      </c>
      <c r="B662">
        <v>15213</v>
      </c>
      <c r="C662">
        <v>20000</v>
      </c>
      <c r="D662">
        <v>12150</v>
      </c>
      <c r="E662" s="1">
        <v>6.54E-2</v>
      </c>
      <c r="F662" t="s">
        <v>23</v>
      </c>
      <c r="G662" t="s">
        <v>15</v>
      </c>
      <c r="H662" s="1">
        <v>0.1236</v>
      </c>
      <c r="I662" t="s">
        <v>71</v>
      </c>
      <c r="J662" t="s">
        <v>35</v>
      </c>
      <c r="K662">
        <v>5000</v>
      </c>
      <c r="L662" t="s">
        <v>121</v>
      </c>
      <c r="M662">
        <v>9</v>
      </c>
      <c r="N662">
        <v>7960</v>
      </c>
      <c r="O662">
        <v>2</v>
      </c>
      <c r="P662" t="s">
        <v>40</v>
      </c>
      <c r="Q662">
        <v>6</v>
      </c>
      <c r="R662">
        <v>12</v>
      </c>
      <c r="S662">
        <v>1</v>
      </c>
      <c r="T662">
        <v>11</v>
      </c>
      <c r="U662" t="s">
        <v>148</v>
      </c>
      <c r="V662">
        <v>8</v>
      </c>
      <c r="W662">
        <v>1</v>
      </c>
      <c r="X662">
        <v>60</v>
      </c>
      <c r="Y662">
        <v>795</v>
      </c>
      <c r="Z662">
        <v>799</v>
      </c>
      <c r="AA662">
        <v>5000</v>
      </c>
      <c r="AB662">
        <v>11</v>
      </c>
    </row>
    <row r="663" spans="1:28" x14ac:dyDescent="0.25">
      <c r="A663">
        <v>662</v>
      </c>
      <c r="B663">
        <v>38976</v>
      </c>
      <c r="C663">
        <v>10000</v>
      </c>
      <c r="D663">
        <v>10000</v>
      </c>
      <c r="E663" s="1">
        <v>0.16769999999999999</v>
      </c>
      <c r="F663" t="s">
        <v>14</v>
      </c>
      <c r="G663" t="s">
        <v>15</v>
      </c>
      <c r="H663" s="1">
        <v>0.1855</v>
      </c>
      <c r="I663" t="s">
        <v>24</v>
      </c>
      <c r="J663" t="s">
        <v>31</v>
      </c>
      <c r="K663">
        <v>2916.67</v>
      </c>
      <c r="L663" t="s">
        <v>73</v>
      </c>
      <c r="M663">
        <v>9</v>
      </c>
      <c r="N663">
        <v>7565</v>
      </c>
      <c r="O663">
        <v>3</v>
      </c>
      <c r="P663" t="s">
        <v>64</v>
      </c>
      <c r="Q663">
        <v>16</v>
      </c>
      <c r="R663">
        <v>18</v>
      </c>
      <c r="S663">
        <v>1</v>
      </c>
      <c r="T663">
        <v>4</v>
      </c>
      <c r="U663" t="s">
        <v>149</v>
      </c>
      <c r="V663">
        <v>18</v>
      </c>
      <c r="W663">
        <v>0</v>
      </c>
      <c r="X663">
        <v>36</v>
      </c>
      <c r="Y663">
        <v>660</v>
      </c>
      <c r="Z663">
        <v>664</v>
      </c>
      <c r="AA663">
        <v>2916.67</v>
      </c>
      <c r="AB663">
        <v>4</v>
      </c>
    </row>
    <row r="664" spans="1:28" x14ac:dyDescent="0.25">
      <c r="A664">
        <v>663</v>
      </c>
      <c r="B664">
        <v>40113</v>
      </c>
      <c r="C664">
        <v>24500</v>
      </c>
      <c r="D664">
        <v>23475</v>
      </c>
      <c r="E664" s="1">
        <v>0.1903</v>
      </c>
      <c r="F664" t="s">
        <v>23</v>
      </c>
      <c r="G664" t="s">
        <v>15</v>
      </c>
      <c r="H664" s="1">
        <v>0.23019999999999999</v>
      </c>
      <c r="I664" t="s">
        <v>72</v>
      </c>
      <c r="J664" t="s">
        <v>31</v>
      </c>
      <c r="K664">
        <v>4497</v>
      </c>
      <c r="L664" t="s">
        <v>84</v>
      </c>
      <c r="M664">
        <v>13</v>
      </c>
      <c r="N664">
        <v>18906</v>
      </c>
      <c r="O664">
        <v>0</v>
      </c>
      <c r="P664" t="s">
        <v>40</v>
      </c>
      <c r="Q664">
        <v>19</v>
      </c>
      <c r="R664">
        <v>23</v>
      </c>
      <c r="S664">
        <v>1</v>
      </c>
      <c r="T664">
        <v>11</v>
      </c>
      <c r="U664" t="s">
        <v>146</v>
      </c>
      <c r="V664">
        <v>15</v>
      </c>
      <c r="W664">
        <v>0</v>
      </c>
      <c r="X664">
        <v>60</v>
      </c>
      <c r="Y664">
        <v>680</v>
      </c>
      <c r="Z664">
        <v>684</v>
      </c>
      <c r="AA664">
        <v>4497</v>
      </c>
      <c r="AB664">
        <v>11</v>
      </c>
    </row>
    <row r="665" spans="1:28" x14ac:dyDescent="0.25">
      <c r="A665">
        <v>664</v>
      </c>
      <c r="B665">
        <v>71538</v>
      </c>
      <c r="C665">
        <v>10000</v>
      </c>
      <c r="D665">
        <v>10000</v>
      </c>
      <c r="E665" s="1">
        <v>0.1212</v>
      </c>
      <c r="F665" t="s">
        <v>14</v>
      </c>
      <c r="G665" t="s">
        <v>15</v>
      </c>
      <c r="H665" s="1">
        <v>0.1958</v>
      </c>
      <c r="I665" t="s">
        <v>24</v>
      </c>
      <c r="J665" t="s">
        <v>31</v>
      </c>
      <c r="K665">
        <v>6250</v>
      </c>
      <c r="L665" t="s">
        <v>27</v>
      </c>
      <c r="M665">
        <v>17</v>
      </c>
      <c r="N665">
        <v>16348</v>
      </c>
      <c r="O665">
        <v>0</v>
      </c>
      <c r="P665" t="s">
        <v>28</v>
      </c>
      <c r="Q665">
        <v>12</v>
      </c>
      <c r="R665">
        <v>19</v>
      </c>
      <c r="S665">
        <v>1</v>
      </c>
      <c r="T665">
        <v>5</v>
      </c>
      <c r="U665" t="s">
        <v>146</v>
      </c>
      <c r="V665">
        <v>14</v>
      </c>
      <c r="W665">
        <v>0</v>
      </c>
      <c r="X665">
        <v>36</v>
      </c>
      <c r="Y665">
        <v>695</v>
      </c>
      <c r="Z665">
        <v>699</v>
      </c>
      <c r="AA665">
        <v>6250</v>
      </c>
      <c r="AB665">
        <v>5</v>
      </c>
    </row>
    <row r="666" spans="1:28" x14ac:dyDescent="0.25">
      <c r="A666">
        <v>665</v>
      </c>
      <c r="B666">
        <v>48972</v>
      </c>
      <c r="C666">
        <v>3600</v>
      </c>
      <c r="D666">
        <v>3600</v>
      </c>
      <c r="E666" s="1">
        <v>7.9000000000000001E-2</v>
      </c>
      <c r="F666" t="s">
        <v>14</v>
      </c>
      <c r="G666" t="s">
        <v>29</v>
      </c>
      <c r="H666" s="1">
        <v>0.2621</v>
      </c>
      <c r="I666" t="s">
        <v>54</v>
      </c>
      <c r="J666" t="s">
        <v>17</v>
      </c>
      <c r="K666">
        <v>4166.67</v>
      </c>
      <c r="L666" t="s">
        <v>18</v>
      </c>
      <c r="M666">
        <v>19</v>
      </c>
      <c r="N666">
        <v>25</v>
      </c>
      <c r="O666">
        <v>2</v>
      </c>
      <c r="P666" t="s">
        <v>37</v>
      </c>
      <c r="Q666">
        <v>7</v>
      </c>
      <c r="R666">
        <v>26</v>
      </c>
      <c r="S666">
        <v>2</v>
      </c>
      <c r="T666">
        <v>3</v>
      </c>
      <c r="U666" t="s">
        <v>148</v>
      </c>
      <c r="V666">
        <v>9</v>
      </c>
      <c r="W666">
        <v>1</v>
      </c>
      <c r="X666">
        <v>36</v>
      </c>
      <c r="Y666">
        <v>735</v>
      </c>
      <c r="Z666">
        <v>739</v>
      </c>
      <c r="AA666">
        <v>4166.67</v>
      </c>
      <c r="AB666">
        <v>3</v>
      </c>
    </row>
    <row r="667" spans="1:28" x14ac:dyDescent="0.25">
      <c r="A667">
        <v>666</v>
      </c>
      <c r="B667">
        <v>31876</v>
      </c>
      <c r="C667">
        <v>12000</v>
      </c>
      <c r="D667">
        <v>12000</v>
      </c>
      <c r="E667" s="1">
        <v>0.1749</v>
      </c>
      <c r="F667" t="s">
        <v>23</v>
      </c>
      <c r="G667" t="s">
        <v>15</v>
      </c>
      <c r="H667" s="1">
        <v>6.9400000000000003E-2</v>
      </c>
      <c r="I667" t="s">
        <v>116</v>
      </c>
      <c r="J667" t="s">
        <v>17</v>
      </c>
      <c r="K667">
        <v>5445</v>
      </c>
      <c r="L667" t="s">
        <v>36</v>
      </c>
      <c r="M667">
        <v>8</v>
      </c>
      <c r="N667">
        <v>4904</v>
      </c>
      <c r="O667">
        <v>0</v>
      </c>
      <c r="P667" t="s">
        <v>32</v>
      </c>
      <c r="Q667">
        <v>17</v>
      </c>
      <c r="R667">
        <v>6</v>
      </c>
      <c r="S667">
        <v>1</v>
      </c>
      <c r="T667">
        <v>9</v>
      </c>
      <c r="U667" t="s">
        <v>146</v>
      </c>
      <c r="V667">
        <v>16</v>
      </c>
      <c r="W667">
        <v>1</v>
      </c>
      <c r="X667">
        <v>60</v>
      </c>
      <c r="Y667">
        <v>670</v>
      </c>
      <c r="Z667">
        <v>674</v>
      </c>
      <c r="AA667">
        <v>5445</v>
      </c>
      <c r="AB667">
        <v>9</v>
      </c>
    </row>
    <row r="668" spans="1:28" x14ac:dyDescent="0.25">
      <c r="A668">
        <v>667</v>
      </c>
      <c r="B668">
        <v>48894</v>
      </c>
      <c r="C668">
        <v>6950</v>
      </c>
      <c r="D668">
        <v>6950</v>
      </c>
      <c r="E668" s="1">
        <v>0.1074</v>
      </c>
      <c r="F668" t="s">
        <v>14</v>
      </c>
      <c r="G668" t="s">
        <v>29</v>
      </c>
      <c r="H668" s="1">
        <v>0.20710000000000001</v>
      </c>
      <c r="I668" t="s">
        <v>81</v>
      </c>
      <c r="J668" t="s">
        <v>35</v>
      </c>
      <c r="K668">
        <v>4583.33</v>
      </c>
      <c r="L668" t="s">
        <v>43</v>
      </c>
      <c r="M668">
        <v>7</v>
      </c>
      <c r="N668">
        <v>18814</v>
      </c>
      <c r="O668">
        <v>0</v>
      </c>
      <c r="P668" t="s">
        <v>40</v>
      </c>
      <c r="Q668">
        <v>10</v>
      </c>
      <c r="R668">
        <v>20</v>
      </c>
      <c r="S668">
        <v>2</v>
      </c>
      <c r="T668">
        <v>11</v>
      </c>
      <c r="U668" t="s">
        <v>146</v>
      </c>
      <c r="V668">
        <v>14</v>
      </c>
      <c r="W668">
        <v>1</v>
      </c>
      <c r="X668">
        <v>36</v>
      </c>
      <c r="Y668">
        <v>685</v>
      </c>
      <c r="Z668">
        <v>689</v>
      </c>
      <c r="AA668">
        <v>4583.33</v>
      </c>
      <c r="AB668">
        <v>11</v>
      </c>
    </row>
    <row r="669" spans="1:28" x14ac:dyDescent="0.25">
      <c r="A669">
        <v>668</v>
      </c>
      <c r="B669">
        <v>74320</v>
      </c>
      <c r="C669">
        <v>8525</v>
      </c>
      <c r="D669">
        <v>8525</v>
      </c>
      <c r="E669" s="1">
        <v>0.1016</v>
      </c>
      <c r="F669" t="s">
        <v>14</v>
      </c>
      <c r="G669" t="s">
        <v>15</v>
      </c>
      <c r="H669" s="1">
        <v>0.26140000000000002</v>
      </c>
      <c r="I669" t="s">
        <v>124</v>
      </c>
      <c r="J669" t="s">
        <v>17</v>
      </c>
      <c r="K669">
        <v>4583.33</v>
      </c>
      <c r="L669" t="s">
        <v>42</v>
      </c>
      <c r="M669">
        <v>8</v>
      </c>
      <c r="N669">
        <v>31398</v>
      </c>
      <c r="O669">
        <v>0</v>
      </c>
      <c r="P669" t="s">
        <v>40</v>
      </c>
      <c r="Q669">
        <v>10</v>
      </c>
      <c r="R669">
        <v>26</v>
      </c>
      <c r="S669">
        <v>1</v>
      </c>
      <c r="T669">
        <v>11</v>
      </c>
      <c r="U669" t="s">
        <v>146</v>
      </c>
      <c r="V669">
        <v>12</v>
      </c>
      <c r="W669">
        <v>1</v>
      </c>
      <c r="X669">
        <v>36</v>
      </c>
      <c r="Y669">
        <v>705</v>
      </c>
      <c r="Z669">
        <v>709</v>
      </c>
      <c r="AA669">
        <v>4583.33</v>
      </c>
      <c r="AB669">
        <v>11</v>
      </c>
    </row>
    <row r="670" spans="1:28" x14ac:dyDescent="0.25">
      <c r="A670">
        <v>669</v>
      </c>
      <c r="B670">
        <v>65600</v>
      </c>
      <c r="C670">
        <v>5000</v>
      </c>
      <c r="D670">
        <v>5000</v>
      </c>
      <c r="E670" s="1">
        <v>0.14330000000000001</v>
      </c>
      <c r="F670" t="s">
        <v>14</v>
      </c>
      <c r="G670" t="s">
        <v>29</v>
      </c>
      <c r="H670" s="1">
        <v>0.28510000000000002</v>
      </c>
      <c r="I670" t="s">
        <v>99</v>
      </c>
      <c r="J670" t="s">
        <v>31</v>
      </c>
      <c r="K670">
        <v>2750</v>
      </c>
      <c r="L670" t="s">
        <v>25</v>
      </c>
      <c r="M670">
        <v>14</v>
      </c>
      <c r="N670">
        <v>5957</v>
      </c>
      <c r="O670">
        <v>2</v>
      </c>
      <c r="P670" t="s">
        <v>37</v>
      </c>
      <c r="Q670">
        <v>14</v>
      </c>
      <c r="R670">
        <v>28</v>
      </c>
      <c r="S670">
        <v>2</v>
      </c>
      <c r="T670">
        <v>3</v>
      </c>
      <c r="U670" t="s">
        <v>148</v>
      </c>
      <c r="V670">
        <v>14</v>
      </c>
      <c r="W670">
        <v>0</v>
      </c>
      <c r="X670">
        <v>36</v>
      </c>
      <c r="Y670">
        <v>690</v>
      </c>
      <c r="Z670">
        <v>694</v>
      </c>
      <c r="AA670">
        <v>2750</v>
      </c>
      <c r="AB670">
        <v>3</v>
      </c>
    </row>
    <row r="671" spans="1:28" x14ac:dyDescent="0.25">
      <c r="A671">
        <v>670</v>
      </c>
      <c r="B671">
        <v>38529</v>
      </c>
      <c r="C671">
        <v>4800</v>
      </c>
      <c r="D671">
        <v>4800</v>
      </c>
      <c r="E671" s="1">
        <v>0.1825</v>
      </c>
      <c r="F671" t="s">
        <v>23</v>
      </c>
      <c r="G671" t="s">
        <v>15</v>
      </c>
      <c r="H671" s="1">
        <v>0.1381</v>
      </c>
      <c r="I671" t="s">
        <v>116</v>
      </c>
      <c r="J671" t="s">
        <v>31</v>
      </c>
      <c r="K671">
        <v>3750</v>
      </c>
      <c r="L671" t="s">
        <v>27</v>
      </c>
      <c r="M671">
        <v>13</v>
      </c>
      <c r="N671">
        <v>16302</v>
      </c>
      <c r="O671">
        <v>0</v>
      </c>
      <c r="P671" t="s">
        <v>40</v>
      </c>
      <c r="Q671">
        <v>18</v>
      </c>
      <c r="R671">
        <v>13</v>
      </c>
      <c r="S671">
        <v>1</v>
      </c>
      <c r="T671">
        <v>11</v>
      </c>
      <c r="U671" t="s">
        <v>146</v>
      </c>
      <c r="V671">
        <v>14</v>
      </c>
      <c r="W671">
        <v>0</v>
      </c>
      <c r="X671">
        <v>60</v>
      </c>
      <c r="Y671">
        <v>695</v>
      </c>
      <c r="Z671">
        <v>699</v>
      </c>
      <c r="AA671">
        <v>3750</v>
      </c>
      <c r="AB671">
        <v>11</v>
      </c>
    </row>
    <row r="672" spans="1:28" x14ac:dyDescent="0.25">
      <c r="A672">
        <v>671</v>
      </c>
      <c r="B672">
        <v>18088</v>
      </c>
      <c r="C672">
        <v>6000</v>
      </c>
      <c r="D672">
        <v>6000</v>
      </c>
      <c r="E672" s="1">
        <v>0.13350000000000001</v>
      </c>
      <c r="F672" t="s">
        <v>14</v>
      </c>
      <c r="G672" t="s">
        <v>15</v>
      </c>
      <c r="H672" s="1">
        <v>0.21360000000000001</v>
      </c>
      <c r="I672" t="s">
        <v>108</v>
      </c>
      <c r="J672" t="s">
        <v>17</v>
      </c>
      <c r="K672">
        <v>5000</v>
      </c>
      <c r="L672" t="s">
        <v>48</v>
      </c>
      <c r="M672">
        <v>11</v>
      </c>
      <c r="N672">
        <v>4363</v>
      </c>
      <c r="O672">
        <v>3</v>
      </c>
      <c r="P672" t="s">
        <v>40</v>
      </c>
      <c r="Q672">
        <v>13</v>
      </c>
      <c r="R672">
        <v>21</v>
      </c>
      <c r="S672">
        <v>1</v>
      </c>
      <c r="T672">
        <v>11</v>
      </c>
      <c r="U672" t="s">
        <v>149</v>
      </c>
      <c r="V672">
        <v>17</v>
      </c>
      <c r="W672">
        <v>1</v>
      </c>
      <c r="X672">
        <v>36</v>
      </c>
      <c r="Y672">
        <v>665</v>
      </c>
      <c r="Z672">
        <v>669</v>
      </c>
      <c r="AA672">
        <v>5000</v>
      </c>
      <c r="AB672">
        <v>11</v>
      </c>
    </row>
    <row r="673" spans="1:28" x14ac:dyDescent="0.25">
      <c r="A673">
        <v>672</v>
      </c>
      <c r="B673">
        <v>47960</v>
      </c>
      <c r="C673">
        <v>4000</v>
      </c>
      <c r="D673">
        <v>4000</v>
      </c>
      <c r="E673" s="1">
        <v>0.19220000000000001</v>
      </c>
      <c r="F673" t="s">
        <v>23</v>
      </c>
      <c r="G673" t="s">
        <v>101</v>
      </c>
      <c r="H673" s="1">
        <v>9.0300000000000005E-2</v>
      </c>
      <c r="I673" t="s">
        <v>69</v>
      </c>
      <c r="J673" t="s">
        <v>31</v>
      </c>
      <c r="K673">
        <v>3700</v>
      </c>
      <c r="L673" t="s">
        <v>84</v>
      </c>
      <c r="M673">
        <v>19</v>
      </c>
      <c r="N673">
        <v>2177</v>
      </c>
      <c r="O673">
        <v>2</v>
      </c>
      <c r="P673" t="s">
        <v>22</v>
      </c>
      <c r="Q673">
        <v>19</v>
      </c>
      <c r="R673">
        <v>9</v>
      </c>
      <c r="S673">
        <v>0</v>
      </c>
      <c r="T673">
        <v>2</v>
      </c>
      <c r="U673" t="s">
        <v>148</v>
      </c>
      <c r="V673">
        <v>15</v>
      </c>
      <c r="W673">
        <v>0</v>
      </c>
      <c r="X673">
        <v>60</v>
      </c>
      <c r="Y673">
        <v>680</v>
      </c>
      <c r="Z673">
        <v>684</v>
      </c>
      <c r="AA673">
        <v>3700</v>
      </c>
      <c r="AB673">
        <v>2</v>
      </c>
    </row>
    <row r="674" spans="1:28" x14ac:dyDescent="0.25">
      <c r="A674">
        <v>673</v>
      </c>
      <c r="B674">
        <v>48295</v>
      </c>
      <c r="C674">
        <v>14000</v>
      </c>
      <c r="D674">
        <v>14000</v>
      </c>
      <c r="E674" s="1">
        <v>6.0299999999999999E-2</v>
      </c>
      <c r="F674" t="s">
        <v>14</v>
      </c>
      <c r="G674" t="s">
        <v>15</v>
      </c>
      <c r="H674" s="1">
        <v>0.1467</v>
      </c>
      <c r="I674" t="s">
        <v>24</v>
      </c>
      <c r="J674" t="s">
        <v>31</v>
      </c>
      <c r="K674">
        <v>7500</v>
      </c>
      <c r="L674" t="s">
        <v>106</v>
      </c>
      <c r="M674">
        <v>12</v>
      </c>
      <c r="N674">
        <v>16648</v>
      </c>
      <c r="O674">
        <v>0</v>
      </c>
      <c r="P674" t="s">
        <v>40</v>
      </c>
      <c r="Q674">
        <v>6</v>
      </c>
      <c r="R674">
        <v>14</v>
      </c>
      <c r="S674">
        <v>1</v>
      </c>
      <c r="T674">
        <v>11</v>
      </c>
      <c r="U674" t="s">
        <v>146</v>
      </c>
      <c r="V674">
        <v>9</v>
      </c>
      <c r="W674">
        <v>0</v>
      </c>
      <c r="X674">
        <v>36</v>
      </c>
      <c r="Y674">
        <v>745</v>
      </c>
      <c r="Z674">
        <v>749</v>
      </c>
      <c r="AA674">
        <v>7500</v>
      </c>
      <c r="AB674">
        <v>11</v>
      </c>
    </row>
    <row r="675" spans="1:28" x14ac:dyDescent="0.25">
      <c r="A675">
        <v>674</v>
      </c>
      <c r="B675">
        <v>46245</v>
      </c>
      <c r="C675">
        <v>23500</v>
      </c>
      <c r="D675">
        <v>23450</v>
      </c>
      <c r="E675" s="1">
        <v>0.14649999999999999</v>
      </c>
      <c r="F675" t="s">
        <v>14</v>
      </c>
      <c r="G675" t="s">
        <v>15</v>
      </c>
      <c r="H675" s="1">
        <v>0.1948</v>
      </c>
      <c r="I675" t="s">
        <v>24</v>
      </c>
      <c r="J675" t="s">
        <v>31</v>
      </c>
      <c r="K675">
        <v>4000</v>
      </c>
      <c r="L675" t="s">
        <v>43</v>
      </c>
      <c r="M675">
        <v>7</v>
      </c>
      <c r="N675">
        <v>20542</v>
      </c>
      <c r="O675">
        <v>0</v>
      </c>
      <c r="P675" t="s">
        <v>100</v>
      </c>
      <c r="Q675">
        <v>14</v>
      </c>
      <c r="R675">
        <v>19</v>
      </c>
      <c r="S675">
        <v>1</v>
      </c>
      <c r="T675" t="s">
        <v>100</v>
      </c>
      <c r="U675" t="s">
        <v>146</v>
      </c>
      <c r="V675">
        <v>14</v>
      </c>
      <c r="W675">
        <v>0</v>
      </c>
      <c r="X675">
        <v>36</v>
      </c>
      <c r="Y675">
        <v>685</v>
      </c>
      <c r="Z675">
        <v>689</v>
      </c>
      <c r="AA675">
        <v>4000</v>
      </c>
      <c r="AB675">
        <v>-1</v>
      </c>
    </row>
    <row r="676" spans="1:28" x14ac:dyDescent="0.25">
      <c r="A676">
        <v>675</v>
      </c>
      <c r="B676">
        <v>13454</v>
      </c>
      <c r="C676">
        <v>2500</v>
      </c>
      <c r="D676">
        <v>2500</v>
      </c>
      <c r="E676" s="1">
        <v>0.1595</v>
      </c>
      <c r="F676" t="s">
        <v>14</v>
      </c>
      <c r="G676" t="s">
        <v>76</v>
      </c>
      <c r="H676" s="1">
        <v>0.2407</v>
      </c>
      <c r="I676" t="s">
        <v>24</v>
      </c>
      <c r="J676" t="s">
        <v>17</v>
      </c>
      <c r="K676">
        <v>1500</v>
      </c>
      <c r="L676" t="s">
        <v>48</v>
      </c>
      <c r="M676">
        <v>10</v>
      </c>
      <c r="N676">
        <v>2684</v>
      </c>
      <c r="O676">
        <v>3</v>
      </c>
      <c r="P676" t="s">
        <v>49</v>
      </c>
      <c r="Q676">
        <v>15</v>
      </c>
      <c r="R676">
        <v>24</v>
      </c>
      <c r="S676">
        <v>5</v>
      </c>
      <c r="T676">
        <v>1</v>
      </c>
      <c r="U676" t="s">
        <v>149</v>
      </c>
      <c r="V676">
        <v>17</v>
      </c>
      <c r="W676">
        <v>1</v>
      </c>
      <c r="X676">
        <v>36</v>
      </c>
      <c r="Y676">
        <v>665</v>
      </c>
      <c r="Z676">
        <v>669</v>
      </c>
      <c r="AA676">
        <v>1500</v>
      </c>
      <c r="AB676">
        <v>1</v>
      </c>
    </row>
    <row r="677" spans="1:28" x14ac:dyDescent="0.25">
      <c r="A677">
        <v>676</v>
      </c>
      <c r="B677">
        <v>16524</v>
      </c>
      <c r="C677">
        <v>2000</v>
      </c>
      <c r="D677">
        <v>2000</v>
      </c>
      <c r="E677" s="1">
        <v>6.1699999999999998E-2</v>
      </c>
      <c r="F677" t="s">
        <v>14</v>
      </c>
      <c r="G677" t="s">
        <v>76</v>
      </c>
      <c r="H677" s="1">
        <v>2.63E-2</v>
      </c>
      <c r="I677" t="s">
        <v>24</v>
      </c>
      <c r="J677" t="s">
        <v>31</v>
      </c>
      <c r="K677">
        <v>1600</v>
      </c>
      <c r="L677" t="s">
        <v>106</v>
      </c>
      <c r="M677">
        <v>9</v>
      </c>
      <c r="N677">
        <v>736</v>
      </c>
      <c r="O677">
        <v>0</v>
      </c>
      <c r="P677" t="s">
        <v>37</v>
      </c>
      <c r="Q677">
        <v>6</v>
      </c>
      <c r="R677">
        <v>2</v>
      </c>
      <c r="S677">
        <v>5</v>
      </c>
      <c r="T677">
        <v>3</v>
      </c>
      <c r="U677" t="s">
        <v>146</v>
      </c>
      <c r="V677">
        <v>9</v>
      </c>
      <c r="W677">
        <v>0</v>
      </c>
      <c r="X677">
        <v>36</v>
      </c>
      <c r="Y677">
        <v>745</v>
      </c>
      <c r="Z677">
        <v>749</v>
      </c>
      <c r="AA677">
        <v>1600</v>
      </c>
      <c r="AB677">
        <v>3</v>
      </c>
    </row>
    <row r="678" spans="1:28" x14ac:dyDescent="0.25">
      <c r="A678">
        <v>677</v>
      </c>
      <c r="B678">
        <v>92631</v>
      </c>
      <c r="C678">
        <v>24000</v>
      </c>
      <c r="D678">
        <v>23925</v>
      </c>
      <c r="E678" s="1">
        <v>0.16289999999999999</v>
      </c>
      <c r="F678" t="s">
        <v>23</v>
      </c>
      <c r="G678" t="s">
        <v>29</v>
      </c>
      <c r="H678" s="1">
        <v>0.1177</v>
      </c>
      <c r="I678" t="s">
        <v>30</v>
      </c>
      <c r="J678" t="s">
        <v>17</v>
      </c>
      <c r="K678">
        <v>7800</v>
      </c>
      <c r="L678" t="s">
        <v>62</v>
      </c>
      <c r="M678">
        <v>11</v>
      </c>
      <c r="N678">
        <v>20676</v>
      </c>
      <c r="O678">
        <v>3</v>
      </c>
      <c r="P678" t="s">
        <v>22</v>
      </c>
      <c r="Q678">
        <v>16</v>
      </c>
      <c r="R678">
        <v>11</v>
      </c>
      <c r="S678">
        <v>2</v>
      </c>
      <c r="T678">
        <v>2</v>
      </c>
      <c r="U678" t="s">
        <v>149</v>
      </c>
      <c r="V678">
        <v>15</v>
      </c>
      <c r="W678">
        <v>1</v>
      </c>
      <c r="X678">
        <v>60</v>
      </c>
      <c r="Y678">
        <v>675</v>
      </c>
      <c r="Z678">
        <v>679</v>
      </c>
      <c r="AA678">
        <v>7800</v>
      </c>
      <c r="AB678">
        <v>2</v>
      </c>
    </row>
    <row r="679" spans="1:28" x14ac:dyDescent="0.25">
      <c r="A679">
        <v>678</v>
      </c>
      <c r="B679">
        <v>14193</v>
      </c>
      <c r="C679">
        <v>12800</v>
      </c>
      <c r="D679">
        <v>12800</v>
      </c>
      <c r="E679" s="1">
        <v>0.1149</v>
      </c>
      <c r="F679" t="s">
        <v>23</v>
      </c>
      <c r="G679" t="s">
        <v>15</v>
      </c>
      <c r="H679" s="1">
        <v>6.7199999999999996E-2</v>
      </c>
      <c r="I679" t="s">
        <v>34</v>
      </c>
      <c r="J679" t="s">
        <v>17</v>
      </c>
      <c r="K679">
        <v>4166.67</v>
      </c>
      <c r="L679" t="s">
        <v>51</v>
      </c>
      <c r="M679">
        <v>7</v>
      </c>
      <c r="N679">
        <v>11992</v>
      </c>
      <c r="O679">
        <v>1</v>
      </c>
      <c r="P679" t="s">
        <v>49</v>
      </c>
      <c r="Q679">
        <v>11</v>
      </c>
      <c r="R679">
        <v>6</v>
      </c>
      <c r="S679">
        <v>1</v>
      </c>
      <c r="T679">
        <v>1</v>
      </c>
      <c r="U679" t="s">
        <v>147</v>
      </c>
      <c r="V679">
        <v>10</v>
      </c>
      <c r="W679">
        <v>1</v>
      </c>
      <c r="X679">
        <v>60</v>
      </c>
      <c r="Y679">
        <v>725</v>
      </c>
      <c r="Z679">
        <v>729</v>
      </c>
      <c r="AA679">
        <v>4166.67</v>
      </c>
      <c r="AB679">
        <v>1</v>
      </c>
    </row>
    <row r="680" spans="1:28" x14ac:dyDescent="0.25">
      <c r="A680">
        <v>679</v>
      </c>
      <c r="B680">
        <v>51829</v>
      </c>
      <c r="C680">
        <v>8000</v>
      </c>
      <c r="D680">
        <v>8000</v>
      </c>
      <c r="E680" s="1">
        <v>7.9000000000000001E-2</v>
      </c>
      <c r="F680" t="s">
        <v>14</v>
      </c>
      <c r="G680" t="s">
        <v>97</v>
      </c>
      <c r="H680" s="1">
        <v>0.21579999999999999</v>
      </c>
      <c r="I680" t="s">
        <v>24</v>
      </c>
      <c r="J680" t="s">
        <v>31</v>
      </c>
      <c r="K680">
        <v>5166.67</v>
      </c>
      <c r="L680" t="s">
        <v>51</v>
      </c>
      <c r="M680">
        <v>5</v>
      </c>
      <c r="N680">
        <v>0</v>
      </c>
      <c r="O680">
        <v>0</v>
      </c>
      <c r="P680" t="s">
        <v>49</v>
      </c>
      <c r="Q680">
        <v>7</v>
      </c>
      <c r="R680">
        <v>21</v>
      </c>
      <c r="S680">
        <v>0</v>
      </c>
      <c r="T680">
        <v>1</v>
      </c>
      <c r="U680" t="s">
        <v>146</v>
      </c>
      <c r="V680">
        <v>10</v>
      </c>
      <c r="W680">
        <v>0</v>
      </c>
      <c r="X680">
        <v>36</v>
      </c>
      <c r="Y680">
        <v>725</v>
      </c>
      <c r="Z680">
        <v>729</v>
      </c>
      <c r="AA680">
        <v>5166.67</v>
      </c>
      <c r="AB680">
        <v>1</v>
      </c>
    </row>
    <row r="681" spans="1:28" x14ac:dyDescent="0.25">
      <c r="A681">
        <v>680</v>
      </c>
      <c r="B681">
        <v>31000</v>
      </c>
      <c r="C681">
        <v>3000</v>
      </c>
      <c r="D681">
        <v>3000</v>
      </c>
      <c r="E681" s="1">
        <v>9.9900000000000003E-2</v>
      </c>
      <c r="F681" t="s">
        <v>14</v>
      </c>
      <c r="G681" t="s">
        <v>29</v>
      </c>
      <c r="H681" s="1">
        <v>0.21299999999999999</v>
      </c>
      <c r="I681" t="s">
        <v>94</v>
      </c>
      <c r="J681" t="s">
        <v>35</v>
      </c>
      <c r="K681">
        <v>2333.33</v>
      </c>
      <c r="L681" t="s">
        <v>78</v>
      </c>
      <c r="M681">
        <v>10</v>
      </c>
      <c r="N681">
        <v>3168</v>
      </c>
      <c r="O681">
        <v>1</v>
      </c>
      <c r="P681" t="s">
        <v>49</v>
      </c>
      <c r="Q681">
        <v>9</v>
      </c>
      <c r="R681">
        <v>21</v>
      </c>
      <c r="S681">
        <v>2</v>
      </c>
      <c r="T681">
        <v>1</v>
      </c>
      <c r="U681" t="s">
        <v>147</v>
      </c>
      <c r="V681">
        <v>12</v>
      </c>
      <c r="W681">
        <v>1</v>
      </c>
      <c r="X681">
        <v>36</v>
      </c>
      <c r="Y681">
        <v>710</v>
      </c>
      <c r="Z681">
        <v>714</v>
      </c>
      <c r="AA681">
        <v>2333.33</v>
      </c>
      <c r="AB681">
        <v>1</v>
      </c>
    </row>
    <row r="682" spans="1:28" x14ac:dyDescent="0.25">
      <c r="A682">
        <v>681</v>
      </c>
      <c r="B682">
        <v>86532</v>
      </c>
      <c r="C682">
        <v>7000</v>
      </c>
      <c r="D682">
        <v>7000</v>
      </c>
      <c r="E682" s="1">
        <v>7.9000000000000001E-2</v>
      </c>
      <c r="F682" t="s">
        <v>14</v>
      </c>
      <c r="G682" t="s">
        <v>29</v>
      </c>
      <c r="H682" s="1">
        <v>1.41E-2</v>
      </c>
      <c r="I682" t="s">
        <v>46</v>
      </c>
      <c r="J682" t="s">
        <v>31</v>
      </c>
      <c r="K682">
        <v>12500</v>
      </c>
      <c r="L682" t="s">
        <v>51</v>
      </c>
      <c r="M682">
        <v>4</v>
      </c>
      <c r="N682">
        <v>5093</v>
      </c>
      <c r="O682">
        <v>0</v>
      </c>
      <c r="P682" t="s">
        <v>53</v>
      </c>
      <c r="Q682">
        <v>7</v>
      </c>
      <c r="R682">
        <v>1</v>
      </c>
      <c r="S682">
        <v>2</v>
      </c>
      <c r="T682">
        <v>7</v>
      </c>
      <c r="U682" t="s">
        <v>146</v>
      </c>
      <c r="V682">
        <v>10</v>
      </c>
      <c r="W682">
        <v>0</v>
      </c>
      <c r="X682">
        <v>36</v>
      </c>
      <c r="Y682">
        <v>725</v>
      </c>
      <c r="Z682">
        <v>729</v>
      </c>
      <c r="AA682">
        <v>12500</v>
      </c>
      <c r="AB682">
        <v>7</v>
      </c>
    </row>
    <row r="683" spans="1:28" x14ac:dyDescent="0.25">
      <c r="A683">
        <v>682</v>
      </c>
      <c r="B683">
        <v>8102</v>
      </c>
      <c r="C683">
        <v>18000</v>
      </c>
      <c r="D683">
        <v>17975</v>
      </c>
      <c r="E683" s="1">
        <v>0.1348</v>
      </c>
      <c r="F683" t="s">
        <v>14</v>
      </c>
      <c r="G683" t="s">
        <v>29</v>
      </c>
      <c r="H683" s="1">
        <v>6.2399999999999997E-2</v>
      </c>
      <c r="I683" t="s">
        <v>81</v>
      </c>
      <c r="J683" t="s">
        <v>17</v>
      </c>
      <c r="K683">
        <v>8333.33</v>
      </c>
      <c r="L683" t="s">
        <v>25</v>
      </c>
      <c r="M683">
        <v>13</v>
      </c>
      <c r="N683">
        <v>14838</v>
      </c>
      <c r="O683">
        <v>0</v>
      </c>
      <c r="P683" t="s">
        <v>40</v>
      </c>
      <c r="Q683">
        <v>13</v>
      </c>
      <c r="R683">
        <v>6</v>
      </c>
      <c r="S683">
        <v>2</v>
      </c>
      <c r="T683">
        <v>11</v>
      </c>
      <c r="U683" t="s">
        <v>146</v>
      </c>
      <c r="V683">
        <v>14</v>
      </c>
      <c r="W683">
        <v>1</v>
      </c>
      <c r="X683">
        <v>36</v>
      </c>
      <c r="Y683">
        <v>690</v>
      </c>
      <c r="Z683">
        <v>694</v>
      </c>
      <c r="AA683">
        <v>8333.33</v>
      </c>
      <c r="AB683">
        <v>11</v>
      </c>
    </row>
    <row r="684" spans="1:28" x14ac:dyDescent="0.25">
      <c r="A684">
        <v>683</v>
      </c>
      <c r="B684">
        <v>3112</v>
      </c>
      <c r="C684">
        <v>9000</v>
      </c>
      <c r="D684">
        <v>5975</v>
      </c>
      <c r="E684" s="1">
        <v>0.1411</v>
      </c>
      <c r="F684" t="s">
        <v>14</v>
      </c>
      <c r="G684" t="s">
        <v>15</v>
      </c>
      <c r="H684" s="1">
        <v>8.2100000000000006E-2</v>
      </c>
      <c r="I684" t="s">
        <v>24</v>
      </c>
      <c r="J684" t="s">
        <v>17</v>
      </c>
      <c r="K684">
        <v>4167</v>
      </c>
      <c r="L684" t="s">
        <v>36</v>
      </c>
      <c r="M684">
        <v>7</v>
      </c>
      <c r="N684">
        <v>19696</v>
      </c>
      <c r="O684">
        <v>1</v>
      </c>
      <c r="P684" t="s">
        <v>37</v>
      </c>
      <c r="Q684">
        <v>14</v>
      </c>
      <c r="R684">
        <v>8</v>
      </c>
      <c r="S684">
        <v>1</v>
      </c>
      <c r="T684">
        <v>3</v>
      </c>
      <c r="U684" t="s">
        <v>147</v>
      </c>
      <c r="V684">
        <v>16</v>
      </c>
      <c r="W684">
        <v>1</v>
      </c>
      <c r="X684">
        <v>36</v>
      </c>
      <c r="Y684">
        <v>670</v>
      </c>
      <c r="Z684">
        <v>674</v>
      </c>
      <c r="AA684">
        <v>4167</v>
      </c>
      <c r="AB684">
        <v>3</v>
      </c>
    </row>
    <row r="685" spans="1:28" x14ac:dyDescent="0.25">
      <c r="A685">
        <v>684</v>
      </c>
      <c r="B685">
        <v>31448</v>
      </c>
      <c r="C685">
        <v>11000</v>
      </c>
      <c r="D685">
        <v>11000</v>
      </c>
      <c r="E685" s="1">
        <v>0.1099</v>
      </c>
      <c r="F685" t="s">
        <v>14</v>
      </c>
      <c r="G685" t="s">
        <v>15</v>
      </c>
      <c r="H685" s="1">
        <v>4.2599999999999999E-2</v>
      </c>
      <c r="I685" t="s">
        <v>16</v>
      </c>
      <c r="J685" t="s">
        <v>17</v>
      </c>
      <c r="K685">
        <v>6666.67</v>
      </c>
      <c r="L685" t="s">
        <v>27</v>
      </c>
      <c r="M685">
        <v>11</v>
      </c>
      <c r="N685">
        <v>4124</v>
      </c>
      <c r="O685">
        <v>0</v>
      </c>
      <c r="P685" t="s">
        <v>64</v>
      </c>
      <c r="Q685">
        <v>10</v>
      </c>
      <c r="R685">
        <v>4</v>
      </c>
      <c r="S685">
        <v>1</v>
      </c>
      <c r="T685">
        <v>4</v>
      </c>
      <c r="U685" t="s">
        <v>146</v>
      </c>
      <c r="V685">
        <v>14</v>
      </c>
      <c r="W685">
        <v>1</v>
      </c>
      <c r="X685">
        <v>36</v>
      </c>
      <c r="Y685">
        <v>695</v>
      </c>
      <c r="Z685">
        <v>699</v>
      </c>
      <c r="AA685">
        <v>6666.67</v>
      </c>
      <c r="AB685">
        <v>4</v>
      </c>
    </row>
    <row r="686" spans="1:28" x14ac:dyDescent="0.25">
      <c r="A686">
        <v>685</v>
      </c>
      <c r="B686">
        <v>51408</v>
      </c>
      <c r="C686">
        <v>6000</v>
      </c>
      <c r="D686">
        <v>6000</v>
      </c>
      <c r="E686" s="1">
        <v>7.9000000000000001E-2</v>
      </c>
      <c r="F686" t="s">
        <v>14</v>
      </c>
      <c r="G686" t="s">
        <v>76</v>
      </c>
      <c r="H686" s="1">
        <v>0.14990000000000001</v>
      </c>
      <c r="I686" t="s">
        <v>81</v>
      </c>
      <c r="J686" t="s">
        <v>31</v>
      </c>
      <c r="K686">
        <v>4416.67</v>
      </c>
      <c r="L686" t="s">
        <v>39</v>
      </c>
      <c r="M686">
        <v>10</v>
      </c>
      <c r="N686">
        <v>2928</v>
      </c>
      <c r="O686">
        <v>0</v>
      </c>
      <c r="P686" t="s">
        <v>22</v>
      </c>
      <c r="Q686">
        <v>7</v>
      </c>
      <c r="R686">
        <v>14</v>
      </c>
      <c r="S686">
        <v>5</v>
      </c>
      <c r="T686">
        <v>2</v>
      </c>
      <c r="U686" t="s">
        <v>146</v>
      </c>
      <c r="V686">
        <v>11</v>
      </c>
      <c r="W686">
        <v>0</v>
      </c>
      <c r="X686">
        <v>36</v>
      </c>
      <c r="Y686">
        <v>720</v>
      </c>
      <c r="Z686">
        <v>724</v>
      </c>
      <c r="AA686">
        <v>4416.67</v>
      </c>
      <c r="AB686">
        <v>2</v>
      </c>
    </row>
    <row r="687" spans="1:28" x14ac:dyDescent="0.25">
      <c r="A687">
        <v>686</v>
      </c>
      <c r="B687">
        <v>6646</v>
      </c>
      <c r="C687">
        <v>6500</v>
      </c>
      <c r="D687">
        <v>6475</v>
      </c>
      <c r="E687" s="1">
        <v>7.7399999999999997E-2</v>
      </c>
      <c r="F687" t="s">
        <v>14</v>
      </c>
      <c r="G687" t="s">
        <v>15</v>
      </c>
      <c r="H687" s="2">
        <v>0.18</v>
      </c>
      <c r="I687" t="s">
        <v>66</v>
      </c>
      <c r="J687" t="s">
        <v>31</v>
      </c>
      <c r="K687">
        <v>1500</v>
      </c>
      <c r="L687" t="s">
        <v>80</v>
      </c>
      <c r="M687">
        <v>5</v>
      </c>
      <c r="N687">
        <v>2816</v>
      </c>
      <c r="O687">
        <v>0</v>
      </c>
      <c r="P687" t="s">
        <v>22</v>
      </c>
      <c r="Q687">
        <v>7</v>
      </c>
      <c r="R687" s="5">
        <v>18</v>
      </c>
      <c r="S687">
        <v>1</v>
      </c>
      <c r="T687">
        <v>2</v>
      </c>
      <c r="U687" t="s">
        <v>146</v>
      </c>
      <c r="V687">
        <v>8</v>
      </c>
      <c r="W687">
        <v>0</v>
      </c>
      <c r="X687">
        <v>36</v>
      </c>
      <c r="Y687">
        <v>785</v>
      </c>
      <c r="Z687">
        <v>789</v>
      </c>
      <c r="AA687">
        <v>1500</v>
      </c>
      <c r="AB687">
        <v>2</v>
      </c>
    </row>
    <row r="688" spans="1:28" x14ac:dyDescent="0.25">
      <c r="A688">
        <v>687</v>
      </c>
      <c r="B688">
        <v>87572</v>
      </c>
      <c r="C688">
        <v>19500</v>
      </c>
      <c r="D688">
        <v>19500</v>
      </c>
      <c r="E688" s="1">
        <v>0.18490000000000001</v>
      </c>
      <c r="F688" t="s">
        <v>14</v>
      </c>
      <c r="G688" t="s">
        <v>29</v>
      </c>
      <c r="H688" s="1">
        <v>9.7900000000000001E-2</v>
      </c>
      <c r="I688" t="s">
        <v>72</v>
      </c>
      <c r="J688" t="s">
        <v>31</v>
      </c>
      <c r="K688">
        <v>10000</v>
      </c>
      <c r="L688" t="s">
        <v>62</v>
      </c>
      <c r="M688">
        <v>16</v>
      </c>
      <c r="N688">
        <v>14957</v>
      </c>
      <c r="O688">
        <v>1</v>
      </c>
      <c r="P688" t="s">
        <v>22</v>
      </c>
      <c r="Q688">
        <v>18</v>
      </c>
      <c r="R688">
        <v>9</v>
      </c>
      <c r="S688">
        <v>2</v>
      </c>
      <c r="T688">
        <v>2</v>
      </c>
      <c r="U688" t="s">
        <v>147</v>
      </c>
      <c r="V688">
        <v>15</v>
      </c>
      <c r="W688">
        <v>0</v>
      </c>
      <c r="X688">
        <v>36</v>
      </c>
      <c r="Y688">
        <v>675</v>
      </c>
      <c r="Z688">
        <v>679</v>
      </c>
      <c r="AA688">
        <v>10000</v>
      </c>
      <c r="AB688">
        <v>2</v>
      </c>
    </row>
    <row r="689" spans="1:28" x14ac:dyDescent="0.25">
      <c r="A689">
        <v>688</v>
      </c>
      <c r="B689">
        <v>33225</v>
      </c>
      <c r="C689">
        <v>16000</v>
      </c>
      <c r="D689">
        <v>16000</v>
      </c>
      <c r="E689" s="1">
        <v>0.17269999999999999</v>
      </c>
      <c r="F689" t="s">
        <v>23</v>
      </c>
      <c r="G689" t="s">
        <v>76</v>
      </c>
      <c r="H689" s="1">
        <v>0.19259999999999999</v>
      </c>
      <c r="I689" t="s">
        <v>72</v>
      </c>
      <c r="J689" t="s">
        <v>31</v>
      </c>
      <c r="K689">
        <v>7000</v>
      </c>
      <c r="L689" t="s">
        <v>27</v>
      </c>
      <c r="M689">
        <v>7</v>
      </c>
      <c r="N689">
        <v>5231</v>
      </c>
      <c r="O689">
        <v>1</v>
      </c>
      <c r="P689" t="s">
        <v>40</v>
      </c>
      <c r="Q689">
        <v>17</v>
      </c>
      <c r="R689">
        <v>19</v>
      </c>
      <c r="S689">
        <v>5</v>
      </c>
      <c r="T689">
        <v>11</v>
      </c>
      <c r="U689" t="s">
        <v>147</v>
      </c>
      <c r="V689">
        <v>14</v>
      </c>
      <c r="W689">
        <v>0</v>
      </c>
      <c r="X689">
        <v>60</v>
      </c>
      <c r="Y689">
        <v>695</v>
      </c>
      <c r="Z689">
        <v>699</v>
      </c>
      <c r="AA689">
        <v>7000</v>
      </c>
      <c r="AB689">
        <v>11</v>
      </c>
    </row>
    <row r="690" spans="1:28" x14ac:dyDescent="0.25">
      <c r="A690">
        <v>689</v>
      </c>
      <c r="B690">
        <v>93794</v>
      </c>
      <c r="C690">
        <v>18000</v>
      </c>
      <c r="D690">
        <v>17950</v>
      </c>
      <c r="E690" s="1">
        <v>0.14330000000000001</v>
      </c>
      <c r="F690" t="s">
        <v>23</v>
      </c>
      <c r="G690" t="s">
        <v>15</v>
      </c>
      <c r="H690" s="1">
        <v>0.13980000000000001</v>
      </c>
      <c r="I690" t="s">
        <v>26</v>
      </c>
      <c r="J690" t="s">
        <v>17</v>
      </c>
      <c r="K690">
        <v>12916.67</v>
      </c>
      <c r="L690" t="s">
        <v>43</v>
      </c>
      <c r="M690">
        <v>11</v>
      </c>
      <c r="N690">
        <v>14890</v>
      </c>
      <c r="O690">
        <v>2</v>
      </c>
      <c r="P690" t="s">
        <v>40</v>
      </c>
      <c r="Q690">
        <v>14</v>
      </c>
      <c r="R690">
        <v>13</v>
      </c>
      <c r="S690">
        <v>1</v>
      </c>
      <c r="T690">
        <v>11</v>
      </c>
      <c r="U690" t="s">
        <v>148</v>
      </c>
      <c r="V690">
        <v>14</v>
      </c>
      <c r="W690">
        <v>1</v>
      </c>
      <c r="X690">
        <v>60</v>
      </c>
      <c r="Y690">
        <v>685</v>
      </c>
      <c r="Z690">
        <v>689</v>
      </c>
      <c r="AA690">
        <v>12916.67</v>
      </c>
      <c r="AB690">
        <v>11</v>
      </c>
    </row>
    <row r="691" spans="1:28" x14ac:dyDescent="0.25">
      <c r="A691">
        <v>690</v>
      </c>
      <c r="B691">
        <v>54455</v>
      </c>
      <c r="C691">
        <v>30000</v>
      </c>
      <c r="D691">
        <v>29975</v>
      </c>
      <c r="E691" s="1">
        <v>0.23330000000000001</v>
      </c>
      <c r="F691" t="s">
        <v>23</v>
      </c>
      <c r="G691" t="s">
        <v>15</v>
      </c>
      <c r="H691" s="1">
        <v>0.1739</v>
      </c>
      <c r="I691" t="s">
        <v>46</v>
      </c>
      <c r="J691" t="s">
        <v>17</v>
      </c>
      <c r="K691">
        <v>7083.33</v>
      </c>
      <c r="L691" t="s">
        <v>48</v>
      </c>
      <c r="M691">
        <v>21</v>
      </c>
      <c r="N691">
        <v>56145</v>
      </c>
      <c r="O691">
        <v>1</v>
      </c>
      <c r="P691" t="s">
        <v>40</v>
      </c>
      <c r="Q691">
        <v>23</v>
      </c>
      <c r="R691">
        <v>17</v>
      </c>
      <c r="S691">
        <v>1</v>
      </c>
      <c r="T691">
        <v>11</v>
      </c>
      <c r="U691" t="s">
        <v>147</v>
      </c>
      <c r="V691">
        <v>17</v>
      </c>
      <c r="W691">
        <v>1</v>
      </c>
      <c r="X691">
        <v>60</v>
      </c>
      <c r="Y691">
        <v>665</v>
      </c>
      <c r="Z691">
        <v>669</v>
      </c>
      <c r="AA691">
        <v>7083.33</v>
      </c>
      <c r="AB691">
        <v>11</v>
      </c>
    </row>
    <row r="692" spans="1:28" x14ac:dyDescent="0.25">
      <c r="A692">
        <v>691</v>
      </c>
      <c r="B692">
        <v>93742</v>
      </c>
      <c r="C692">
        <v>10000</v>
      </c>
      <c r="D692">
        <v>10000</v>
      </c>
      <c r="E692" s="1">
        <v>0.1409</v>
      </c>
      <c r="F692" t="s">
        <v>14</v>
      </c>
      <c r="G692" t="s">
        <v>15</v>
      </c>
      <c r="H692" s="1">
        <v>5.8200000000000002E-2</v>
      </c>
      <c r="I692" t="s">
        <v>41</v>
      </c>
      <c r="J692" t="s">
        <v>31</v>
      </c>
      <c r="K692">
        <v>8750</v>
      </c>
      <c r="L692" t="s">
        <v>73</v>
      </c>
      <c r="M692">
        <v>14</v>
      </c>
      <c r="N692">
        <v>11394</v>
      </c>
      <c r="O692">
        <v>0</v>
      </c>
      <c r="P692" t="s">
        <v>37</v>
      </c>
      <c r="Q692">
        <v>14</v>
      </c>
      <c r="R692">
        <v>5</v>
      </c>
      <c r="S692">
        <v>1</v>
      </c>
      <c r="T692">
        <v>3</v>
      </c>
      <c r="U692" t="s">
        <v>146</v>
      </c>
      <c r="V692">
        <v>18</v>
      </c>
      <c r="W692">
        <v>0</v>
      </c>
      <c r="X692">
        <v>36</v>
      </c>
      <c r="Y692">
        <v>660</v>
      </c>
      <c r="Z692">
        <v>664</v>
      </c>
      <c r="AA692">
        <v>8750</v>
      </c>
      <c r="AB692">
        <v>3</v>
      </c>
    </row>
    <row r="693" spans="1:28" x14ac:dyDescent="0.25">
      <c r="A693">
        <v>692</v>
      </c>
      <c r="B693">
        <v>12860</v>
      </c>
      <c r="C693">
        <v>16000</v>
      </c>
      <c r="D693">
        <v>15900</v>
      </c>
      <c r="E693" s="1">
        <v>0.15579999999999999</v>
      </c>
      <c r="F693" t="s">
        <v>23</v>
      </c>
      <c r="G693" t="s">
        <v>15</v>
      </c>
      <c r="H693" s="1">
        <v>0.12859999999999999</v>
      </c>
      <c r="I693" t="s">
        <v>79</v>
      </c>
      <c r="J693" t="s">
        <v>17</v>
      </c>
      <c r="K693">
        <v>5427.42</v>
      </c>
      <c r="L693" t="s">
        <v>83</v>
      </c>
      <c r="M693">
        <v>11</v>
      </c>
      <c r="N693">
        <v>19407</v>
      </c>
      <c r="O693">
        <v>1</v>
      </c>
      <c r="P693" t="s">
        <v>28</v>
      </c>
      <c r="Q693">
        <v>15</v>
      </c>
      <c r="R693">
        <v>12</v>
      </c>
      <c r="S693">
        <v>1</v>
      </c>
      <c r="T693">
        <v>5</v>
      </c>
      <c r="U693" t="s">
        <v>147</v>
      </c>
      <c r="V693">
        <v>13</v>
      </c>
      <c r="W693">
        <v>1</v>
      </c>
      <c r="X693">
        <v>60</v>
      </c>
      <c r="Y693">
        <v>700</v>
      </c>
      <c r="Z693">
        <v>704</v>
      </c>
      <c r="AA693">
        <v>5427.42</v>
      </c>
      <c r="AB693">
        <v>5</v>
      </c>
    </row>
    <row r="694" spans="1:28" x14ac:dyDescent="0.25">
      <c r="A694">
        <v>693</v>
      </c>
      <c r="B694">
        <v>41993</v>
      </c>
      <c r="C694">
        <v>35000</v>
      </c>
      <c r="D694">
        <v>35000</v>
      </c>
      <c r="E694" s="1">
        <v>0.17580000000000001</v>
      </c>
      <c r="F694" t="s">
        <v>14</v>
      </c>
      <c r="G694" t="s">
        <v>15</v>
      </c>
      <c r="H694" s="1">
        <v>0.11799999999999999</v>
      </c>
      <c r="I694" t="s">
        <v>38</v>
      </c>
      <c r="J694" t="s">
        <v>17</v>
      </c>
      <c r="K694">
        <v>13333.33</v>
      </c>
      <c r="L694" t="s">
        <v>25</v>
      </c>
      <c r="M694">
        <v>12</v>
      </c>
      <c r="N694">
        <v>21393</v>
      </c>
      <c r="O694">
        <v>1</v>
      </c>
      <c r="P694" t="s">
        <v>40</v>
      </c>
      <c r="Q694">
        <v>17</v>
      </c>
      <c r="R694">
        <v>11</v>
      </c>
      <c r="S694">
        <v>1</v>
      </c>
      <c r="T694">
        <v>11</v>
      </c>
      <c r="U694" t="s">
        <v>147</v>
      </c>
      <c r="V694">
        <v>14</v>
      </c>
      <c r="W694">
        <v>1</v>
      </c>
      <c r="X694">
        <v>36</v>
      </c>
      <c r="Y694">
        <v>690</v>
      </c>
      <c r="Z694">
        <v>694</v>
      </c>
      <c r="AA694">
        <v>13333.33</v>
      </c>
      <c r="AB694">
        <v>11</v>
      </c>
    </row>
    <row r="695" spans="1:28" x14ac:dyDescent="0.25">
      <c r="A695">
        <v>694</v>
      </c>
      <c r="B695">
        <v>18447</v>
      </c>
      <c r="C695">
        <v>8000</v>
      </c>
      <c r="D695">
        <v>8000</v>
      </c>
      <c r="E695" s="1">
        <v>0.13719999999999999</v>
      </c>
      <c r="F695" t="s">
        <v>14</v>
      </c>
      <c r="G695" t="s">
        <v>97</v>
      </c>
      <c r="H695" s="1">
        <v>9.6699999999999994E-2</v>
      </c>
      <c r="I695" t="s">
        <v>20</v>
      </c>
      <c r="J695" t="s">
        <v>31</v>
      </c>
      <c r="K695">
        <v>7758.33</v>
      </c>
      <c r="L695" t="s">
        <v>48</v>
      </c>
      <c r="M695">
        <v>6</v>
      </c>
      <c r="N695">
        <v>12110</v>
      </c>
      <c r="O695">
        <v>1</v>
      </c>
      <c r="P695" t="s">
        <v>22</v>
      </c>
      <c r="Q695">
        <v>13</v>
      </c>
      <c r="R695">
        <v>9</v>
      </c>
      <c r="S695">
        <v>0</v>
      </c>
      <c r="T695">
        <v>2</v>
      </c>
      <c r="U695" t="s">
        <v>147</v>
      </c>
      <c r="V695">
        <v>17</v>
      </c>
      <c r="W695">
        <v>0</v>
      </c>
      <c r="X695">
        <v>36</v>
      </c>
      <c r="Y695">
        <v>665</v>
      </c>
      <c r="Z695">
        <v>669</v>
      </c>
      <c r="AA695">
        <v>7758.33</v>
      </c>
      <c r="AB695">
        <v>2</v>
      </c>
    </row>
    <row r="696" spans="1:28" x14ac:dyDescent="0.25">
      <c r="A696">
        <v>695</v>
      </c>
      <c r="B696">
        <v>71782</v>
      </c>
      <c r="C696">
        <v>14500</v>
      </c>
      <c r="D696">
        <v>14500</v>
      </c>
      <c r="E696" s="1">
        <v>0.13109999999999999</v>
      </c>
      <c r="F696" t="s">
        <v>14</v>
      </c>
      <c r="G696" t="s">
        <v>15</v>
      </c>
      <c r="H696" s="1">
        <v>0.28289999999999998</v>
      </c>
      <c r="I696" t="s">
        <v>79</v>
      </c>
      <c r="J696" t="s">
        <v>17</v>
      </c>
      <c r="K696">
        <v>5988.67</v>
      </c>
      <c r="L696" t="s">
        <v>83</v>
      </c>
      <c r="M696">
        <v>12</v>
      </c>
      <c r="N696">
        <v>18020</v>
      </c>
      <c r="O696">
        <v>2</v>
      </c>
      <c r="P696" t="s">
        <v>40</v>
      </c>
      <c r="Q696">
        <v>13</v>
      </c>
      <c r="R696">
        <v>28</v>
      </c>
      <c r="S696">
        <v>1</v>
      </c>
      <c r="T696">
        <v>11</v>
      </c>
      <c r="U696" t="s">
        <v>148</v>
      </c>
      <c r="V696">
        <v>13</v>
      </c>
      <c r="W696">
        <v>1</v>
      </c>
      <c r="X696">
        <v>36</v>
      </c>
      <c r="Y696">
        <v>700</v>
      </c>
      <c r="Z696">
        <v>704</v>
      </c>
      <c r="AA696">
        <v>5988.67</v>
      </c>
      <c r="AB696">
        <v>11</v>
      </c>
    </row>
    <row r="697" spans="1:28" x14ac:dyDescent="0.25">
      <c r="A697">
        <v>696</v>
      </c>
      <c r="B697">
        <v>7789</v>
      </c>
      <c r="C697">
        <v>12000</v>
      </c>
      <c r="D697">
        <v>11925</v>
      </c>
      <c r="E697" s="1">
        <v>0.1062</v>
      </c>
      <c r="F697" t="s">
        <v>14</v>
      </c>
      <c r="G697" t="s">
        <v>33</v>
      </c>
      <c r="H697" s="1">
        <v>0.19020000000000001</v>
      </c>
      <c r="I697" t="s">
        <v>69</v>
      </c>
      <c r="J697" t="s">
        <v>31</v>
      </c>
      <c r="K697">
        <v>5000</v>
      </c>
      <c r="L697" t="s">
        <v>39</v>
      </c>
      <c r="M697">
        <v>9</v>
      </c>
      <c r="N697">
        <v>11779</v>
      </c>
      <c r="O697">
        <v>0</v>
      </c>
      <c r="P697" t="s">
        <v>49</v>
      </c>
      <c r="Q697">
        <v>10</v>
      </c>
      <c r="R697">
        <v>19</v>
      </c>
      <c r="S697">
        <v>3</v>
      </c>
      <c r="T697">
        <v>1</v>
      </c>
      <c r="U697" t="s">
        <v>146</v>
      </c>
      <c r="V697">
        <v>11</v>
      </c>
      <c r="W697">
        <v>0</v>
      </c>
      <c r="X697">
        <v>36</v>
      </c>
      <c r="Y697">
        <v>720</v>
      </c>
      <c r="Z697">
        <v>724</v>
      </c>
      <c r="AA697">
        <v>5000</v>
      </c>
      <c r="AB697">
        <v>1</v>
      </c>
    </row>
    <row r="698" spans="1:28" x14ac:dyDescent="0.25">
      <c r="A698">
        <v>697</v>
      </c>
      <c r="B698">
        <v>19675</v>
      </c>
      <c r="C698">
        <v>4500</v>
      </c>
      <c r="D698">
        <v>4500</v>
      </c>
      <c r="E698" s="1">
        <v>0.1343</v>
      </c>
      <c r="F698" t="s">
        <v>14</v>
      </c>
      <c r="G698" t="s">
        <v>58</v>
      </c>
      <c r="H698" s="1">
        <v>1.23E-2</v>
      </c>
      <c r="I698" t="s">
        <v>24</v>
      </c>
      <c r="J698" t="s">
        <v>31</v>
      </c>
      <c r="K698">
        <v>11500</v>
      </c>
      <c r="L698" t="s">
        <v>36</v>
      </c>
      <c r="M698">
        <v>5</v>
      </c>
      <c r="N698">
        <v>1847</v>
      </c>
      <c r="O698">
        <v>1</v>
      </c>
      <c r="P698" t="s">
        <v>49</v>
      </c>
      <c r="Q698">
        <v>13</v>
      </c>
      <c r="R698">
        <v>1</v>
      </c>
      <c r="S698">
        <v>0</v>
      </c>
      <c r="T698">
        <v>1</v>
      </c>
      <c r="U698" t="s">
        <v>147</v>
      </c>
      <c r="V698">
        <v>16</v>
      </c>
      <c r="W698">
        <v>0</v>
      </c>
      <c r="X698">
        <v>36</v>
      </c>
      <c r="Y698">
        <v>670</v>
      </c>
      <c r="Z698">
        <v>674</v>
      </c>
      <c r="AA698">
        <v>11500</v>
      </c>
      <c r="AB698">
        <v>1</v>
      </c>
    </row>
    <row r="699" spans="1:28" x14ac:dyDescent="0.25">
      <c r="A699">
        <v>698</v>
      </c>
      <c r="B699">
        <v>5858</v>
      </c>
      <c r="C699">
        <v>16500</v>
      </c>
      <c r="D699">
        <v>16350</v>
      </c>
      <c r="E699" s="1">
        <v>0.1183</v>
      </c>
      <c r="F699" t="s">
        <v>14</v>
      </c>
      <c r="G699" t="s">
        <v>15</v>
      </c>
      <c r="H699" s="1">
        <v>0.1744</v>
      </c>
      <c r="I699" t="s">
        <v>20</v>
      </c>
      <c r="J699" t="s">
        <v>31</v>
      </c>
      <c r="K699">
        <v>4810.08</v>
      </c>
      <c r="L699" t="s">
        <v>51</v>
      </c>
      <c r="M699">
        <v>7</v>
      </c>
      <c r="N699">
        <v>24351</v>
      </c>
      <c r="O699">
        <v>1</v>
      </c>
      <c r="P699" t="s">
        <v>37</v>
      </c>
      <c r="Q699">
        <v>11</v>
      </c>
      <c r="R699">
        <v>17</v>
      </c>
      <c r="S699">
        <v>1</v>
      </c>
      <c r="T699">
        <v>3</v>
      </c>
      <c r="U699" t="s">
        <v>147</v>
      </c>
      <c r="V699">
        <v>10</v>
      </c>
      <c r="W699">
        <v>0</v>
      </c>
      <c r="X699">
        <v>36</v>
      </c>
      <c r="Y699">
        <v>725</v>
      </c>
      <c r="Z699">
        <v>729</v>
      </c>
      <c r="AA699">
        <v>4810.08</v>
      </c>
      <c r="AB699">
        <v>3</v>
      </c>
    </row>
    <row r="700" spans="1:28" x14ac:dyDescent="0.25">
      <c r="A700">
        <v>699</v>
      </c>
      <c r="B700">
        <v>43307</v>
      </c>
      <c r="C700">
        <v>10000</v>
      </c>
      <c r="D700">
        <v>10000</v>
      </c>
      <c r="E700" s="1">
        <v>9.9099999999999994E-2</v>
      </c>
      <c r="F700" t="s">
        <v>14</v>
      </c>
      <c r="G700" t="s">
        <v>15</v>
      </c>
      <c r="H700" s="1">
        <v>0.14319999999999999</v>
      </c>
      <c r="I700" t="s">
        <v>93</v>
      </c>
      <c r="J700" t="s">
        <v>17</v>
      </c>
      <c r="K700">
        <v>3666.67</v>
      </c>
      <c r="L700" t="s">
        <v>42</v>
      </c>
      <c r="M700">
        <v>9</v>
      </c>
      <c r="N700">
        <v>17161</v>
      </c>
      <c r="O700">
        <v>0</v>
      </c>
      <c r="P700" t="s">
        <v>49</v>
      </c>
      <c r="Q700">
        <v>9</v>
      </c>
      <c r="R700">
        <v>14</v>
      </c>
      <c r="S700">
        <v>1</v>
      </c>
      <c r="T700">
        <v>1</v>
      </c>
      <c r="U700" t="s">
        <v>146</v>
      </c>
      <c r="V700">
        <v>12</v>
      </c>
      <c r="W700">
        <v>1</v>
      </c>
      <c r="X700">
        <v>36</v>
      </c>
      <c r="Y700">
        <v>705</v>
      </c>
      <c r="Z700">
        <v>709</v>
      </c>
      <c r="AA700">
        <v>3666.67</v>
      </c>
      <c r="AB700">
        <v>1</v>
      </c>
    </row>
    <row r="701" spans="1:28" x14ac:dyDescent="0.25">
      <c r="A701">
        <v>700</v>
      </c>
      <c r="B701">
        <v>88490</v>
      </c>
      <c r="C701">
        <v>35000</v>
      </c>
      <c r="D701">
        <v>35000</v>
      </c>
      <c r="E701" s="1">
        <v>0.1905</v>
      </c>
      <c r="F701" t="s">
        <v>23</v>
      </c>
      <c r="G701" t="s">
        <v>29</v>
      </c>
      <c r="H701" s="1">
        <v>0.13400000000000001</v>
      </c>
      <c r="I701" t="s">
        <v>24</v>
      </c>
      <c r="J701" t="s">
        <v>17</v>
      </c>
      <c r="K701">
        <v>9166.67</v>
      </c>
      <c r="L701" t="s">
        <v>25</v>
      </c>
      <c r="M701">
        <v>7</v>
      </c>
      <c r="N701">
        <v>26633</v>
      </c>
      <c r="O701">
        <v>0</v>
      </c>
      <c r="P701" t="s">
        <v>49</v>
      </c>
      <c r="Q701">
        <v>19</v>
      </c>
      <c r="R701">
        <v>13</v>
      </c>
      <c r="S701">
        <v>2</v>
      </c>
      <c r="T701">
        <v>1</v>
      </c>
      <c r="U701" t="s">
        <v>146</v>
      </c>
      <c r="V701">
        <v>14</v>
      </c>
      <c r="W701">
        <v>1</v>
      </c>
      <c r="X701">
        <v>60</v>
      </c>
      <c r="Y701">
        <v>690</v>
      </c>
      <c r="Z701">
        <v>694</v>
      </c>
      <c r="AA701">
        <v>9166.67</v>
      </c>
      <c r="AB701">
        <v>1</v>
      </c>
    </row>
    <row r="702" spans="1:28" x14ac:dyDescent="0.25">
      <c r="A702">
        <v>701</v>
      </c>
      <c r="B702">
        <v>101891</v>
      </c>
      <c r="C702">
        <v>21000</v>
      </c>
      <c r="D702">
        <v>6165.31</v>
      </c>
      <c r="E702" s="1">
        <v>0.1109</v>
      </c>
      <c r="F702" t="s">
        <v>14</v>
      </c>
      <c r="G702" t="s">
        <v>68</v>
      </c>
      <c r="H702" s="1">
        <v>0.21279999999999999</v>
      </c>
      <c r="I702" t="s">
        <v>24</v>
      </c>
      <c r="J702" t="s">
        <v>35</v>
      </c>
      <c r="K702">
        <v>18333.330000000002</v>
      </c>
      <c r="L702" t="s">
        <v>106</v>
      </c>
      <c r="M702">
        <v>31</v>
      </c>
      <c r="N702">
        <v>270800</v>
      </c>
      <c r="O702">
        <v>5</v>
      </c>
      <c r="P702" t="s">
        <v>22</v>
      </c>
      <c r="Q702">
        <v>11</v>
      </c>
      <c r="R702">
        <v>21</v>
      </c>
      <c r="S702">
        <v>4</v>
      </c>
      <c r="T702">
        <v>2</v>
      </c>
      <c r="U702" t="s">
        <v>149</v>
      </c>
      <c r="V702">
        <v>9</v>
      </c>
      <c r="W702">
        <v>1</v>
      </c>
      <c r="X702">
        <v>36</v>
      </c>
      <c r="Y702">
        <v>745</v>
      </c>
      <c r="Z702">
        <v>749</v>
      </c>
      <c r="AA702">
        <v>18333.330000000002</v>
      </c>
      <c r="AB702">
        <v>2</v>
      </c>
    </row>
    <row r="703" spans="1:28" x14ac:dyDescent="0.25">
      <c r="A703">
        <v>702</v>
      </c>
      <c r="B703">
        <v>102234</v>
      </c>
      <c r="C703">
        <v>8400</v>
      </c>
      <c r="D703">
        <v>6725</v>
      </c>
      <c r="E703" s="1">
        <v>0.1545</v>
      </c>
      <c r="F703" t="s">
        <v>14</v>
      </c>
      <c r="G703" t="s">
        <v>15</v>
      </c>
      <c r="H703" s="1">
        <v>0.15709999999999999</v>
      </c>
      <c r="I703" t="s">
        <v>72</v>
      </c>
      <c r="J703" t="s">
        <v>31</v>
      </c>
      <c r="K703">
        <v>7083.33</v>
      </c>
      <c r="L703" t="s">
        <v>125</v>
      </c>
      <c r="M703">
        <v>7</v>
      </c>
      <c r="N703">
        <v>14578</v>
      </c>
      <c r="O703">
        <v>3</v>
      </c>
      <c r="P703" t="s">
        <v>19</v>
      </c>
      <c r="Q703">
        <v>15</v>
      </c>
      <c r="R703">
        <v>15</v>
      </c>
      <c r="S703">
        <v>1</v>
      </c>
      <c r="T703">
        <v>0</v>
      </c>
      <c r="U703" t="s">
        <v>149</v>
      </c>
      <c r="V703">
        <v>15</v>
      </c>
      <c r="W703">
        <v>0</v>
      </c>
      <c r="X703">
        <v>36</v>
      </c>
      <c r="Y703">
        <v>640</v>
      </c>
      <c r="Z703">
        <v>644</v>
      </c>
      <c r="AA703">
        <v>7083.33</v>
      </c>
      <c r="AB703">
        <v>0</v>
      </c>
    </row>
    <row r="704" spans="1:28" x14ac:dyDescent="0.25">
      <c r="A704">
        <v>703</v>
      </c>
      <c r="B704">
        <v>65443</v>
      </c>
      <c r="C704">
        <v>6000</v>
      </c>
      <c r="D704">
        <v>6000</v>
      </c>
      <c r="E704" s="1">
        <v>7.9000000000000001E-2</v>
      </c>
      <c r="F704" t="s">
        <v>14</v>
      </c>
      <c r="G704" t="s">
        <v>29</v>
      </c>
      <c r="H704" s="1">
        <v>9.3100000000000002E-2</v>
      </c>
      <c r="I704" t="s">
        <v>20</v>
      </c>
      <c r="J704" t="s">
        <v>35</v>
      </c>
      <c r="K704">
        <v>1750</v>
      </c>
      <c r="L704" t="s">
        <v>42</v>
      </c>
      <c r="M704">
        <v>14</v>
      </c>
      <c r="N704">
        <v>5056</v>
      </c>
      <c r="O704">
        <v>0</v>
      </c>
      <c r="P704" t="s">
        <v>47</v>
      </c>
      <c r="Q704">
        <v>7</v>
      </c>
      <c r="R704">
        <v>9</v>
      </c>
      <c r="S704">
        <v>2</v>
      </c>
      <c r="T704">
        <v>6</v>
      </c>
      <c r="U704" t="s">
        <v>146</v>
      </c>
      <c r="V704">
        <v>12</v>
      </c>
      <c r="W704">
        <v>1</v>
      </c>
      <c r="X704">
        <v>36</v>
      </c>
      <c r="Y704">
        <v>705</v>
      </c>
      <c r="Z704">
        <v>709</v>
      </c>
      <c r="AA704">
        <v>1750</v>
      </c>
      <c r="AB704">
        <v>6</v>
      </c>
    </row>
    <row r="705" spans="1:28" x14ac:dyDescent="0.25">
      <c r="A705">
        <v>704</v>
      </c>
      <c r="B705">
        <v>47597</v>
      </c>
      <c r="C705">
        <v>12000</v>
      </c>
      <c r="D705">
        <v>12000</v>
      </c>
      <c r="E705" s="1">
        <v>0.19220000000000001</v>
      </c>
      <c r="F705" t="s">
        <v>14</v>
      </c>
      <c r="G705" t="s">
        <v>15</v>
      </c>
      <c r="H705" s="1">
        <v>0.1462</v>
      </c>
      <c r="I705" t="s">
        <v>34</v>
      </c>
      <c r="J705" t="s">
        <v>35</v>
      </c>
      <c r="K705">
        <v>4166.67</v>
      </c>
      <c r="L705" t="s">
        <v>48</v>
      </c>
      <c r="M705">
        <v>3</v>
      </c>
      <c r="N705">
        <v>6309</v>
      </c>
      <c r="O705">
        <v>0</v>
      </c>
      <c r="P705" t="s">
        <v>47</v>
      </c>
      <c r="Q705">
        <v>19</v>
      </c>
      <c r="R705">
        <v>14</v>
      </c>
      <c r="S705">
        <v>1</v>
      </c>
      <c r="T705">
        <v>6</v>
      </c>
      <c r="U705" t="s">
        <v>146</v>
      </c>
      <c r="V705">
        <v>17</v>
      </c>
      <c r="W705">
        <v>1</v>
      </c>
      <c r="X705">
        <v>36</v>
      </c>
      <c r="Y705">
        <v>665</v>
      </c>
      <c r="Z705">
        <v>669</v>
      </c>
      <c r="AA705">
        <v>4166.67</v>
      </c>
      <c r="AB705">
        <v>6</v>
      </c>
    </row>
    <row r="706" spans="1:28" x14ac:dyDescent="0.25">
      <c r="A706">
        <v>705</v>
      </c>
      <c r="B706">
        <v>30397</v>
      </c>
      <c r="C706">
        <v>12100</v>
      </c>
      <c r="D706">
        <v>12100</v>
      </c>
      <c r="E706" s="1">
        <v>0.16889999999999999</v>
      </c>
      <c r="F706" t="s">
        <v>14</v>
      </c>
      <c r="G706" t="s">
        <v>101</v>
      </c>
      <c r="H706" s="1">
        <v>0.1116</v>
      </c>
      <c r="I706" t="s">
        <v>20</v>
      </c>
      <c r="J706" t="s">
        <v>17</v>
      </c>
      <c r="K706">
        <v>6166.67</v>
      </c>
      <c r="L706" t="s">
        <v>48</v>
      </c>
      <c r="M706">
        <v>5</v>
      </c>
      <c r="N706">
        <v>2081</v>
      </c>
      <c r="O706">
        <v>0</v>
      </c>
      <c r="P706" t="s">
        <v>64</v>
      </c>
      <c r="Q706">
        <v>16</v>
      </c>
      <c r="R706">
        <v>11</v>
      </c>
      <c r="S706">
        <v>0</v>
      </c>
      <c r="T706">
        <v>4</v>
      </c>
      <c r="U706" t="s">
        <v>146</v>
      </c>
      <c r="V706">
        <v>17</v>
      </c>
      <c r="W706">
        <v>1</v>
      </c>
      <c r="X706">
        <v>36</v>
      </c>
      <c r="Y706">
        <v>665</v>
      </c>
      <c r="Z706">
        <v>669</v>
      </c>
      <c r="AA706">
        <v>6166.67</v>
      </c>
      <c r="AB706">
        <v>4</v>
      </c>
    </row>
    <row r="707" spans="1:28" x14ac:dyDescent="0.25">
      <c r="A707">
        <v>706</v>
      </c>
      <c r="B707">
        <v>92868</v>
      </c>
      <c r="C707">
        <v>25000</v>
      </c>
      <c r="D707">
        <v>25000</v>
      </c>
      <c r="E707" s="1">
        <v>0.1409</v>
      </c>
      <c r="F707" t="s">
        <v>14</v>
      </c>
      <c r="G707" t="s">
        <v>68</v>
      </c>
      <c r="H707" s="1">
        <v>4.7899999999999998E-2</v>
      </c>
      <c r="I707" t="s">
        <v>72</v>
      </c>
      <c r="J707" t="s">
        <v>17</v>
      </c>
      <c r="K707">
        <v>6833.33</v>
      </c>
      <c r="L707" t="s">
        <v>62</v>
      </c>
      <c r="M707">
        <v>5</v>
      </c>
      <c r="N707">
        <v>8811</v>
      </c>
      <c r="O707">
        <v>0</v>
      </c>
      <c r="P707" t="s">
        <v>44</v>
      </c>
      <c r="Q707">
        <v>14</v>
      </c>
      <c r="R707">
        <v>4</v>
      </c>
      <c r="S707">
        <v>4</v>
      </c>
      <c r="T707">
        <v>8</v>
      </c>
      <c r="U707" t="s">
        <v>146</v>
      </c>
      <c r="V707">
        <v>15</v>
      </c>
      <c r="W707">
        <v>1</v>
      </c>
      <c r="X707">
        <v>36</v>
      </c>
      <c r="Y707">
        <v>675</v>
      </c>
      <c r="Z707">
        <v>679</v>
      </c>
      <c r="AA707">
        <v>6833.33</v>
      </c>
      <c r="AB707">
        <v>8</v>
      </c>
    </row>
    <row r="708" spans="1:28" x14ac:dyDescent="0.25">
      <c r="A708">
        <v>707</v>
      </c>
      <c r="B708">
        <v>89683</v>
      </c>
      <c r="C708">
        <v>16000</v>
      </c>
      <c r="D708">
        <v>15925</v>
      </c>
      <c r="E708" s="1">
        <v>6.0299999999999999E-2</v>
      </c>
      <c r="F708" t="s">
        <v>14</v>
      </c>
      <c r="G708" t="s">
        <v>15</v>
      </c>
      <c r="H708" s="1">
        <v>0.14480000000000001</v>
      </c>
      <c r="I708" t="s">
        <v>24</v>
      </c>
      <c r="J708" t="s">
        <v>17</v>
      </c>
      <c r="K708">
        <v>7333.33</v>
      </c>
      <c r="L708" t="s">
        <v>67</v>
      </c>
      <c r="M708">
        <v>11</v>
      </c>
      <c r="N708">
        <v>71838</v>
      </c>
      <c r="O708">
        <v>1</v>
      </c>
      <c r="P708" t="s">
        <v>40</v>
      </c>
      <c r="Q708">
        <v>6</v>
      </c>
      <c r="R708">
        <v>14</v>
      </c>
      <c r="S708">
        <v>1</v>
      </c>
      <c r="T708">
        <v>11</v>
      </c>
      <c r="U708" t="s">
        <v>147</v>
      </c>
      <c r="V708">
        <v>7</v>
      </c>
      <c r="W708">
        <v>1</v>
      </c>
      <c r="X708">
        <v>36</v>
      </c>
      <c r="Y708">
        <v>780</v>
      </c>
      <c r="Z708">
        <v>784</v>
      </c>
      <c r="AA708">
        <v>7333.33</v>
      </c>
      <c r="AB708">
        <v>11</v>
      </c>
    </row>
    <row r="709" spans="1:28" x14ac:dyDescent="0.25">
      <c r="A709">
        <v>708</v>
      </c>
      <c r="B709">
        <v>48006</v>
      </c>
      <c r="C709">
        <v>27000</v>
      </c>
      <c r="D709">
        <v>27000</v>
      </c>
      <c r="E709" s="1">
        <v>0.1825</v>
      </c>
      <c r="F709" t="s">
        <v>14</v>
      </c>
      <c r="G709" t="s">
        <v>68</v>
      </c>
      <c r="H709" s="1">
        <v>0.22320000000000001</v>
      </c>
      <c r="I709" t="s">
        <v>16</v>
      </c>
      <c r="J709" t="s">
        <v>17</v>
      </c>
      <c r="K709">
        <v>8583.33</v>
      </c>
      <c r="L709" t="s">
        <v>25</v>
      </c>
      <c r="M709">
        <v>9</v>
      </c>
      <c r="N709">
        <v>6658</v>
      </c>
      <c r="O709">
        <v>1</v>
      </c>
      <c r="P709" t="s">
        <v>44</v>
      </c>
      <c r="Q709">
        <v>18</v>
      </c>
      <c r="R709">
        <v>22</v>
      </c>
      <c r="S709">
        <v>4</v>
      </c>
      <c r="T709">
        <v>8</v>
      </c>
      <c r="U709" t="s">
        <v>147</v>
      </c>
      <c r="V709">
        <v>14</v>
      </c>
      <c r="W709">
        <v>1</v>
      </c>
      <c r="X709">
        <v>36</v>
      </c>
      <c r="Y709">
        <v>690</v>
      </c>
      <c r="Z709">
        <v>694</v>
      </c>
      <c r="AA709">
        <v>8583.33</v>
      </c>
      <c r="AB709">
        <v>8</v>
      </c>
    </row>
    <row r="710" spans="1:28" x14ac:dyDescent="0.25">
      <c r="A710">
        <v>709</v>
      </c>
      <c r="B710">
        <v>66892</v>
      </c>
      <c r="C710">
        <v>12250</v>
      </c>
      <c r="D710">
        <v>12250</v>
      </c>
      <c r="E710" s="1">
        <v>0.1875</v>
      </c>
      <c r="F710" t="s">
        <v>14</v>
      </c>
      <c r="G710" t="s">
        <v>15</v>
      </c>
      <c r="H710" s="1">
        <v>0.1721</v>
      </c>
      <c r="I710" t="s">
        <v>41</v>
      </c>
      <c r="J710" t="s">
        <v>35</v>
      </c>
      <c r="K710">
        <v>2916.67</v>
      </c>
      <c r="L710" t="s">
        <v>48</v>
      </c>
      <c r="M710">
        <v>7</v>
      </c>
      <c r="N710">
        <v>10523</v>
      </c>
      <c r="O710">
        <v>0</v>
      </c>
      <c r="P710" t="s">
        <v>53</v>
      </c>
      <c r="Q710">
        <v>18</v>
      </c>
      <c r="R710">
        <v>17</v>
      </c>
      <c r="S710">
        <v>1</v>
      </c>
      <c r="T710">
        <v>7</v>
      </c>
      <c r="U710" t="s">
        <v>146</v>
      </c>
      <c r="V710">
        <v>17</v>
      </c>
      <c r="W710">
        <v>1</v>
      </c>
      <c r="X710">
        <v>36</v>
      </c>
      <c r="Y710">
        <v>665</v>
      </c>
      <c r="Z710">
        <v>669</v>
      </c>
      <c r="AA710">
        <v>2916.67</v>
      </c>
      <c r="AB710">
        <v>7</v>
      </c>
    </row>
    <row r="711" spans="1:28" x14ac:dyDescent="0.25">
      <c r="A711">
        <v>710</v>
      </c>
      <c r="B711">
        <v>79618</v>
      </c>
      <c r="C711">
        <v>10000</v>
      </c>
      <c r="D711">
        <v>10000</v>
      </c>
      <c r="E711" s="1">
        <v>0.1777</v>
      </c>
      <c r="F711" t="s">
        <v>14</v>
      </c>
      <c r="G711" t="s">
        <v>15</v>
      </c>
      <c r="H711" s="1">
        <v>0.22600000000000001</v>
      </c>
      <c r="I711" t="s">
        <v>59</v>
      </c>
      <c r="J711" t="s">
        <v>31</v>
      </c>
      <c r="K711">
        <v>2500</v>
      </c>
      <c r="L711" t="s">
        <v>48</v>
      </c>
      <c r="M711">
        <v>12</v>
      </c>
      <c r="N711">
        <v>12938</v>
      </c>
      <c r="O711">
        <v>2</v>
      </c>
      <c r="P711" t="s">
        <v>64</v>
      </c>
      <c r="Q711">
        <v>17</v>
      </c>
      <c r="R711">
        <v>22</v>
      </c>
      <c r="S711">
        <v>1</v>
      </c>
      <c r="T711">
        <v>4</v>
      </c>
      <c r="U711" t="s">
        <v>148</v>
      </c>
      <c r="V711">
        <v>17</v>
      </c>
      <c r="W711">
        <v>0</v>
      </c>
      <c r="X711">
        <v>36</v>
      </c>
      <c r="Y711">
        <v>665</v>
      </c>
      <c r="Z711">
        <v>669</v>
      </c>
      <c r="AA711">
        <v>2500</v>
      </c>
      <c r="AB711">
        <v>4</v>
      </c>
    </row>
    <row r="712" spans="1:28" x14ac:dyDescent="0.25">
      <c r="A712">
        <v>711</v>
      </c>
      <c r="B712">
        <v>55180</v>
      </c>
      <c r="C712">
        <v>9175</v>
      </c>
      <c r="D712">
        <v>9175</v>
      </c>
      <c r="E712" s="1">
        <v>0.13669999999999999</v>
      </c>
      <c r="F712" t="s">
        <v>14</v>
      </c>
      <c r="G712" t="s">
        <v>29</v>
      </c>
      <c r="H712" s="1">
        <v>0.1943</v>
      </c>
      <c r="I712" t="s">
        <v>81</v>
      </c>
      <c r="J712" t="s">
        <v>17</v>
      </c>
      <c r="K712">
        <v>7083.33</v>
      </c>
      <c r="L712" t="s">
        <v>62</v>
      </c>
      <c r="M712">
        <v>8</v>
      </c>
      <c r="N712">
        <v>25639</v>
      </c>
      <c r="O712">
        <v>0</v>
      </c>
      <c r="P712" t="s">
        <v>44</v>
      </c>
      <c r="Q712">
        <v>13</v>
      </c>
      <c r="R712">
        <v>19</v>
      </c>
      <c r="S712">
        <v>2</v>
      </c>
      <c r="T712">
        <v>8</v>
      </c>
      <c r="U712" t="s">
        <v>146</v>
      </c>
      <c r="V712">
        <v>15</v>
      </c>
      <c r="W712">
        <v>1</v>
      </c>
      <c r="X712">
        <v>36</v>
      </c>
      <c r="Y712">
        <v>675</v>
      </c>
      <c r="Z712">
        <v>679</v>
      </c>
      <c r="AA712">
        <v>7083.33</v>
      </c>
      <c r="AB712">
        <v>8</v>
      </c>
    </row>
    <row r="713" spans="1:28" x14ac:dyDescent="0.25">
      <c r="A713">
        <v>712</v>
      </c>
      <c r="B713">
        <v>75159</v>
      </c>
      <c r="C713">
        <v>14075</v>
      </c>
      <c r="D713">
        <v>14075</v>
      </c>
      <c r="E713" s="1">
        <v>0.15310000000000001</v>
      </c>
      <c r="F713" t="s">
        <v>14</v>
      </c>
      <c r="G713" t="s">
        <v>15</v>
      </c>
      <c r="H713" s="1">
        <v>0.25700000000000001</v>
      </c>
      <c r="I713" t="s">
        <v>69</v>
      </c>
      <c r="J713" t="s">
        <v>35</v>
      </c>
      <c r="K713">
        <v>4000</v>
      </c>
      <c r="L713" t="s">
        <v>84</v>
      </c>
      <c r="M713">
        <v>13</v>
      </c>
      <c r="N713">
        <v>11907</v>
      </c>
      <c r="O713">
        <v>2</v>
      </c>
      <c r="P713" t="s">
        <v>28</v>
      </c>
      <c r="Q713">
        <v>15</v>
      </c>
      <c r="R713">
        <v>25</v>
      </c>
      <c r="S713">
        <v>1</v>
      </c>
      <c r="T713">
        <v>5</v>
      </c>
      <c r="U713" t="s">
        <v>148</v>
      </c>
      <c r="V713">
        <v>15</v>
      </c>
      <c r="W713">
        <v>1</v>
      </c>
      <c r="X713">
        <v>36</v>
      </c>
      <c r="Y713">
        <v>680</v>
      </c>
      <c r="Z713">
        <v>684</v>
      </c>
      <c r="AA713">
        <v>4000</v>
      </c>
      <c r="AB713">
        <v>5</v>
      </c>
    </row>
    <row r="714" spans="1:28" x14ac:dyDescent="0.25">
      <c r="A714">
        <v>713</v>
      </c>
      <c r="B714">
        <v>48624</v>
      </c>
      <c r="C714">
        <v>13100</v>
      </c>
      <c r="D714">
        <v>13100</v>
      </c>
      <c r="E714" s="1">
        <v>0.1855</v>
      </c>
      <c r="F714" t="s">
        <v>14</v>
      </c>
      <c r="G714" t="s">
        <v>15</v>
      </c>
      <c r="H714" s="1">
        <v>0.2324</v>
      </c>
      <c r="I714" t="s">
        <v>71</v>
      </c>
      <c r="J714" t="s">
        <v>31</v>
      </c>
      <c r="K714">
        <v>7968.75</v>
      </c>
      <c r="L714" t="s">
        <v>73</v>
      </c>
      <c r="M714">
        <v>19</v>
      </c>
      <c r="N714">
        <v>19607</v>
      </c>
      <c r="O714">
        <v>1</v>
      </c>
      <c r="P714" t="s">
        <v>40</v>
      </c>
      <c r="Q714">
        <v>18</v>
      </c>
      <c r="R714">
        <v>23</v>
      </c>
      <c r="S714">
        <v>1</v>
      </c>
      <c r="T714">
        <v>11</v>
      </c>
      <c r="U714" t="s">
        <v>147</v>
      </c>
      <c r="V714">
        <v>18</v>
      </c>
      <c r="W714">
        <v>0</v>
      </c>
      <c r="X714">
        <v>36</v>
      </c>
      <c r="Y714">
        <v>660</v>
      </c>
      <c r="Z714">
        <v>664</v>
      </c>
      <c r="AA714">
        <v>7968.75</v>
      </c>
      <c r="AB714">
        <v>11</v>
      </c>
    </row>
    <row r="715" spans="1:28" x14ac:dyDescent="0.25">
      <c r="A715">
        <v>714</v>
      </c>
      <c r="B715">
        <v>75022</v>
      </c>
      <c r="C715">
        <v>14675</v>
      </c>
      <c r="D715">
        <v>14675</v>
      </c>
      <c r="E715" s="1">
        <v>8.8999999999999996E-2</v>
      </c>
      <c r="F715" t="s">
        <v>14</v>
      </c>
      <c r="G715" t="s">
        <v>15</v>
      </c>
      <c r="H715" s="1">
        <v>0.14949999999999999</v>
      </c>
      <c r="I715" t="s">
        <v>71</v>
      </c>
      <c r="J715" t="s">
        <v>17</v>
      </c>
      <c r="K715">
        <v>4000</v>
      </c>
      <c r="L715" t="s">
        <v>21</v>
      </c>
      <c r="M715">
        <v>6</v>
      </c>
      <c r="N715">
        <v>12764</v>
      </c>
      <c r="O715">
        <v>0</v>
      </c>
      <c r="P715" t="s">
        <v>53</v>
      </c>
      <c r="Q715">
        <v>8</v>
      </c>
      <c r="R715">
        <v>14</v>
      </c>
      <c r="S715">
        <v>1</v>
      </c>
      <c r="T715">
        <v>7</v>
      </c>
      <c r="U715" t="s">
        <v>146</v>
      </c>
      <c r="V715">
        <v>11</v>
      </c>
      <c r="W715">
        <v>1</v>
      </c>
      <c r="X715">
        <v>36</v>
      </c>
      <c r="Y715">
        <v>715</v>
      </c>
      <c r="Z715">
        <v>719</v>
      </c>
      <c r="AA715">
        <v>4000</v>
      </c>
      <c r="AB715">
        <v>7</v>
      </c>
    </row>
    <row r="716" spans="1:28" x14ac:dyDescent="0.25">
      <c r="A716">
        <v>715</v>
      </c>
      <c r="B716">
        <v>5733</v>
      </c>
      <c r="C716">
        <v>5000</v>
      </c>
      <c r="D716">
        <v>4900</v>
      </c>
      <c r="E716" s="1">
        <v>0.1114</v>
      </c>
      <c r="F716" t="s">
        <v>14</v>
      </c>
      <c r="G716" t="s">
        <v>76</v>
      </c>
      <c r="H716" s="1">
        <v>2.8400000000000002E-2</v>
      </c>
      <c r="I716" t="s">
        <v>46</v>
      </c>
      <c r="J716" t="s">
        <v>31</v>
      </c>
      <c r="K716">
        <v>3200</v>
      </c>
      <c r="L716" t="s">
        <v>78</v>
      </c>
      <c r="M716">
        <v>6</v>
      </c>
      <c r="N716">
        <v>2650</v>
      </c>
      <c r="O716">
        <v>2</v>
      </c>
      <c r="P716" t="s">
        <v>37</v>
      </c>
      <c r="Q716">
        <v>11</v>
      </c>
      <c r="R716">
        <v>2</v>
      </c>
      <c r="S716">
        <v>5</v>
      </c>
      <c r="T716">
        <v>3</v>
      </c>
      <c r="U716" t="s">
        <v>148</v>
      </c>
      <c r="V716">
        <v>12</v>
      </c>
      <c r="W716">
        <v>0</v>
      </c>
      <c r="X716">
        <v>36</v>
      </c>
      <c r="Y716">
        <v>710</v>
      </c>
      <c r="Z716">
        <v>714</v>
      </c>
      <c r="AA716">
        <v>3200</v>
      </c>
      <c r="AB716">
        <v>3</v>
      </c>
    </row>
    <row r="717" spans="1:28" x14ac:dyDescent="0.25">
      <c r="A717">
        <v>716</v>
      </c>
      <c r="B717">
        <v>92795</v>
      </c>
      <c r="C717">
        <v>18000</v>
      </c>
      <c r="D717">
        <v>18000</v>
      </c>
      <c r="E717" s="1">
        <v>0.13109999999999999</v>
      </c>
      <c r="F717" t="s">
        <v>14</v>
      </c>
      <c r="G717" t="s">
        <v>15</v>
      </c>
      <c r="H717" s="1">
        <v>0.26540000000000002</v>
      </c>
      <c r="I717" t="s">
        <v>116</v>
      </c>
      <c r="J717" t="s">
        <v>17</v>
      </c>
      <c r="K717">
        <v>4166.67</v>
      </c>
      <c r="L717" t="s">
        <v>36</v>
      </c>
      <c r="M717">
        <v>11</v>
      </c>
      <c r="N717">
        <v>16680</v>
      </c>
      <c r="O717">
        <v>0</v>
      </c>
      <c r="P717" t="s">
        <v>40</v>
      </c>
      <c r="Q717">
        <v>13</v>
      </c>
      <c r="R717">
        <v>26</v>
      </c>
      <c r="S717">
        <v>1</v>
      </c>
      <c r="T717">
        <v>11</v>
      </c>
      <c r="U717" t="s">
        <v>146</v>
      </c>
      <c r="V717">
        <v>16</v>
      </c>
      <c r="W717">
        <v>1</v>
      </c>
      <c r="X717">
        <v>36</v>
      </c>
      <c r="Y717">
        <v>670</v>
      </c>
      <c r="Z717">
        <v>674</v>
      </c>
      <c r="AA717">
        <v>4166.67</v>
      </c>
      <c r="AB717">
        <v>11</v>
      </c>
    </row>
    <row r="718" spans="1:28" x14ac:dyDescent="0.25">
      <c r="A718">
        <v>717</v>
      </c>
      <c r="B718">
        <v>94514</v>
      </c>
      <c r="C718">
        <v>12000</v>
      </c>
      <c r="D718">
        <v>12000</v>
      </c>
      <c r="E718" s="1">
        <v>7.6200000000000004E-2</v>
      </c>
      <c r="F718" t="s">
        <v>14</v>
      </c>
      <c r="G718" t="s">
        <v>15</v>
      </c>
      <c r="H718" s="1">
        <v>0.151</v>
      </c>
      <c r="I718" t="s">
        <v>99</v>
      </c>
      <c r="J718" t="s">
        <v>31</v>
      </c>
      <c r="K718">
        <v>5666.67</v>
      </c>
      <c r="L718" t="s">
        <v>104</v>
      </c>
      <c r="M718">
        <v>7</v>
      </c>
      <c r="N718">
        <v>12094</v>
      </c>
      <c r="O718">
        <v>0</v>
      </c>
      <c r="P718" t="s">
        <v>40</v>
      </c>
      <c r="Q718">
        <v>7</v>
      </c>
      <c r="R718">
        <v>15</v>
      </c>
      <c r="S718">
        <v>1</v>
      </c>
      <c r="T718">
        <v>11</v>
      </c>
      <c r="U718" t="s">
        <v>146</v>
      </c>
      <c r="V718">
        <v>8</v>
      </c>
      <c r="W718">
        <v>0</v>
      </c>
      <c r="X718">
        <v>36</v>
      </c>
      <c r="Y718">
        <v>775</v>
      </c>
      <c r="Z718">
        <v>779</v>
      </c>
      <c r="AA718">
        <v>5666.67</v>
      </c>
      <c r="AB718">
        <v>11</v>
      </c>
    </row>
    <row r="719" spans="1:28" x14ac:dyDescent="0.25">
      <c r="A719">
        <v>718</v>
      </c>
      <c r="B719">
        <v>83906</v>
      </c>
      <c r="C719">
        <v>19400</v>
      </c>
      <c r="D719">
        <v>19400</v>
      </c>
      <c r="E719" s="1">
        <v>0.14330000000000001</v>
      </c>
      <c r="F719" t="s">
        <v>14</v>
      </c>
      <c r="G719" t="s">
        <v>15</v>
      </c>
      <c r="H719" s="1">
        <v>0.1615</v>
      </c>
      <c r="I719" t="s">
        <v>38</v>
      </c>
      <c r="J719" t="s">
        <v>17</v>
      </c>
      <c r="K719">
        <v>4583.33</v>
      </c>
      <c r="L719" t="s">
        <v>84</v>
      </c>
      <c r="M719">
        <v>12</v>
      </c>
      <c r="N719">
        <v>12434</v>
      </c>
      <c r="O719">
        <v>0</v>
      </c>
      <c r="P719" t="s">
        <v>53</v>
      </c>
      <c r="Q719">
        <v>14</v>
      </c>
      <c r="R719">
        <v>16</v>
      </c>
      <c r="S719">
        <v>1</v>
      </c>
      <c r="T719">
        <v>7</v>
      </c>
      <c r="U719" t="s">
        <v>146</v>
      </c>
      <c r="V719">
        <v>15</v>
      </c>
      <c r="W719">
        <v>1</v>
      </c>
      <c r="X719">
        <v>36</v>
      </c>
      <c r="Y719">
        <v>680</v>
      </c>
      <c r="Z719">
        <v>684</v>
      </c>
      <c r="AA719">
        <v>4583.33</v>
      </c>
      <c r="AB719">
        <v>7</v>
      </c>
    </row>
    <row r="720" spans="1:28" x14ac:dyDescent="0.25">
      <c r="A720">
        <v>719</v>
      </c>
      <c r="B720">
        <v>93318</v>
      </c>
      <c r="C720">
        <v>18000</v>
      </c>
      <c r="D720">
        <v>18000</v>
      </c>
      <c r="E720" s="1">
        <v>0.1212</v>
      </c>
      <c r="F720" t="s">
        <v>14</v>
      </c>
      <c r="G720" t="s">
        <v>15</v>
      </c>
      <c r="H720" s="1">
        <v>0.19289999999999999</v>
      </c>
      <c r="I720" t="s">
        <v>81</v>
      </c>
      <c r="J720" t="s">
        <v>31</v>
      </c>
      <c r="K720">
        <v>3333.33</v>
      </c>
      <c r="L720" t="s">
        <v>48</v>
      </c>
      <c r="M720">
        <v>15</v>
      </c>
      <c r="N720">
        <v>26573</v>
      </c>
      <c r="O720">
        <v>0</v>
      </c>
      <c r="P720" t="s">
        <v>40</v>
      </c>
      <c r="Q720">
        <v>12</v>
      </c>
      <c r="R720">
        <v>19</v>
      </c>
      <c r="S720">
        <v>1</v>
      </c>
      <c r="T720">
        <v>11</v>
      </c>
      <c r="U720" t="s">
        <v>146</v>
      </c>
      <c r="V720">
        <v>17</v>
      </c>
      <c r="W720">
        <v>0</v>
      </c>
      <c r="X720">
        <v>36</v>
      </c>
      <c r="Y720">
        <v>665</v>
      </c>
      <c r="Z720">
        <v>669</v>
      </c>
      <c r="AA720">
        <v>3333.33</v>
      </c>
      <c r="AB720">
        <v>11</v>
      </c>
    </row>
    <row r="721" spans="1:28" x14ac:dyDescent="0.25">
      <c r="A721">
        <v>720</v>
      </c>
      <c r="B721">
        <v>62203</v>
      </c>
      <c r="C721">
        <v>12000</v>
      </c>
      <c r="D721">
        <v>12000</v>
      </c>
      <c r="E721" s="1">
        <v>0.1777</v>
      </c>
      <c r="F721" t="s">
        <v>14</v>
      </c>
      <c r="G721" t="s">
        <v>15</v>
      </c>
      <c r="H721" s="1">
        <v>9.8400000000000001E-2</v>
      </c>
      <c r="I721" t="s">
        <v>71</v>
      </c>
      <c r="J721" t="s">
        <v>17</v>
      </c>
      <c r="K721">
        <v>7500</v>
      </c>
      <c r="L721" t="s">
        <v>48</v>
      </c>
      <c r="M721">
        <v>11</v>
      </c>
      <c r="N721">
        <v>15866</v>
      </c>
      <c r="O721">
        <v>0</v>
      </c>
      <c r="P721" t="s">
        <v>53</v>
      </c>
      <c r="Q721">
        <v>17</v>
      </c>
      <c r="R721">
        <v>9</v>
      </c>
      <c r="S721">
        <v>1</v>
      </c>
      <c r="T721">
        <v>7</v>
      </c>
      <c r="U721" t="s">
        <v>146</v>
      </c>
      <c r="V721">
        <v>17</v>
      </c>
      <c r="W721">
        <v>1</v>
      </c>
      <c r="X721">
        <v>36</v>
      </c>
      <c r="Y721">
        <v>665</v>
      </c>
      <c r="Z721">
        <v>669</v>
      </c>
      <c r="AA721">
        <v>7500</v>
      </c>
      <c r="AB721">
        <v>7</v>
      </c>
    </row>
    <row r="722" spans="1:28" x14ac:dyDescent="0.25">
      <c r="A722">
        <v>721</v>
      </c>
      <c r="B722">
        <v>60969</v>
      </c>
      <c r="C722">
        <v>8000</v>
      </c>
      <c r="D722">
        <v>8000</v>
      </c>
      <c r="E722" s="1">
        <v>0.13109999999999999</v>
      </c>
      <c r="F722" t="s">
        <v>14</v>
      </c>
      <c r="G722" t="s">
        <v>15</v>
      </c>
      <c r="H722" s="1">
        <v>0.2611</v>
      </c>
      <c r="I722" t="s">
        <v>93</v>
      </c>
      <c r="J722" t="s">
        <v>17</v>
      </c>
      <c r="K722">
        <v>4166.67</v>
      </c>
      <c r="L722" t="s">
        <v>62</v>
      </c>
      <c r="M722">
        <v>15</v>
      </c>
      <c r="N722">
        <v>11500</v>
      </c>
      <c r="O722">
        <v>0</v>
      </c>
      <c r="P722" t="s">
        <v>19</v>
      </c>
      <c r="Q722">
        <v>13</v>
      </c>
      <c r="R722">
        <v>26</v>
      </c>
      <c r="S722">
        <v>1</v>
      </c>
      <c r="T722">
        <v>0</v>
      </c>
      <c r="U722" t="s">
        <v>146</v>
      </c>
      <c r="V722">
        <v>15</v>
      </c>
      <c r="W722">
        <v>1</v>
      </c>
      <c r="X722">
        <v>36</v>
      </c>
      <c r="Y722">
        <v>675</v>
      </c>
      <c r="Z722">
        <v>679</v>
      </c>
      <c r="AA722">
        <v>4166.67</v>
      </c>
      <c r="AB722">
        <v>0</v>
      </c>
    </row>
    <row r="723" spans="1:28" x14ac:dyDescent="0.25">
      <c r="A723">
        <v>722</v>
      </c>
      <c r="B723">
        <v>94593</v>
      </c>
      <c r="C723">
        <v>23750</v>
      </c>
      <c r="D723">
        <v>23750</v>
      </c>
      <c r="E723" s="1">
        <v>0.19719999999999999</v>
      </c>
      <c r="F723" t="s">
        <v>23</v>
      </c>
      <c r="G723" t="s">
        <v>15</v>
      </c>
      <c r="H723" s="1">
        <v>0.14219999999999999</v>
      </c>
      <c r="I723" t="s">
        <v>34</v>
      </c>
      <c r="J723" t="s">
        <v>31</v>
      </c>
      <c r="K723">
        <v>8333.33</v>
      </c>
      <c r="L723" t="s">
        <v>78</v>
      </c>
      <c r="M723">
        <v>12</v>
      </c>
      <c r="N723">
        <v>10549</v>
      </c>
      <c r="O723">
        <v>3</v>
      </c>
      <c r="P723" t="s">
        <v>22</v>
      </c>
      <c r="Q723">
        <v>19</v>
      </c>
      <c r="R723">
        <v>14</v>
      </c>
      <c r="S723">
        <v>1</v>
      </c>
      <c r="T723">
        <v>2</v>
      </c>
      <c r="U723" t="s">
        <v>149</v>
      </c>
      <c r="V723">
        <v>12</v>
      </c>
      <c r="W723">
        <v>0</v>
      </c>
      <c r="X723">
        <v>60</v>
      </c>
      <c r="Y723">
        <v>710</v>
      </c>
      <c r="Z723">
        <v>714</v>
      </c>
      <c r="AA723">
        <v>8333.33</v>
      </c>
      <c r="AB723">
        <v>2</v>
      </c>
    </row>
    <row r="724" spans="1:28" x14ac:dyDescent="0.25">
      <c r="A724">
        <v>723</v>
      </c>
      <c r="B724">
        <v>12932</v>
      </c>
      <c r="C724">
        <v>7500</v>
      </c>
      <c r="D724">
        <v>7475</v>
      </c>
      <c r="E724" s="1">
        <v>0.15579999999999999</v>
      </c>
      <c r="F724" t="s">
        <v>14</v>
      </c>
      <c r="G724" t="s">
        <v>15</v>
      </c>
      <c r="H724" s="1">
        <v>0.1074</v>
      </c>
      <c r="I724" t="s">
        <v>69</v>
      </c>
      <c r="J724" t="s">
        <v>17</v>
      </c>
      <c r="K724">
        <v>5000</v>
      </c>
      <c r="L724" t="s">
        <v>27</v>
      </c>
      <c r="M724">
        <v>8</v>
      </c>
      <c r="N724">
        <v>8257</v>
      </c>
      <c r="O724">
        <v>0</v>
      </c>
      <c r="P724" t="s">
        <v>22</v>
      </c>
      <c r="Q724">
        <v>15</v>
      </c>
      <c r="R724">
        <v>10</v>
      </c>
      <c r="S724">
        <v>1</v>
      </c>
      <c r="T724">
        <v>2</v>
      </c>
      <c r="U724" t="s">
        <v>146</v>
      </c>
      <c r="V724">
        <v>14</v>
      </c>
      <c r="W724">
        <v>1</v>
      </c>
      <c r="X724">
        <v>36</v>
      </c>
      <c r="Y724">
        <v>695</v>
      </c>
      <c r="Z724">
        <v>699</v>
      </c>
      <c r="AA724">
        <v>5000</v>
      </c>
      <c r="AB724">
        <v>2</v>
      </c>
    </row>
    <row r="725" spans="1:28" x14ac:dyDescent="0.25">
      <c r="A725">
        <v>724</v>
      </c>
      <c r="B725">
        <v>37813</v>
      </c>
      <c r="C725">
        <v>5500</v>
      </c>
      <c r="D725">
        <v>5500</v>
      </c>
      <c r="E725" s="1">
        <v>0.12690000000000001</v>
      </c>
      <c r="F725" t="s">
        <v>14</v>
      </c>
      <c r="G725" t="s">
        <v>15</v>
      </c>
      <c r="H725" s="1">
        <v>0.21240000000000001</v>
      </c>
      <c r="I725" t="s">
        <v>54</v>
      </c>
      <c r="J725" t="s">
        <v>31</v>
      </c>
      <c r="K725">
        <v>1666.67</v>
      </c>
      <c r="L725" t="s">
        <v>84</v>
      </c>
      <c r="M725">
        <v>7</v>
      </c>
      <c r="N725">
        <v>5056</v>
      </c>
      <c r="O725">
        <v>1</v>
      </c>
      <c r="P725" t="s">
        <v>19</v>
      </c>
      <c r="Q725">
        <v>12</v>
      </c>
      <c r="R725">
        <v>21</v>
      </c>
      <c r="S725">
        <v>1</v>
      </c>
      <c r="T725">
        <v>0</v>
      </c>
      <c r="U725" t="s">
        <v>147</v>
      </c>
      <c r="V725">
        <v>15</v>
      </c>
      <c r="W725">
        <v>0</v>
      </c>
      <c r="X725">
        <v>36</v>
      </c>
      <c r="Y725">
        <v>680</v>
      </c>
      <c r="Z725">
        <v>684</v>
      </c>
      <c r="AA725">
        <v>1666.67</v>
      </c>
      <c r="AB725">
        <v>0</v>
      </c>
    </row>
    <row r="726" spans="1:28" x14ac:dyDescent="0.25">
      <c r="A726">
        <v>725</v>
      </c>
      <c r="B726">
        <v>70028</v>
      </c>
      <c r="C726">
        <v>16950</v>
      </c>
      <c r="D726">
        <v>16950</v>
      </c>
      <c r="E726" s="1">
        <v>0.17269999999999999</v>
      </c>
      <c r="F726" t="s">
        <v>23</v>
      </c>
      <c r="G726" t="s">
        <v>15</v>
      </c>
      <c r="H726" s="1">
        <v>0.26619999999999999</v>
      </c>
      <c r="I726" t="s">
        <v>107</v>
      </c>
      <c r="J726" t="s">
        <v>17</v>
      </c>
      <c r="K726">
        <v>3583.33</v>
      </c>
      <c r="L726" t="s">
        <v>78</v>
      </c>
      <c r="M726">
        <v>7</v>
      </c>
      <c r="N726">
        <v>12588</v>
      </c>
      <c r="O726">
        <v>3</v>
      </c>
      <c r="P726" t="s">
        <v>40</v>
      </c>
      <c r="Q726">
        <v>17</v>
      </c>
      <c r="R726">
        <v>26</v>
      </c>
      <c r="S726">
        <v>1</v>
      </c>
      <c r="T726">
        <v>11</v>
      </c>
      <c r="U726" t="s">
        <v>149</v>
      </c>
      <c r="V726">
        <v>12</v>
      </c>
      <c r="W726">
        <v>1</v>
      </c>
      <c r="X726">
        <v>60</v>
      </c>
      <c r="Y726">
        <v>710</v>
      </c>
      <c r="Z726">
        <v>714</v>
      </c>
      <c r="AA726">
        <v>3583.33</v>
      </c>
      <c r="AB726">
        <v>11</v>
      </c>
    </row>
    <row r="727" spans="1:28" x14ac:dyDescent="0.25">
      <c r="A727">
        <v>726</v>
      </c>
      <c r="B727">
        <v>80138</v>
      </c>
      <c r="C727">
        <v>3000</v>
      </c>
      <c r="D727">
        <v>2950</v>
      </c>
      <c r="E727" s="1">
        <v>0.1114</v>
      </c>
      <c r="F727" t="s">
        <v>14</v>
      </c>
      <c r="G727" t="s">
        <v>76</v>
      </c>
      <c r="H727" s="1">
        <v>0.27739999999999998</v>
      </c>
      <c r="I727" t="s">
        <v>69</v>
      </c>
      <c r="J727" t="s">
        <v>17</v>
      </c>
      <c r="K727">
        <v>4333.33</v>
      </c>
      <c r="L727" t="s">
        <v>21</v>
      </c>
      <c r="M727">
        <v>6</v>
      </c>
      <c r="N727">
        <v>6346</v>
      </c>
      <c r="O727">
        <v>0</v>
      </c>
      <c r="P727" t="s">
        <v>28</v>
      </c>
      <c r="Q727">
        <v>11</v>
      </c>
      <c r="R727">
        <v>27</v>
      </c>
      <c r="S727">
        <v>5</v>
      </c>
      <c r="T727">
        <v>5</v>
      </c>
      <c r="U727" t="s">
        <v>146</v>
      </c>
      <c r="V727">
        <v>11</v>
      </c>
      <c r="W727">
        <v>1</v>
      </c>
      <c r="X727">
        <v>36</v>
      </c>
      <c r="Y727">
        <v>715</v>
      </c>
      <c r="Z727">
        <v>719</v>
      </c>
      <c r="AA727">
        <v>4333.33</v>
      </c>
      <c r="AB727">
        <v>5</v>
      </c>
    </row>
    <row r="728" spans="1:28" x14ac:dyDescent="0.25">
      <c r="A728">
        <v>727</v>
      </c>
      <c r="B728">
        <v>26033</v>
      </c>
      <c r="C728">
        <v>1600</v>
      </c>
      <c r="D728">
        <v>1600</v>
      </c>
      <c r="E728" s="1">
        <v>0.13489999999999999</v>
      </c>
      <c r="F728" t="s">
        <v>14</v>
      </c>
      <c r="G728" t="s">
        <v>15</v>
      </c>
      <c r="H728" s="1">
        <v>0.121</v>
      </c>
      <c r="I728" t="s">
        <v>24</v>
      </c>
      <c r="J728" t="s">
        <v>31</v>
      </c>
      <c r="K728">
        <v>3200</v>
      </c>
      <c r="L728" t="s">
        <v>36</v>
      </c>
      <c r="M728">
        <v>5</v>
      </c>
      <c r="N728">
        <v>1214</v>
      </c>
      <c r="O728">
        <v>0</v>
      </c>
      <c r="P728" t="s">
        <v>47</v>
      </c>
      <c r="Q728">
        <v>13</v>
      </c>
      <c r="R728">
        <v>12</v>
      </c>
      <c r="S728">
        <v>1</v>
      </c>
      <c r="T728">
        <v>6</v>
      </c>
      <c r="U728" t="s">
        <v>146</v>
      </c>
      <c r="V728">
        <v>16</v>
      </c>
      <c r="W728">
        <v>0</v>
      </c>
      <c r="X728">
        <v>36</v>
      </c>
      <c r="Y728">
        <v>670</v>
      </c>
      <c r="Z728">
        <v>674</v>
      </c>
      <c r="AA728">
        <v>3200</v>
      </c>
      <c r="AB728">
        <v>6</v>
      </c>
    </row>
    <row r="729" spans="1:28" x14ac:dyDescent="0.25">
      <c r="A729">
        <v>728</v>
      </c>
      <c r="B729">
        <v>26950</v>
      </c>
      <c r="C729">
        <v>6000</v>
      </c>
      <c r="D729">
        <v>6000</v>
      </c>
      <c r="E729" s="1">
        <v>7.4899999999999994E-2</v>
      </c>
      <c r="F729" t="s">
        <v>14</v>
      </c>
      <c r="G729" t="s">
        <v>68</v>
      </c>
      <c r="H729" s="1">
        <v>0.14660000000000001</v>
      </c>
      <c r="I729" t="s">
        <v>85</v>
      </c>
      <c r="J729" t="s">
        <v>17</v>
      </c>
      <c r="K729">
        <v>5833.33</v>
      </c>
      <c r="L729" t="s">
        <v>21</v>
      </c>
      <c r="M729">
        <v>12</v>
      </c>
      <c r="N729">
        <v>7961</v>
      </c>
      <c r="O729">
        <v>0</v>
      </c>
      <c r="P729" t="s">
        <v>32</v>
      </c>
      <c r="Q729">
        <v>7</v>
      </c>
      <c r="R729">
        <v>14</v>
      </c>
      <c r="S729">
        <v>4</v>
      </c>
      <c r="T729">
        <v>9</v>
      </c>
      <c r="U729" t="s">
        <v>146</v>
      </c>
      <c r="V729">
        <v>11</v>
      </c>
      <c r="W729">
        <v>1</v>
      </c>
      <c r="X729">
        <v>36</v>
      </c>
      <c r="Y729">
        <v>715</v>
      </c>
      <c r="Z729">
        <v>719</v>
      </c>
      <c r="AA729">
        <v>5833.33</v>
      </c>
      <c r="AB729">
        <v>9</v>
      </c>
    </row>
    <row r="730" spans="1:28" x14ac:dyDescent="0.25">
      <c r="A730">
        <v>729</v>
      </c>
      <c r="B730">
        <v>86660</v>
      </c>
      <c r="C730">
        <v>7350</v>
      </c>
      <c r="D730">
        <v>7350</v>
      </c>
      <c r="E730" s="1">
        <v>0.1212</v>
      </c>
      <c r="F730" t="s">
        <v>14</v>
      </c>
      <c r="G730" t="s">
        <v>15</v>
      </c>
      <c r="H730" s="1">
        <v>0.19850000000000001</v>
      </c>
      <c r="I730" t="s">
        <v>24</v>
      </c>
      <c r="J730" t="s">
        <v>35</v>
      </c>
      <c r="K730">
        <v>3355.05</v>
      </c>
      <c r="L730" t="s">
        <v>27</v>
      </c>
      <c r="M730">
        <v>19</v>
      </c>
      <c r="N730">
        <v>11626</v>
      </c>
      <c r="O730">
        <v>3</v>
      </c>
      <c r="P730" t="s">
        <v>40</v>
      </c>
      <c r="Q730">
        <v>12</v>
      </c>
      <c r="R730">
        <v>19</v>
      </c>
      <c r="S730">
        <v>1</v>
      </c>
      <c r="T730">
        <v>11</v>
      </c>
      <c r="U730" t="s">
        <v>149</v>
      </c>
      <c r="V730">
        <v>14</v>
      </c>
      <c r="W730">
        <v>1</v>
      </c>
      <c r="X730">
        <v>36</v>
      </c>
      <c r="Y730">
        <v>695</v>
      </c>
      <c r="Z730">
        <v>699</v>
      </c>
      <c r="AA730">
        <v>3355.05</v>
      </c>
      <c r="AB730">
        <v>11</v>
      </c>
    </row>
    <row r="731" spans="1:28" x14ac:dyDescent="0.25">
      <c r="A731">
        <v>730</v>
      </c>
      <c r="B731">
        <v>97487</v>
      </c>
      <c r="C731">
        <v>12825</v>
      </c>
      <c r="D731">
        <v>12825</v>
      </c>
      <c r="E731" s="1">
        <v>0.1777</v>
      </c>
      <c r="F731" t="s">
        <v>14</v>
      </c>
      <c r="G731" t="s">
        <v>15</v>
      </c>
      <c r="H731" s="1">
        <v>0.24410000000000001</v>
      </c>
      <c r="I731" t="s">
        <v>24</v>
      </c>
      <c r="J731" t="s">
        <v>17</v>
      </c>
      <c r="K731">
        <v>3416.67</v>
      </c>
      <c r="L731" t="s">
        <v>36</v>
      </c>
      <c r="M731">
        <v>15</v>
      </c>
      <c r="N731">
        <v>8539</v>
      </c>
      <c r="O731">
        <v>1</v>
      </c>
      <c r="P731" t="s">
        <v>40</v>
      </c>
      <c r="Q731">
        <v>17</v>
      </c>
      <c r="R731">
        <v>24</v>
      </c>
      <c r="S731">
        <v>1</v>
      </c>
      <c r="T731">
        <v>11</v>
      </c>
      <c r="U731" t="s">
        <v>147</v>
      </c>
      <c r="V731">
        <v>16</v>
      </c>
      <c r="W731">
        <v>1</v>
      </c>
      <c r="X731">
        <v>36</v>
      </c>
      <c r="Y731">
        <v>670</v>
      </c>
      <c r="Z731">
        <v>674</v>
      </c>
      <c r="AA731">
        <v>3416.67</v>
      </c>
      <c r="AB731">
        <v>11</v>
      </c>
    </row>
    <row r="732" spans="1:28" x14ac:dyDescent="0.25">
      <c r="A732">
        <v>731</v>
      </c>
      <c r="B732">
        <v>88522</v>
      </c>
      <c r="C732">
        <v>24000</v>
      </c>
      <c r="D732">
        <v>23975</v>
      </c>
      <c r="E732" s="1">
        <v>0.21</v>
      </c>
      <c r="F732" t="s">
        <v>23</v>
      </c>
      <c r="G732" t="s">
        <v>15</v>
      </c>
      <c r="H732" s="1">
        <v>0.2369</v>
      </c>
      <c r="I732" t="s">
        <v>107</v>
      </c>
      <c r="J732" t="s">
        <v>17</v>
      </c>
      <c r="K732">
        <v>6500</v>
      </c>
      <c r="L732" t="s">
        <v>43</v>
      </c>
      <c r="M732">
        <v>17</v>
      </c>
      <c r="N732">
        <v>36555</v>
      </c>
      <c r="O732">
        <v>3</v>
      </c>
      <c r="P732" t="s">
        <v>47</v>
      </c>
      <c r="Q732">
        <v>21</v>
      </c>
      <c r="R732">
        <v>23</v>
      </c>
      <c r="S732">
        <v>1</v>
      </c>
      <c r="T732">
        <v>6</v>
      </c>
      <c r="U732" t="s">
        <v>149</v>
      </c>
      <c r="V732">
        <v>14</v>
      </c>
      <c r="W732">
        <v>1</v>
      </c>
      <c r="X732">
        <v>60</v>
      </c>
      <c r="Y732">
        <v>685</v>
      </c>
      <c r="Z732">
        <v>689</v>
      </c>
      <c r="AA732">
        <v>6500</v>
      </c>
      <c r="AB732">
        <v>6</v>
      </c>
    </row>
    <row r="733" spans="1:28" x14ac:dyDescent="0.25">
      <c r="A733">
        <v>732</v>
      </c>
      <c r="B733">
        <v>64166</v>
      </c>
      <c r="C733">
        <v>10000</v>
      </c>
      <c r="D733">
        <v>10000</v>
      </c>
      <c r="E733" s="1">
        <v>0.18490000000000001</v>
      </c>
      <c r="F733" t="s">
        <v>23</v>
      </c>
      <c r="G733" t="s">
        <v>15</v>
      </c>
      <c r="H733" s="1">
        <v>0.16470000000000001</v>
      </c>
      <c r="I733" t="s">
        <v>46</v>
      </c>
      <c r="J733" t="s">
        <v>31</v>
      </c>
      <c r="K733">
        <v>4104.67</v>
      </c>
      <c r="L733" t="s">
        <v>27</v>
      </c>
      <c r="M733">
        <v>5</v>
      </c>
      <c r="N733">
        <v>7597</v>
      </c>
      <c r="O733">
        <v>0</v>
      </c>
      <c r="P733" t="s">
        <v>28</v>
      </c>
      <c r="Q733">
        <v>18</v>
      </c>
      <c r="R733">
        <v>16</v>
      </c>
      <c r="S733">
        <v>1</v>
      </c>
      <c r="T733">
        <v>5</v>
      </c>
      <c r="U733" t="s">
        <v>146</v>
      </c>
      <c r="V733">
        <v>14</v>
      </c>
      <c r="W733">
        <v>0</v>
      </c>
      <c r="X733">
        <v>60</v>
      </c>
      <c r="Y733">
        <v>695</v>
      </c>
      <c r="Z733">
        <v>699</v>
      </c>
      <c r="AA733">
        <v>4104.67</v>
      </c>
      <c r="AB733">
        <v>5</v>
      </c>
    </row>
    <row r="734" spans="1:28" x14ac:dyDescent="0.25">
      <c r="A734">
        <v>733</v>
      </c>
      <c r="B734">
        <v>68487</v>
      </c>
      <c r="C734">
        <v>5500</v>
      </c>
      <c r="D734">
        <v>5500</v>
      </c>
      <c r="E734" s="1">
        <v>0.14330000000000001</v>
      </c>
      <c r="F734" t="s">
        <v>14</v>
      </c>
      <c r="G734" t="s">
        <v>15</v>
      </c>
      <c r="H734" s="1">
        <v>0.27829999999999999</v>
      </c>
      <c r="I734" t="s">
        <v>65</v>
      </c>
      <c r="J734" t="s">
        <v>35</v>
      </c>
      <c r="K734">
        <v>1541.67</v>
      </c>
      <c r="L734" t="s">
        <v>62</v>
      </c>
      <c r="M734">
        <v>5</v>
      </c>
      <c r="N734">
        <v>10481</v>
      </c>
      <c r="O734">
        <v>1</v>
      </c>
      <c r="P734" t="s">
        <v>100</v>
      </c>
      <c r="Q734">
        <v>14</v>
      </c>
      <c r="R734">
        <v>27</v>
      </c>
      <c r="S734">
        <v>1</v>
      </c>
      <c r="T734" t="s">
        <v>100</v>
      </c>
      <c r="U734" t="s">
        <v>147</v>
      </c>
      <c r="V734">
        <v>15</v>
      </c>
      <c r="W734">
        <v>1</v>
      </c>
      <c r="X734">
        <v>36</v>
      </c>
      <c r="Y734">
        <v>675</v>
      </c>
      <c r="Z734">
        <v>679</v>
      </c>
      <c r="AA734">
        <v>1541.67</v>
      </c>
      <c r="AB734">
        <v>-1</v>
      </c>
    </row>
    <row r="735" spans="1:28" x14ac:dyDescent="0.25">
      <c r="A735">
        <v>734</v>
      </c>
      <c r="B735">
        <v>15014</v>
      </c>
      <c r="C735">
        <v>17500</v>
      </c>
      <c r="D735">
        <v>17500</v>
      </c>
      <c r="E735" s="1">
        <v>0.1472</v>
      </c>
      <c r="F735" t="s">
        <v>14</v>
      </c>
      <c r="G735" t="s">
        <v>15</v>
      </c>
      <c r="H735" s="1">
        <v>9.2999999999999999E-2</v>
      </c>
      <c r="I735" t="s">
        <v>24</v>
      </c>
      <c r="J735" t="s">
        <v>31</v>
      </c>
      <c r="K735">
        <v>9519.75</v>
      </c>
      <c r="L735" t="s">
        <v>27</v>
      </c>
      <c r="M735">
        <v>9</v>
      </c>
      <c r="N735">
        <v>31279</v>
      </c>
      <c r="O735">
        <v>0</v>
      </c>
      <c r="P735" t="s">
        <v>40</v>
      </c>
      <c r="Q735">
        <v>14</v>
      </c>
      <c r="R735">
        <v>9</v>
      </c>
      <c r="S735">
        <v>1</v>
      </c>
      <c r="T735">
        <v>11</v>
      </c>
      <c r="U735" t="s">
        <v>146</v>
      </c>
      <c r="V735">
        <v>14</v>
      </c>
      <c r="W735">
        <v>0</v>
      </c>
      <c r="X735">
        <v>36</v>
      </c>
      <c r="Y735">
        <v>695</v>
      </c>
      <c r="Z735">
        <v>699</v>
      </c>
      <c r="AA735">
        <v>9519.75</v>
      </c>
      <c r="AB735">
        <v>11</v>
      </c>
    </row>
    <row r="736" spans="1:28" x14ac:dyDescent="0.25">
      <c r="A736">
        <v>735</v>
      </c>
      <c r="B736">
        <v>98373</v>
      </c>
      <c r="C736">
        <v>10000</v>
      </c>
      <c r="D736">
        <v>10000</v>
      </c>
      <c r="E736" s="1">
        <v>0.13109999999999999</v>
      </c>
      <c r="F736" t="s">
        <v>14</v>
      </c>
      <c r="G736" t="s">
        <v>29</v>
      </c>
      <c r="H736" s="1">
        <v>0.19009999999999999</v>
      </c>
      <c r="I736" t="s">
        <v>54</v>
      </c>
      <c r="J736" t="s">
        <v>17</v>
      </c>
      <c r="K736">
        <v>7500</v>
      </c>
      <c r="L736" t="s">
        <v>84</v>
      </c>
      <c r="M736">
        <v>11</v>
      </c>
      <c r="N736">
        <v>14426</v>
      </c>
      <c r="O736">
        <v>1</v>
      </c>
      <c r="P736" t="s">
        <v>32</v>
      </c>
      <c r="Q736">
        <v>13</v>
      </c>
      <c r="R736">
        <v>19</v>
      </c>
      <c r="S736">
        <v>2</v>
      </c>
      <c r="T736">
        <v>9</v>
      </c>
      <c r="U736" t="s">
        <v>147</v>
      </c>
      <c r="V736">
        <v>15</v>
      </c>
      <c r="W736">
        <v>1</v>
      </c>
      <c r="X736">
        <v>36</v>
      </c>
      <c r="Y736">
        <v>680</v>
      </c>
      <c r="Z736">
        <v>684</v>
      </c>
      <c r="AA736">
        <v>7500</v>
      </c>
      <c r="AB736">
        <v>9</v>
      </c>
    </row>
    <row r="737" spans="1:28" x14ac:dyDescent="0.25">
      <c r="A737">
        <v>736</v>
      </c>
      <c r="B737">
        <v>17664</v>
      </c>
      <c r="C737">
        <v>20000</v>
      </c>
      <c r="D737">
        <v>16275</v>
      </c>
      <c r="E737" s="1">
        <v>6.1699999999999998E-2</v>
      </c>
      <c r="F737" t="s">
        <v>14</v>
      </c>
      <c r="G737" t="s">
        <v>15</v>
      </c>
      <c r="H737" s="1">
        <v>0.1227</v>
      </c>
      <c r="I737" t="s">
        <v>72</v>
      </c>
      <c r="J737" t="s">
        <v>17</v>
      </c>
      <c r="K737">
        <v>8083.33</v>
      </c>
      <c r="L737" t="s">
        <v>120</v>
      </c>
      <c r="M737">
        <v>13</v>
      </c>
      <c r="N737">
        <v>29813</v>
      </c>
      <c r="O737">
        <v>1</v>
      </c>
      <c r="P737" t="s">
        <v>40</v>
      </c>
      <c r="Q737">
        <v>6</v>
      </c>
      <c r="R737">
        <v>12</v>
      </c>
      <c r="S737">
        <v>1</v>
      </c>
      <c r="T737">
        <v>11</v>
      </c>
      <c r="U737" t="s">
        <v>147</v>
      </c>
      <c r="V737">
        <v>6</v>
      </c>
      <c r="W737">
        <v>1</v>
      </c>
      <c r="X737">
        <v>36</v>
      </c>
      <c r="Y737">
        <v>770</v>
      </c>
      <c r="Z737">
        <v>774</v>
      </c>
      <c r="AA737">
        <v>8083.33</v>
      </c>
      <c r="AB737">
        <v>11</v>
      </c>
    </row>
    <row r="738" spans="1:28" x14ac:dyDescent="0.25">
      <c r="A738">
        <v>737</v>
      </c>
      <c r="B738">
        <v>31943</v>
      </c>
      <c r="C738">
        <v>11600</v>
      </c>
      <c r="D738">
        <v>11600</v>
      </c>
      <c r="E738" s="1">
        <v>6.9900000000000004E-2</v>
      </c>
      <c r="F738" t="s">
        <v>14</v>
      </c>
      <c r="G738" t="s">
        <v>15</v>
      </c>
      <c r="H738" s="1">
        <v>8.6199999999999999E-2</v>
      </c>
      <c r="I738" t="s">
        <v>24</v>
      </c>
      <c r="J738" t="s">
        <v>31</v>
      </c>
      <c r="K738">
        <v>5833.33</v>
      </c>
      <c r="L738" t="s">
        <v>18</v>
      </c>
      <c r="M738">
        <v>8</v>
      </c>
      <c r="N738">
        <v>2671</v>
      </c>
      <c r="O738">
        <v>1</v>
      </c>
      <c r="P738" t="s">
        <v>19</v>
      </c>
      <c r="Q738">
        <v>6</v>
      </c>
      <c r="R738">
        <v>8</v>
      </c>
      <c r="S738">
        <v>1</v>
      </c>
      <c r="T738">
        <v>0</v>
      </c>
      <c r="U738" t="s">
        <v>147</v>
      </c>
      <c r="V738">
        <v>9</v>
      </c>
      <c r="W738">
        <v>0</v>
      </c>
      <c r="X738">
        <v>36</v>
      </c>
      <c r="Y738">
        <v>735</v>
      </c>
      <c r="Z738">
        <v>739</v>
      </c>
      <c r="AA738">
        <v>5833.33</v>
      </c>
      <c r="AB738">
        <v>0</v>
      </c>
    </row>
    <row r="739" spans="1:28" x14ac:dyDescent="0.25">
      <c r="A739">
        <v>738</v>
      </c>
      <c r="B739">
        <v>29365</v>
      </c>
      <c r="C739">
        <v>12000</v>
      </c>
      <c r="D739">
        <v>12000</v>
      </c>
      <c r="E739" s="1">
        <v>0.1399</v>
      </c>
      <c r="F739" t="s">
        <v>23</v>
      </c>
      <c r="G739" t="s">
        <v>15</v>
      </c>
      <c r="H739" s="1">
        <v>0.1298</v>
      </c>
      <c r="I739" t="s">
        <v>34</v>
      </c>
      <c r="J739" t="s">
        <v>31</v>
      </c>
      <c r="K739">
        <v>4166.67</v>
      </c>
      <c r="L739" t="s">
        <v>21</v>
      </c>
      <c r="M739">
        <v>8</v>
      </c>
      <c r="N739">
        <v>2316</v>
      </c>
      <c r="O739">
        <v>1</v>
      </c>
      <c r="P739" t="s">
        <v>37</v>
      </c>
      <c r="Q739">
        <v>13</v>
      </c>
      <c r="R739">
        <v>12</v>
      </c>
      <c r="S739">
        <v>1</v>
      </c>
      <c r="T739">
        <v>3</v>
      </c>
      <c r="U739" t="s">
        <v>147</v>
      </c>
      <c r="V739">
        <v>11</v>
      </c>
      <c r="W739">
        <v>0</v>
      </c>
      <c r="X739">
        <v>60</v>
      </c>
      <c r="Y739">
        <v>715</v>
      </c>
      <c r="Z739">
        <v>719</v>
      </c>
      <c r="AA739">
        <v>4166.67</v>
      </c>
      <c r="AB739">
        <v>3</v>
      </c>
    </row>
    <row r="740" spans="1:28" x14ac:dyDescent="0.25">
      <c r="A740">
        <v>739</v>
      </c>
      <c r="B740">
        <v>1800</v>
      </c>
      <c r="C740">
        <v>13000</v>
      </c>
      <c r="D740">
        <v>6770.1</v>
      </c>
      <c r="E740" s="1">
        <v>0.11260000000000001</v>
      </c>
      <c r="F740" t="s">
        <v>14</v>
      </c>
      <c r="G740" t="s">
        <v>101</v>
      </c>
      <c r="H740" s="1">
        <v>0.14050000000000001</v>
      </c>
      <c r="I740" t="s">
        <v>24</v>
      </c>
      <c r="J740" t="s">
        <v>17</v>
      </c>
      <c r="K740">
        <v>7666.67</v>
      </c>
      <c r="L740" t="s">
        <v>39</v>
      </c>
      <c r="M740">
        <v>8</v>
      </c>
      <c r="N740">
        <v>9551</v>
      </c>
      <c r="O740">
        <v>0</v>
      </c>
      <c r="P740" t="s">
        <v>32</v>
      </c>
      <c r="Q740">
        <v>11</v>
      </c>
      <c r="R740">
        <v>14</v>
      </c>
      <c r="S740">
        <v>0</v>
      </c>
      <c r="T740">
        <v>9</v>
      </c>
      <c r="U740" t="s">
        <v>146</v>
      </c>
      <c r="V740">
        <v>11</v>
      </c>
      <c r="W740">
        <v>1</v>
      </c>
      <c r="X740">
        <v>36</v>
      </c>
      <c r="Y740">
        <v>720</v>
      </c>
      <c r="Z740">
        <v>724</v>
      </c>
      <c r="AA740">
        <v>7666.67</v>
      </c>
      <c r="AB740">
        <v>9</v>
      </c>
    </row>
    <row r="741" spans="1:28" x14ac:dyDescent="0.25">
      <c r="A741">
        <v>740</v>
      </c>
      <c r="B741">
        <v>57003</v>
      </c>
      <c r="C741">
        <v>8575</v>
      </c>
      <c r="D741">
        <v>8550</v>
      </c>
      <c r="E741" s="1">
        <v>0.17269999999999999</v>
      </c>
      <c r="F741" t="s">
        <v>14</v>
      </c>
      <c r="G741" t="s">
        <v>15</v>
      </c>
      <c r="H741" s="1">
        <v>9.8400000000000001E-2</v>
      </c>
      <c r="I741" t="s">
        <v>71</v>
      </c>
      <c r="J741" t="s">
        <v>31</v>
      </c>
      <c r="K741">
        <v>2500</v>
      </c>
      <c r="L741" t="s">
        <v>48</v>
      </c>
      <c r="M741">
        <v>6</v>
      </c>
      <c r="N741">
        <v>8807</v>
      </c>
      <c r="O741">
        <v>2</v>
      </c>
      <c r="P741" t="s">
        <v>53</v>
      </c>
      <c r="Q741">
        <v>17</v>
      </c>
      <c r="R741">
        <v>9</v>
      </c>
      <c r="S741">
        <v>1</v>
      </c>
      <c r="T741">
        <v>7</v>
      </c>
      <c r="U741" t="s">
        <v>148</v>
      </c>
      <c r="V741">
        <v>17</v>
      </c>
      <c r="W741">
        <v>0</v>
      </c>
      <c r="X741">
        <v>36</v>
      </c>
      <c r="Y741">
        <v>665</v>
      </c>
      <c r="Z741">
        <v>669</v>
      </c>
      <c r="AA741">
        <v>2500</v>
      </c>
      <c r="AB741">
        <v>7</v>
      </c>
    </row>
    <row r="742" spans="1:28" x14ac:dyDescent="0.25">
      <c r="A742">
        <v>741</v>
      </c>
      <c r="B742">
        <v>66296</v>
      </c>
      <c r="C742">
        <v>6100</v>
      </c>
      <c r="D742">
        <v>6100</v>
      </c>
      <c r="E742" s="1">
        <v>0.1409</v>
      </c>
      <c r="F742" t="s">
        <v>14</v>
      </c>
      <c r="G742" t="s">
        <v>29</v>
      </c>
      <c r="H742" s="1">
        <v>9.5100000000000004E-2</v>
      </c>
      <c r="I742" t="s">
        <v>41</v>
      </c>
      <c r="J742" t="s">
        <v>31</v>
      </c>
      <c r="K742">
        <v>6666.67</v>
      </c>
      <c r="L742" t="s">
        <v>43</v>
      </c>
      <c r="M742">
        <v>10</v>
      </c>
      <c r="N742">
        <v>5665</v>
      </c>
      <c r="O742">
        <v>2</v>
      </c>
      <c r="P742" t="s">
        <v>22</v>
      </c>
      <c r="Q742">
        <v>14</v>
      </c>
      <c r="R742">
        <v>9</v>
      </c>
      <c r="S742">
        <v>2</v>
      </c>
      <c r="T742">
        <v>2</v>
      </c>
      <c r="U742" t="s">
        <v>148</v>
      </c>
      <c r="V742">
        <v>14</v>
      </c>
      <c r="W742">
        <v>0</v>
      </c>
      <c r="X742">
        <v>36</v>
      </c>
      <c r="Y742">
        <v>685</v>
      </c>
      <c r="Z742">
        <v>689</v>
      </c>
      <c r="AA742">
        <v>6666.67</v>
      </c>
      <c r="AB742">
        <v>2</v>
      </c>
    </row>
    <row r="743" spans="1:28" x14ac:dyDescent="0.25">
      <c r="A743">
        <v>742</v>
      </c>
      <c r="B743">
        <v>49473</v>
      </c>
      <c r="C743">
        <v>14000</v>
      </c>
      <c r="D743">
        <v>14000</v>
      </c>
      <c r="E743" s="1">
        <v>0.15310000000000001</v>
      </c>
      <c r="F743" t="s">
        <v>14</v>
      </c>
      <c r="G743" t="s">
        <v>29</v>
      </c>
      <c r="H743" s="1">
        <v>0.1426</v>
      </c>
      <c r="I743" t="s">
        <v>77</v>
      </c>
      <c r="J743" t="s">
        <v>17</v>
      </c>
      <c r="K743">
        <v>5000</v>
      </c>
      <c r="L743" t="s">
        <v>84</v>
      </c>
      <c r="M743">
        <v>5</v>
      </c>
      <c r="N743">
        <v>11249</v>
      </c>
      <c r="O743">
        <v>2</v>
      </c>
      <c r="P743" t="s">
        <v>40</v>
      </c>
      <c r="Q743">
        <v>15</v>
      </c>
      <c r="R743">
        <v>14</v>
      </c>
      <c r="S743">
        <v>2</v>
      </c>
      <c r="T743">
        <v>11</v>
      </c>
      <c r="U743" t="s">
        <v>148</v>
      </c>
      <c r="V743">
        <v>15</v>
      </c>
      <c r="W743">
        <v>1</v>
      </c>
      <c r="X743">
        <v>36</v>
      </c>
      <c r="Y743">
        <v>680</v>
      </c>
      <c r="Z743">
        <v>684</v>
      </c>
      <c r="AA743">
        <v>5000</v>
      </c>
      <c r="AB743">
        <v>11</v>
      </c>
    </row>
    <row r="744" spans="1:28" x14ac:dyDescent="0.25">
      <c r="A744">
        <v>743</v>
      </c>
      <c r="B744">
        <v>92016</v>
      </c>
      <c r="C744">
        <v>10500</v>
      </c>
      <c r="D744">
        <v>10500</v>
      </c>
      <c r="E744" s="1">
        <v>0.14330000000000001</v>
      </c>
      <c r="F744" t="s">
        <v>14</v>
      </c>
      <c r="G744" t="s">
        <v>15</v>
      </c>
      <c r="H744" s="1">
        <v>0.19550000000000001</v>
      </c>
      <c r="I744" t="s">
        <v>46</v>
      </c>
      <c r="J744" t="s">
        <v>17</v>
      </c>
      <c r="K744">
        <v>5666.67</v>
      </c>
      <c r="L744" t="s">
        <v>36</v>
      </c>
      <c r="M744">
        <v>7</v>
      </c>
      <c r="N744">
        <v>11301</v>
      </c>
      <c r="O744">
        <v>0</v>
      </c>
      <c r="P744" t="s">
        <v>40</v>
      </c>
      <c r="Q744">
        <v>14</v>
      </c>
      <c r="R744">
        <v>19</v>
      </c>
      <c r="S744">
        <v>1</v>
      </c>
      <c r="T744">
        <v>11</v>
      </c>
      <c r="U744" t="s">
        <v>146</v>
      </c>
      <c r="V744">
        <v>16</v>
      </c>
      <c r="W744">
        <v>1</v>
      </c>
      <c r="X744">
        <v>36</v>
      </c>
      <c r="Y744">
        <v>670</v>
      </c>
      <c r="Z744">
        <v>674</v>
      </c>
      <c r="AA744">
        <v>5666.67</v>
      </c>
      <c r="AB744">
        <v>11</v>
      </c>
    </row>
    <row r="745" spans="1:28" x14ac:dyDescent="0.25">
      <c r="A745">
        <v>744</v>
      </c>
      <c r="B745">
        <v>82922</v>
      </c>
      <c r="C745">
        <v>19600</v>
      </c>
      <c r="D745">
        <v>19525</v>
      </c>
      <c r="E745" s="1">
        <v>0.21490000000000001</v>
      </c>
      <c r="F745" t="s">
        <v>23</v>
      </c>
      <c r="G745" t="s">
        <v>101</v>
      </c>
      <c r="H745" s="1">
        <v>9.7600000000000006E-2</v>
      </c>
      <c r="I745" t="s">
        <v>24</v>
      </c>
      <c r="J745" t="s">
        <v>31</v>
      </c>
      <c r="K745">
        <v>4170</v>
      </c>
      <c r="L745" t="s">
        <v>62</v>
      </c>
      <c r="M745">
        <v>8</v>
      </c>
      <c r="N745">
        <v>11669</v>
      </c>
      <c r="O745">
        <v>0</v>
      </c>
      <c r="P745" t="s">
        <v>64</v>
      </c>
      <c r="Q745">
        <v>21</v>
      </c>
      <c r="R745">
        <v>9</v>
      </c>
      <c r="S745">
        <v>0</v>
      </c>
      <c r="T745">
        <v>4</v>
      </c>
      <c r="U745" t="s">
        <v>146</v>
      </c>
      <c r="V745">
        <v>15</v>
      </c>
      <c r="W745">
        <v>0</v>
      </c>
      <c r="X745">
        <v>60</v>
      </c>
      <c r="Y745">
        <v>675</v>
      </c>
      <c r="Z745">
        <v>679</v>
      </c>
      <c r="AA745">
        <v>4170</v>
      </c>
      <c r="AB745">
        <v>4</v>
      </c>
    </row>
    <row r="746" spans="1:28" x14ac:dyDescent="0.25">
      <c r="A746">
        <v>745</v>
      </c>
      <c r="B746">
        <v>98272</v>
      </c>
      <c r="C746">
        <v>15000</v>
      </c>
      <c r="D746">
        <v>15000</v>
      </c>
      <c r="E746" s="1">
        <v>0.158</v>
      </c>
      <c r="F746" t="s">
        <v>14</v>
      </c>
      <c r="G746" t="s">
        <v>29</v>
      </c>
      <c r="H746" s="1">
        <v>0.1027</v>
      </c>
      <c r="I746" t="s">
        <v>108</v>
      </c>
      <c r="J746" t="s">
        <v>31</v>
      </c>
      <c r="K746">
        <v>3333.33</v>
      </c>
      <c r="L746" t="s">
        <v>36</v>
      </c>
      <c r="M746">
        <v>11</v>
      </c>
      <c r="N746">
        <v>10108</v>
      </c>
      <c r="O746">
        <v>0</v>
      </c>
      <c r="P746" t="s">
        <v>64</v>
      </c>
      <c r="Q746">
        <v>15</v>
      </c>
      <c r="R746">
        <v>10</v>
      </c>
      <c r="S746">
        <v>2</v>
      </c>
      <c r="T746">
        <v>4</v>
      </c>
      <c r="U746" t="s">
        <v>146</v>
      </c>
      <c r="V746">
        <v>16</v>
      </c>
      <c r="W746">
        <v>0</v>
      </c>
      <c r="X746">
        <v>36</v>
      </c>
      <c r="Y746">
        <v>670</v>
      </c>
      <c r="Z746">
        <v>674</v>
      </c>
      <c r="AA746">
        <v>3333.33</v>
      </c>
      <c r="AB746">
        <v>4</v>
      </c>
    </row>
    <row r="747" spans="1:28" x14ac:dyDescent="0.25">
      <c r="A747">
        <v>746</v>
      </c>
      <c r="B747">
        <v>94925</v>
      </c>
      <c r="C747">
        <v>8000</v>
      </c>
      <c r="D747">
        <v>8000</v>
      </c>
      <c r="E747" s="1">
        <v>0.17269999999999999</v>
      </c>
      <c r="F747" t="s">
        <v>14</v>
      </c>
      <c r="G747" t="s">
        <v>33</v>
      </c>
      <c r="H747" s="1">
        <v>5.28E-2</v>
      </c>
      <c r="I747" t="s">
        <v>59</v>
      </c>
      <c r="J747" t="s">
        <v>17</v>
      </c>
      <c r="K747">
        <v>5833.33</v>
      </c>
      <c r="L747" t="s">
        <v>51</v>
      </c>
      <c r="M747">
        <v>11</v>
      </c>
      <c r="N747">
        <v>12484</v>
      </c>
      <c r="O747">
        <v>1</v>
      </c>
      <c r="P747" t="s">
        <v>40</v>
      </c>
      <c r="Q747">
        <v>17</v>
      </c>
      <c r="R747">
        <v>5</v>
      </c>
      <c r="S747">
        <v>3</v>
      </c>
      <c r="T747">
        <v>11</v>
      </c>
      <c r="U747" t="s">
        <v>147</v>
      </c>
      <c r="V747">
        <v>10</v>
      </c>
      <c r="W747">
        <v>1</v>
      </c>
      <c r="X747">
        <v>36</v>
      </c>
      <c r="Y747">
        <v>725</v>
      </c>
      <c r="Z747">
        <v>729</v>
      </c>
      <c r="AA747">
        <v>5833.33</v>
      </c>
      <c r="AB747">
        <v>11</v>
      </c>
    </row>
    <row r="748" spans="1:28" x14ac:dyDescent="0.25">
      <c r="A748">
        <v>747</v>
      </c>
      <c r="B748">
        <v>70905</v>
      </c>
      <c r="C748">
        <v>20000</v>
      </c>
      <c r="D748">
        <v>20000</v>
      </c>
      <c r="E748" s="1">
        <v>0.21490000000000001</v>
      </c>
      <c r="F748" t="s">
        <v>14</v>
      </c>
      <c r="G748" t="s">
        <v>15</v>
      </c>
      <c r="H748" s="1">
        <v>0.2747</v>
      </c>
      <c r="I748" t="s">
        <v>20</v>
      </c>
      <c r="J748" t="s">
        <v>17</v>
      </c>
      <c r="K748">
        <v>7750</v>
      </c>
      <c r="L748" t="s">
        <v>73</v>
      </c>
      <c r="M748">
        <v>15</v>
      </c>
      <c r="N748">
        <v>26976</v>
      </c>
      <c r="O748">
        <v>0</v>
      </c>
      <c r="P748" t="s">
        <v>22</v>
      </c>
      <c r="Q748">
        <v>21</v>
      </c>
      <c r="R748">
        <v>27</v>
      </c>
      <c r="S748">
        <v>1</v>
      </c>
      <c r="T748">
        <v>2</v>
      </c>
      <c r="U748" t="s">
        <v>146</v>
      </c>
      <c r="V748">
        <v>18</v>
      </c>
      <c r="W748">
        <v>1</v>
      </c>
      <c r="X748">
        <v>36</v>
      </c>
      <c r="Y748">
        <v>660</v>
      </c>
      <c r="Z748">
        <v>664</v>
      </c>
      <c r="AA748">
        <v>7750</v>
      </c>
      <c r="AB748">
        <v>2</v>
      </c>
    </row>
    <row r="749" spans="1:28" x14ac:dyDescent="0.25">
      <c r="A749">
        <v>748</v>
      </c>
      <c r="B749">
        <v>6723</v>
      </c>
      <c r="C749">
        <v>11000</v>
      </c>
      <c r="D749">
        <v>10969.64</v>
      </c>
      <c r="E749" s="1">
        <v>0.12529999999999999</v>
      </c>
      <c r="F749" t="s">
        <v>14</v>
      </c>
      <c r="G749" t="s">
        <v>15</v>
      </c>
      <c r="H749" s="1">
        <v>0.18890000000000001</v>
      </c>
      <c r="I749" t="s">
        <v>81</v>
      </c>
      <c r="J749" t="s">
        <v>31</v>
      </c>
      <c r="K749">
        <v>3500</v>
      </c>
      <c r="L749" t="s">
        <v>83</v>
      </c>
      <c r="M749">
        <v>6</v>
      </c>
      <c r="N749">
        <v>6811</v>
      </c>
      <c r="O749">
        <v>1</v>
      </c>
      <c r="P749" t="s">
        <v>22</v>
      </c>
      <c r="Q749">
        <v>12</v>
      </c>
      <c r="R749">
        <v>18</v>
      </c>
      <c r="S749">
        <v>1</v>
      </c>
      <c r="T749">
        <v>2</v>
      </c>
      <c r="U749" t="s">
        <v>147</v>
      </c>
      <c r="V749">
        <v>13</v>
      </c>
      <c r="W749">
        <v>0</v>
      </c>
      <c r="X749">
        <v>36</v>
      </c>
      <c r="Y749">
        <v>700</v>
      </c>
      <c r="Z749">
        <v>704</v>
      </c>
      <c r="AA749">
        <v>3500</v>
      </c>
      <c r="AB749">
        <v>2</v>
      </c>
    </row>
    <row r="750" spans="1:28" x14ac:dyDescent="0.25">
      <c r="A750">
        <v>749</v>
      </c>
      <c r="B750">
        <v>102775</v>
      </c>
      <c r="C750">
        <v>6000</v>
      </c>
      <c r="D750">
        <v>5905.66</v>
      </c>
      <c r="E750" s="1">
        <v>0.17899999999999999</v>
      </c>
      <c r="F750" t="s">
        <v>14</v>
      </c>
      <c r="G750" t="s">
        <v>29</v>
      </c>
      <c r="H750" s="1">
        <v>6.6000000000000003E-2</v>
      </c>
      <c r="I750" t="s">
        <v>103</v>
      </c>
      <c r="J750" t="s">
        <v>31</v>
      </c>
      <c r="K750">
        <v>4166.67</v>
      </c>
      <c r="L750" t="s">
        <v>62</v>
      </c>
      <c r="M750">
        <v>5</v>
      </c>
      <c r="N750">
        <v>3433</v>
      </c>
      <c r="O750">
        <v>1</v>
      </c>
      <c r="P750" t="s">
        <v>22</v>
      </c>
      <c r="Q750">
        <v>17</v>
      </c>
      <c r="R750">
        <v>6</v>
      </c>
      <c r="S750">
        <v>2</v>
      </c>
      <c r="T750">
        <v>2</v>
      </c>
      <c r="U750" t="s">
        <v>147</v>
      </c>
      <c r="V750">
        <v>15</v>
      </c>
      <c r="W750">
        <v>0</v>
      </c>
      <c r="X750">
        <v>36</v>
      </c>
      <c r="Y750">
        <v>675</v>
      </c>
      <c r="Z750">
        <v>679</v>
      </c>
      <c r="AA750">
        <v>4166.67</v>
      </c>
      <c r="AB750">
        <v>2</v>
      </c>
    </row>
    <row r="751" spans="1:28" x14ac:dyDescent="0.25">
      <c r="A751">
        <v>750</v>
      </c>
      <c r="B751">
        <v>84633</v>
      </c>
      <c r="C751">
        <v>12000</v>
      </c>
      <c r="D751">
        <v>12000</v>
      </c>
      <c r="E751" s="1">
        <v>0.1114</v>
      </c>
      <c r="F751" t="s">
        <v>14</v>
      </c>
      <c r="G751" t="s">
        <v>15</v>
      </c>
      <c r="H751" s="1">
        <v>3.1099999999999999E-2</v>
      </c>
      <c r="I751" t="s">
        <v>24</v>
      </c>
      <c r="J751" t="s">
        <v>17</v>
      </c>
      <c r="K751">
        <v>10833.33</v>
      </c>
      <c r="L751" t="s">
        <v>42</v>
      </c>
      <c r="M751">
        <v>12</v>
      </c>
      <c r="N751">
        <v>11941</v>
      </c>
      <c r="O751">
        <v>0</v>
      </c>
      <c r="P751" t="s">
        <v>22</v>
      </c>
      <c r="Q751">
        <v>11</v>
      </c>
      <c r="R751">
        <v>3</v>
      </c>
      <c r="S751">
        <v>1</v>
      </c>
      <c r="T751">
        <v>2</v>
      </c>
      <c r="U751" t="s">
        <v>146</v>
      </c>
      <c r="V751">
        <v>12</v>
      </c>
      <c r="W751">
        <v>1</v>
      </c>
      <c r="X751">
        <v>36</v>
      </c>
      <c r="Y751">
        <v>705</v>
      </c>
      <c r="Z751">
        <v>709</v>
      </c>
      <c r="AA751">
        <v>10833.33</v>
      </c>
      <c r="AB751">
        <v>2</v>
      </c>
    </row>
    <row r="752" spans="1:28" x14ac:dyDescent="0.25">
      <c r="A752">
        <v>751</v>
      </c>
      <c r="B752">
        <v>58263</v>
      </c>
      <c r="C752">
        <v>17000</v>
      </c>
      <c r="D752">
        <v>17000</v>
      </c>
      <c r="E752" s="1">
        <v>0.13109999999999999</v>
      </c>
      <c r="F752" t="s">
        <v>14</v>
      </c>
      <c r="G752" t="s">
        <v>15</v>
      </c>
      <c r="H752" s="1">
        <v>0.16919999999999999</v>
      </c>
      <c r="I752" t="s">
        <v>24</v>
      </c>
      <c r="J752" t="s">
        <v>31</v>
      </c>
      <c r="K752">
        <v>5083.33</v>
      </c>
      <c r="L752" t="s">
        <v>25</v>
      </c>
      <c r="M752">
        <v>10</v>
      </c>
      <c r="N752">
        <v>8890</v>
      </c>
      <c r="O752">
        <v>0</v>
      </c>
      <c r="P752" t="s">
        <v>53</v>
      </c>
      <c r="Q752">
        <v>13</v>
      </c>
      <c r="R752">
        <v>16</v>
      </c>
      <c r="S752">
        <v>1</v>
      </c>
      <c r="T752">
        <v>7</v>
      </c>
      <c r="U752" t="s">
        <v>146</v>
      </c>
      <c r="V752">
        <v>14</v>
      </c>
      <c r="W752">
        <v>0</v>
      </c>
      <c r="X752">
        <v>36</v>
      </c>
      <c r="Y752">
        <v>690</v>
      </c>
      <c r="Z752">
        <v>694</v>
      </c>
      <c r="AA752">
        <v>5083.33</v>
      </c>
      <c r="AB752">
        <v>7</v>
      </c>
    </row>
    <row r="753" spans="1:28" x14ac:dyDescent="0.25">
      <c r="A753">
        <v>752</v>
      </c>
      <c r="B753">
        <v>69300</v>
      </c>
      <c r="C753">
        <v>6250</v>
      </c>
      <c r="D753">
        <v>6250</v>
      </c>
      <c r="E753" s="1">
        <v>7.9000000000000001E-2</v>
      </c>
      <c r="F753" t="s">
        <v>14</v>
      </c>
      <c r="G753" t="s">
        <v>15</v>
      </c>
      <c r="H753" s="1">
        <v>8.4500000000000006E-2</v>
      </c>
      <c r="I753" t="s">
        <v>81</v>
      </c>
      <c r="J753" t="s">
        <v>31</v>
      </c>
      <c r="K753">
        <v>1916.67</v>
      </c>
      <c r="L753" t="s">
        <v>39</v>
      </c>
      <c r="M753">
        <v>6</v>
      </c>
      <c r="N753">
        <v>3295</v>
      </c>
      <c r="O753">
        <v>0</v>
      </c>
      <c r="P753" t="s">
        <v>49</v>
      </c>
      <c r="Q753">
        <v>7</v>
      </c>
      <c r="R753">
        <v>8</v>
      </c>
      <c r="S753">
        <v>1</v>
      </c>
      <c r="T753">
        <v>1</v>
      </c>
      <c r="U753" t="s">
        <v>146</v>
      </c>
      <c r="V753">
        <v>11</v>
      </c>
      <c r="W753">
        <v>0</v>
      </c>
      <c r="X753">
        <v>36</v>
      </c>
      <c r="Y753">
        <v>720</v>
      </c>
      <c r="Z753">
        <v>724</v>
      </c>
      <c r="AA753">
        <v>1916.67</v>
      </c>
      <c r="AB753">
        <v>1</v>
      </c>
    </row>
    <row r="754" spans="1:28" x14ac:dyDescent="0.25">
      <c r="A754">
        <v>753</v>
      </c>
      <c r="B754">
        <v>76916</v>
      </c>
      <c r="C754">
        <v>27825</v>
      </c>
      <c r="D754">
        <v>27825</v>
      </c>
      <c r="E754" s="1">
        <v>0.23760000000000001</v>
      </c>
      <c r="F754" t="s">
        <v>23</v>
      </c>
      <c r="G754" t="s">
        <v>15</v>
      </c>
      <c r="H754" s="1">
        <v>0.12859999999999999</v>
      </c>
      <c r="I754" t="s">
        <v>24</v>
      </c>
      <c r="J754" t="s">
        <v>31</v>
      </c>
      <c r="K754">
        <v>6250</v>
      </c>
      <c r="L754" t="s">
        <v>48</v>
      </c>
      <c r="M754">
        <v>16</v>
      </c>
      <c r="N754">
        <v>27093</v>
      </c>
      <c r="O754">
        <v>1</v>
      </c>
      <c r="P754" t="s">
        <v>64</v>
      </c>
      <c r="Q754">
        <v>23</v>
      </c>
      <c r="R754">
        <v>12</v>
      </c>
      <c r="S754">
        <v>1</v>
      </c>
      <c r="T754">
        <v>4</v>
      </c>
      <c r="U754" t="s">
        <v>147</v>
      </c>
      <c r="V754">
        <v>17</v>
      </c>
      <c r="W754">
        <v>0</v>
      </c>
      <c r="X754">
        <v>60</v>
      </c>
      <c r="Y754">
        <v>665</v>
      </c>
      <c r="Z754">
        <v>669</v>
      </c>
      <c r="AA754">
        <v>6250</v>
      </c>
      <c r="AB754">
        <v>4</v>
      </c>
    </row>
    <row r="755" spans="1:28" x14ac:dyDescent="0.25">
      <c r="A755">
        <v>754</v>
      </c>
      <c r="B755">
        <v>97076</v>
      </c>
      <c r="C755">
        <v>30000</v>
      </c>
      <c r="D755">
        <v>30000</v>
      </c>
      <c r="E755" s="1">
        <v>0.15310000000000001</v>
      </c>
      <c r="F755" t="s">
        <v>14</v>
      </c>
      <c r="G755" t="s">
        <v>15</v>
      </c>
      <c r="H755" s="1">
        <v>0.1542</v>
      </c>
      <c r="I755" t="s">
        <v>30</v>
      </c>
      <c r="J755" t="s">
        <v>31</v>
      </c>
      <c r="K755">
        <v>8333.33</v>
      </c>
      <c r="L755" t="s">
        <v>84</v>
      </c>
      <c r="M755">
        <v>21</v>
      </c>
      <c r="N755">
        <v>29060</v>
      </c>
      <c r="O755">
        <v>1</v>
      </c>
      <c r="P755" t="s">
        <v>44</v>
      </c>
      <c r="Q755">
        <v>15</v>
      </c>
      <c r="R755">
        <v>15</v>
      </c>
      <c r="S755">
        <v>1</v>
      </c>
      <c r="T755">
        <v>8</v>
      </c>
      <c r="U755" t="s">
        <v>147</v>
      </c>
      <c r="V755">
        <v>15</v>
      </c>
      <c r="W755">
        <v>0</v>
      </c>
      <c r="X755">
        <v>36</v>
      </c>
      <c r="Y755">
        <v>680</v>
      </c>
      <c r="Z755">
        <v>684</v>
      </c>
      <c r="AA755">
        <v>8333.33</v>
      </c>
      <c r="AB755">
        <v>8</v>
      </c>
    </row>
    <row r="756" spans="1:28" x14ac:dyDescent="0.25">
      <c r="A756">
        <v>755</v>
      </c>
      <c r="B756">
        <v>2746</v>
      </c>
      <c r="C756">
        <v>4200</v>
      </c>
      <c r="D756">
        <v>3969.9</v>
      </c>
      <c r="E756" s="1">
        <v>0.1411</v>
      </c>
      <c r="F756" t="s">
        <v>14</v>
      </c>
      <c r="G756" t="s">
        <v>68</v>
      </c>
      <c r="H756" s="1">
        <v>4.6199999999999998E-2</v>
      </c>
      <c r="I756" t="s">
        <v>54</v>
      </c>
      <c r="J756" t="s">
        <v>17</v>
      </c>
      <c r="K756">
        <v>1558.42</v>
      </c>
      <c r="L756" t="s">
        <v>62</v>
      </c>
      <c r="M756">
        <v>6</v>
      </c>
      <c r="N756">
        <v>2255</v>
      </c>
      <c r="O756">
        <v>1</v>
      </c>
      <c r="P756" t="s">
        <v>19</v>
      </c>
      <c r="Q756">
        <v>14</v>
      </c>
      <c r="R756">
        <v>4</v>
      </c>
      <c r="S756">
        <v>4</v>
      </c>
      <c r="T756">
        <v>0</v>
      </c>
      <c r="U756" t="s">
        <v>147</v>
      </c>
      <c r="V756">
        <v>15</v>
      </c>
      <c r="W756">
        <v>1</v>
      </c>
      <c r="X756">
        <v>36</v>
      </c>
      <c r="Y756">
        <v>675</v>
      </c>
      <c r="Z756">
        <v>679</v>
      </c>
      <c r="AA756">
        <v>1558.42</v>
      </c>
      <c r="AB756">
        <v>0</v>
      </c>
    </row>
    <row r="757" spans="1:28" x14ac:dyDescent="0.25">
      <c r="A757">
        <v>756</v>
      </c>
      <c r="B757">
        <v>95637</v>
      </c>
      <c r="C757">
        <v>3800</v>
      </c>
      <c r="D757">
        <v>3800</v>
      </c>
      <c r="E757" s="1">
        <v>0.2198</v>
      </c>
      <c r="F757" t="s">
        <v>14</v>
      </c>
      <c r="G757" t="s">
        <v>101</v>
      </c>
      <c r="H757" s="1">
        <v>8.3099999999999993E-2</v>
      </c>
      <c r="I757" t="s">
        <v>24</v>
      </c>
      <c r="J757" t="s">
        <v>31</v>
      </c>
      <c r="K757">
        <v>4333.33</v>
      </c>
      <c r="L757" t="s">
        <v>84</v>
      </c>
      <c r="M757">
        <v>6</v>
      </c>
      <c r="N757">
        <v>4843</v>
      </c>
      <c r="O757">
        <v>2</v>
      </c>
      <c r="P757" t="s">
        <v>53</v>
      </c>
      <c r="Q757">
        <v>21</v>
      </c>
      <c r="R757">
        <v>8</v>
      </c>
      <c r="S757">
        <v>0</v>
      </c>
      <c r="T757">
        <v>7</v>
      </c>
      <c r="U757" t="s">
        <v>148</v>
      </c>
      <c r="V757">
        <v>15</v>
      </c>
      <c r="W757">
        <v>0</v>
      </c>
      <c r="X757">
        <v>36</v>
      </c>
      <c r="Y757">
        <v>680</v>
      </c>
      <c r="Z757">
        <v>684</v>
      </c>
      <c r="AA757">
        <v>4333.33</v>
      </c>
      <c r="AB757">
        <v>7</v>
      </c>
    </row>
    <row r="758" spans="1:28" x14ac:dyDescent="0.25">
      <c r="A758">
        <v>757</v>
      </c>
      <c r="B758">
        <v>53567</v>
      </c>
      <c r="C758">
        <v>2000</v>
      </c>
      <c r="D758">
        <v>2000</v>
      </c>
      <c r="E758" s="1">
        <v>0.15310000000000001</v>
      </c>
      <c r="F758" t="s">
        <v>14</v>
      </c>
      <c r="G758" t="s">
        <v>45</v>
      </c>
      <c r="H758" s="1">
        <v>0.21429999999999999</v>
      </c>
      <c r="I758" t="s">
        <v>85</v>
      </c>
      <c r="J758" t="s">
        <v>31</v>
      </c>
      <c r="K758">
        <v>2766.67</v>
      </c>
      <c r="L758" t="s">
        <v>36</v>
      </c>
      <c r="M758">
        <v>5</v>
      </c>
      <c r="N758">
        <v>2162</v>
      </c>
      <c r="O758">
        <v>3</v>
      </c>
      <c r="P758" t="s">
        <v>19</v>
      </c>
      <c r="Q758">
        <v>15</v>
      </c>
      <c r="R758">
        <v>21</v>
      </c>
      <c r="S758">
        <v>0</v>
      </c>
      <c r="T758">
        <v>0</v>
      </c>
      <c r="U758" t="s">
        <v>149</v>
      </c>
      <c r="V758">
        <v>16</v>
      </c>
      <c r="W758">
        <v>0</v>
      </c>
      <c r="X758">
        <v>36</v>
      </c>
      <c r="Y758">
        <v>670</v>
      </c>
      <c r="Z758">
        <v>674</v>
      </c>
      <c r="AA758">
        <v>2766.67</v>
      </c>
      <c r="AB758">
        <v>0</v>
      </c>
    </row>
    <row r="759" spans="1:28" x14ac:dyDescent="0.25">
      <c r="A759">
        <v>758</v>
      </c>
      <c r="B759">
        <v>77867</v>
      </c>
      <c r="C759">
        <v>6000</v>
      </c>
      <c r="D759">
        <v>6000</v>
      </c>
      <c r="E759" s="1">
        <v>0.1409</v>
      </c>
      <c r="F759" t="s">
        <v>14</v>
      </c>
      <c r="G759" t="s">
        <v>15</v>
      </c>
      <c r="H759" s="1">
        <v>0.24249999999999999</v>
      </c>
      <c r="I759" t="s">
        <v>59</v>
      </c>
      <c r="J759" t="s">
        <v>31</v>
      </c>
      <c r="K759">
        <v>4000</v>
      </c>
      <c r="L759" t="s">
        <v>84</v>
      </c>
      <c r="M759">
        <v>12</v>
      </c>
      <c r="N759">
        <v>24934</v>
      </c>
      <c r="O759">
        <v>1</v>
      </c>
      <c r="P759" t="s">
        <v>40</v>
      </c>
      <c r="Q759">
        <v>14</v>
      </c>
      <c r="R759">
        <v>24</v>
      </c>
      <c r="S759">
        <v>1</v>
      </c>
      <c r="T759">
        <v>11</v>
      </c>
      <c r="U759" t="s">
        <v>147</v>
      </c>
      <c r="V759">
        <v>15</v>
      </c>
      <c r="W759">
        <v>0</v>
      </c>
      <c r="X759">
        <v>36</v>
      </c>
      <c r="Y759">
        <v>680</v>
      </c>
      <c r="Z759">
        <v>684</v>
      </c>
      <c r="AA759">
        <v>4000</v>
      </c>
      <c r="AB759">
        <v>11</v>
      </c>
    </row>
    <row r="760" spans="1:28" x14ac:dyDescent="0.25">
      <c r="A760">
        <v>759</v>
      </c>
      <c r="B760">
        <v>65121</v>
      </c>
      <c r="C760">
        <v>21000</v>
      </c>
      <c r="D760">
        <v>21000</v>
      </c>
      <c r="E760" s="1">
        <v>0.1905</v>
      </c>
      <c r="F760" t="s">
        <v>23</v>
      </c>
      <c r="G760" t="s">
        <v>15</v>
      </c>
      <c r="H760" s="1">
        <v>0.16239999999999999</v>
      </c>
      <c r="I760" t="s">
        <v>20</v>
      </c>
      <c r="J760" t="s">
        <v>31</v>
      </c>
      <c r="K760">
        <v>8416.67</v>
      </c>
      <c r="L760" t="s">
        <v>43</v>
      </c>
      <c r="M760">
        <v>8</v>
      </c>
      <c r="N760">
        <v>8764</v>
      </c>
      <c r="O760">
        <v>2</v>
      </c>
      <c r="P760" t="s">
        <v>28</v>
      </c>
      <c r="Q760">
        <v>19</v>
      </c>
      <c r="R760">
        <v>16</v>
      </c>
      <c r="S760">
        <v>1</v>
      </c>
      <c r="T760">
        <v>5</v>
      </c>
      <c r="U760" t="s">
        <v>148</v>
      </c>
      <c r="V760">
        <v>14</v>
      </c>
      <c r="W760">
        <v>0</v>
      </c>
      <c r="X760">
        <v>60</v>
      </c>
      <c r="Y760">
        <v>685</v>
      </c>
      <c r="Z760">
        <v>689</v>
      </c>
      <c r="AA760">
        <v>8416.67</v>
      </c>
      <c r="AB760">
        <v>5</v>
      </c>
    </row>
    <row r="761" spans="1:28" x14ac:dyDescent="0.25">
      <c r="A761">
        <v>760</v>
      </c>
      <c r="B761">
        <v>41900</v>
      </c>
      <c r="C761">
        <v>2500</v>
      </c>
      <c r="D761">
        <v>2500</v>
      </c>
      <c r="E761" s="1">
        <v>0.13489999999999999</v>
      </c>
      <c r="F761" t="s">
        <v>14</v>
      </c>
      <c r="G761" t="s">
        <v>29</v>
      </c>
      <c r="H761" s="1">
        <v>6.2399999999999997E-2</v>
      </c>
      <c r="I761" t="s">
        <v>71</v>
      </c>
      <c r="J761" t="s">
        <v>31</v>
      </c>
      <c r="K761">
        <v>5416.67</v>
      </c>
      <c r="L761" t="s">
        <v>84</v>
      </c>
      <c r="M761">
        <v>8</v>
      </c>
      <c r="N761">
        <v>15373</v>
      </c>
      <c r="O761">
        <v>0</v>
      </c>
      <c r="P761" t="s">
        <v>47</v>
      </c>
      <c r="Q761">
        <v>13</v>
      </c>
      <c r="R761">
        <v>6</v>
      </c>
      <c r="S761">
        <v>2</v>
      </c>
      <c r="T761">
        <v>6</v>
      </c>
      <c r="U761" t="s">
        <v>146</v>
      </c>
      <c r="V761">
        <v>15</v>
      </c>
      <c r="W761">
        <v>0</v>
      </c>
      <c r="X761">
        <v>36</v>
      </c>
      <c r="Y761">
        <v>680</v>
      </c>
      <c r="Z761">
        <v>684</v>
      </c>
      <c r="AA761">
        <v>5416.67</v>
      </c>
      <c r="AB761">
        <v>6</v>
      </c>
    </row>
    <row r="762" spans="1:28" x14ac:dyDescent="0.25">
      <c r="A762">
        <v>761</v>
      </c>
      <c r="B762">
        <v>33269</v>
      </c>
      <c r="C762">
        <v>2400</v>
      </c>
      <c r="D762">
        <v>2400</v>
      </c>
      <c r="E762" s="1">
        <v>0.16769999999999999</v>
      </c>
      <c r="F762" t="s">
        <v>14</v>
      </c>
      <c r="G762" t="s">
        <v>33</v>
      </c>
      <c r="H762" s="2">
        <v>0.17</v>
      </c>
      <c r="I762" t="s">
        <v>79</v>
      </c>
      <c r="J762" t="s">
        <v>31</v>
      </c>
      <c r="K762">
        <v>2700</v>
      </c>
      <c r="L762" t="s">
        <v>25</v>
      </c>
      <c r="M762">
        <v>3</v>
      </c>
      <c r="N762">
        <v>3418</v>
      </c>
      <c r="O762">
        <v>1</v>
      </c>
      <c r="P762" t="s">
        <v>37</v>
      </c>
      <c r="Q762">
        <v>16</v>
      </c>
      <c r="R762" s="5">
        <v>17</v>
      </c>
      <c r="S762">
        <v>3</v>
      </c>
      <c r="T762">
        <v>3</v>
      </c>
      <c r="U762" t="s">
        <v>147</v>
      </c>
      <c r="V762">
        <v>14</v>
      </c>
      <c r="W762">
        <v>0</v>
      </c>
      <c r="X762">
        <v>36</v>
      </c>
      <c r="Y762">
        <v>690</v>
      </c>
      <c r="Z762">
        <v>694</v>
      </c>
      <c r="AA762">
        <v>2700</v>
      </c>
      <c r="AB762">
        <v>3</v>
      </c>
    </row>
    <row r="763" spans="1:28" x14ac:dyDescent="0.25">
      <c r="A763">
        <v>762</v>
      </c>
      <c r="B763">
        <v>48581</v>
      </c>
      <c r="C763">
        <v>13000</v>
      </c>
      <c r="D763">
        <v>13000</v>
      </c>
      <c r="E763" s="1">
        <v>0.1074</v>
      </c>
      <c r="F763" t="s">
        <v>14</v>
      </c>
      <c r="G763" t="s">
        <v>29</v>
      </c>
      <c r="H763" s="1">
        <v>0.15459999999999999</v>
      </c>
      <c r="I763" t="s">
        <v>24</v>
      </c>
      <c r="J763" t="s">
        <v>31</v>
      </c>
      <c r="K763">
        <v>2166.67</v>
      </c>
      <c r="L763" t="s">
        <v>39</v>
      </c>
      <c r="M763">
        <v>4</v>
      </c>
      <c r="N763">
        <v>11101</v>
      </c>
      <c r="O763">
        <v>0</v>
      </c>
      <c r="P763" t="s">
        <v>37</v>
      </c>
      <c r="Q763">
        <v>10</v>
      </c>
      <c r="R763">
        <v>15</v>
      </c>
      <c r="S763">
        <v>2</v>
      </c>
      <c r="T763">
        <v>3</v>
      </c>
      <c r="U763" t="s">
        <v>146</v>
      </c>
      <c r="V763">
        <v>11</v>
      </c>
      <c r="W763">
        <v>0</v>
      </c>
      <c r="X763">
        <v>36</v>
      </c>
      <c r="Y763">
        <v>720</v>
      </c>
      <c r="Z763">
        <v>724</v>
      </c>
      <c r="AA763">
        <v>2166.67</v>
      </c>
      <c r="AB763">
        <v>3</v>
      </c>
    </row>
    <row r="764" spans="1:28" x14ac:dyDescent="0.25">
      <c r="A764">
        <v>763</v>
      </c>
      <c r="B764">
        <v>52893</v>
      </c>
      <c r="C764">
        <v>4800</v>
      </c>
      <c r="D764">
        <v>4800</v>
      </c>
      <c r="E764" s="1">
        <v>0.14649999999999999</v>
      </c>
      <c r="F764" t="s">
        <v>14</v>
      </c>
      <c r="G764" t="s">
        <v>29</v>
      </c>
      <c r="H764" s="1">
        <v>0.13900000000000001</v>
      </c>
      <c r="I764" t="s">
        <v>74</v>
      </c>
      <c r="J764" t="s">
        <v>31</v>
      </c>
      <c r="K764">
        <v>5000</v>
      </c>
      <c r="L764" t="s">
        <v>48</v>
      </c>
      <c r="M764">
        <v>8</v>
      </c>
      <c r="N764">
        <v>7391</v>
      </c>
      <c r="O764">
        <v>0</v>
      </c>
      <c r="P764" t="s">
        <v>22</v>
      </c>
      <c r="Q764">
        <v>14</v>
      </c>
      <c r="R764">
        <v>13</v>
      </c>
      <c r="S764">
        <v>2</v>
      </c>
      <c r="T764">
        <v>2</v>
      </c>
      <c r="U764" t="s">
        <v>146</v>
      </c>
      <c r="V764">
        <v>17</v>
      </c>
      <c r="W764">
        <v>0</v>
      </c>
      <c r="X764">
        <v>36</v>
      </c>
      <c r="Y764">
        <v>665</v>
      </c>
      <c r="Z764">
        <v>669</v>
      </c>
      <c r="AA764">
        <v>5000</v>
      </c>
      <c r="AB764">
        <v>2</v>
      </c>
    </row>
    <row r="765" spans="1:28" x14ac:dyDescent="0.25">
      <c r="A765">
        <v>764</v>
      </c>
      <c r="B765">
        <v>36929</v>
      </c>
      <c r="C765">
        <v>17475</v>
      </c>
      <c r="D765">
        <v>17475</v>
      </c>
      <c r="E765" s="1">
        <v>9.9099999999999994E-2</v>
      </c>
      <c r="F765" t="s">
        <v>14</v>
      </c>
      <c r="G765" t="s">
        <v>29</v>
      </c>
      <c r="H765" s="1">
        <v>0.17760000000000001</v>
      </c>
      <c r="I765" t="s">
        <v>30</v>
      </c>
      <c r="J765" t="s">
        <v>31</v>
      </c>
      <c r="K765">
        <v>3333.33</v>
      </c>
      <c r="L765" t="s">
        <v>52</v>
      </c>
      <c r="M765">
        <v>15</v>
      </c>
      <c r="N765">
        <v>17261</v>
      </c>
      <c r="O765">
        <v>1</v>
      </c>
      <c r="P765" t="s">
        <v>22</v>
      </c>
      <c r="Q765">
        <v>9</v>
      </c>
      <c r="R765">
        <v>17</v>
      </c>
      <c r="S765">
        <v>2</v>
      </c>
      <c r="T765">
        <v>2</v>
      </c>
      <c r="U765" t="s">
        <v>147</v>
      </c>
      <c r="V765">
        <v>9</v>
      </c>
      <c r="W765">
        <v>0</v>
      </c>
      <c r="X765">
        <v>36</v>
      </c>
      <c r="Y765">
        <v>730</v>
      </c>
      <c r="Z765">
        <v>734</v>
      </c>
      <c r="AA765">
        <v>3333.33</v>
      </c>
      <c r="AB765">
        <v>2</v>
      </c>
    </row>
    <row r="766" spans="1:28" x14ac:dyDescent="0.25">
      <c r="A766">
        <v>765</v>
      </c>
      <c r="B766">
        <v>57431</v>
      </c>
      <c r="C766">
        <v>16450</v>
      </c>
      <c r="D766">
        <v>16400</v>
      </c>
      <c r="E766" s="1">
        <v>0.21970000000000001</v>
      </c>
      <c r="F766" t="s">
        <v>23</v>
      </c>
      <c r="G766" t="s">
        <v>15</v>
      </c>
      <c r="H766" s="1">
        <v>0.25590000000000002</v>
      </c>
      <c r="I766" t="s">
        <v>77</v>
      </c>
      <c r="J766" t="s">
        <v>17</v>
      </c>
      <c r="K766">
        <v>2833.33</v>
      </c>
      <c r="L766" t="s">
        <v>36</v>
      </c>
      <c r="M766">
        <v>23</v>
      </c>
      <c r="N766">
        <v>12670</v>
      </c>
      <c r="O766">
        <v>2</v>
      </c>
      <c r="P766" t="s">
        <v>28</v>
      </c>
      <c r="Q766">
        <v>21</v>
      </c>
      <c r="R766">
        <v>25</v>
      </c>
      <c r="S766">
        <v>1</v>
      </c>
      <c r="T766">
        <v>5</v>
      </c>
      <c r="U766" t="s">
        <v>148</v>
      </c>
      <c r="V766">
        <v>16</v>
      </c>
      <c r="W766">
        <v>1</v>
      </c>
      <c r="X766">
        <v>60</v>
      </c>
      <c r="Y766">
        <v>670</v>
      </c>
      <c r="Z766">
        <v>674</v>
      </c>
      <c r="AA766">
        <v>2833.33</v>
      </c>
      <c r="AB766">
        <v>5</v>
      </c>
    </row>
    <row r="767" spans="1:28" x14ac:dyDescent="0.25">
      <c r="A767">
        <v>766</v>
      </c>
      <c r="B767">
        <v>40879</v>
      </c>
      <c r="C767">
        <v>14000</v>
      </c>
      <c r="D767">
        <v>14000</v>
      </c>
      <c r="E767" s="1">
        <v>0.14649999999999999</v>
      </c>
      <c r="F767" t="s">
        <v>14</v>
      </c>
      <c r="G767" t="s">
        <v>15</v>
      </c>
      <c r="H767" s="1">
        <v>3.4700000000000002E-2</v>
      </c>
      <c r="I767" t="s">
        <v>24</v>
      </c>
      <c r="J767" t="s">
        <v>17</v>
      </c>
      <c r="K767">
        <v>8750</v>
      </c>
      <c r="L767" t="s">
        <v>84</v>
      </c>
      <c r="M767">
        <v>6</v>
      </c>
      <c r="N767">
        <v>9035</v>
      </c>
      <c r="O767">
        <v>1</v>
      </c>
      <c r="P767" t="s">
        <v>40</v>
      </c>
      <c r="Q767">
        <v>14</v>
      </c>
      <c r="R767">
        <v>3</v>
      </c>
      <c r="S767">
        <v>1</v>
      </c>
      <c r="T767">
        <v>11</v>
      </c>
      <c r="U767" t="s">
        <v>147</v>
      </c>
      <c r="V767">
        <v>15</v>
      </c>
      <c r="W767">
        <v>1</v>
      </c>
      <c r="X767">
        <v>36</v>
      </c>
      <c r="Y767">
        <v>680</v>
      </c>
      <c r="Z767">
        <v>684</v>
      </c>
      <c r="AA767">
        <v>8750</v>
      </c>
      <c r="AB767">
        <v>11</v>
      </c>
    </row>
    <row r="768" spans="1:28" x14ac:dyDescent="0.25">
      <c r="A768">
        <v>767</v>
      </c>
      <c r="B768">
        <v>57586</v>
      </c>
      <c r="C768">
        <v>2500</v>
      </c>
      <c r="D768">
        <v>2500</v>
      </c>
      <c r="E768" s="1">
        <v>0.17269999999999999</v>
      </c>
      <c r="F768" t="s">
        <v>14</v>
      </c>
      <c r="G768" t="s">
        <v>33</v>
      </c>
      <c r="H768" s="1">
        <v>0.1134</v>
      </c>
      <c r="I768" t="s">
        <v>54</v>
      </c>
      <c r="J768" t="s">
        <v>17</v>
      </c>
      <c r="K768">
        <v>5833.33</v>
      </c>
      <c r="L768" t="s">
        <v>48</v>
      </c>
      <c r="M768">
        <v>8</v>
      </c>
      <c r="N768">
        <v>14122</v>
      </c>
      <c r="O768">
        <v>0</v>
      </c>
      <c r="P768" t="s">
        <v>44</v>
      </c>
      <c r="Q768">
        <v>17</v>
      </c>
      <c r="R768">
        <v>11</v>
      </c>
      <c r="S768">
        <v>3</v>
      </c>
      <c r="T768">
        <v>8</v>
      </c>
      <c r="U768" t="s">
        <v>146</v>
      </c>
      <c r="V768">
        <v>17</v>
      </c>
      <c r="W768">
        <v>1</v>
      </c>
      <c r="X768">
        <v>36</v>
      </c>
      <c r="Y768">
        <v>665</v>
      </c>
      <c r="Z768">
        <v>669</v>
      </c>
      <c r="AA768">
        <v>5833.33</v>
      </c>
      <c r="AB768">
        <v>8</v>
      </c>
    </row>
    <row r="769" spans="1:28" x14ac:dyDescent="0.25">
      <c r="A769">
        <v>768</v>
      </c>
      <c r="B769">
        <v>62177</v>
      </c>
      <c r="C769">
        <v>8000</v>
      </c>
      <c r="D769">
        <v>8000</v>
      </c>
      <c r="E769" s="1">
        <v>0.18490000000000001</v>
      </c>
      <c r="F769" t="s">
        <v>14</v>
      </c>
      <c r="G769" t="s">
        <v>15</v>
      </c>
      <c r="H769" s="1">
        <v>0.14449999999999999</v>
      </c>
      <c r="I769" t="s">
        <v>69</v>
      </c>
      <c r="J769" t="s">
        <v>31</v>
      </c>
      <c r="K769">
        <v>4166.67</v>
      </c>
      <c r="L769" t="s">
        <v>73</v>
      </c>
      <c r="M769">
        <v>10</v>
      </c>
      <c r="N769">
        <v>9425</v>
      </c>
      <c r="O769">
        <v>2</v>
      </c>
      <c r="P769" t="s">
        <v>64</v>
      </c>
      <c r="Q769">
        <v>18</v>
      </c>
      <c r="R769">
        <v>14</v>
      </c>
      <c r="S769">
        <v>1</v>
      </c>
      <c r="T769">
        <v>4</v>
      </c>
      <c r="U769" t="s">
        <v>148</v>
      </c>
      <c r="V769">
        <v>18</v>
      </c>
      <c r="W769">
        <v>0</v>
      </c>
      <c r="X769">
        <v>36</v>
      </c>
      <c r="Y769">
        <v>660</v>
      </c>
      <c r="Z769">
        <v>664</v>
      </c>
      <c r="AA769">
        <v>4166.67</v>
      </c>
      <c r="AB769">
        <v>4</v>
      </c>
    </row>
    <row r="770" spans="1:28" x14ac:dyDescent="0.25">
      <c r="A770">
        <v>769</v>
      </c>
      <c r="B770">
        <v>6020</v>
      </c>
      <c r="C770">
        <v>5000</v>
      </c>
      <c r="D770">
        <v>5000</v>
      </c>
      <c r="E770" s="1">
        <v>0.12529999999999999</v>
      </c>
      <c r="F770" t="s">
        <v>14</v>
      </c>
      <c r="G770" t="s">
        <v>15</v>
      </c>
      <c r="H770" s="1">
        <v>0.21490000000000001</v>
      </c>
      <c r="I770" t="s">
        <v>46</v>
      </c>
      <c r="J770" t="s">
        <v>31</v>
      </c>
      <c r="K770">
        <v>3108.33</v>
      </c>
      <c r="L770" t="s">
        <v>42</v>
      </c>
      <c r="M770">
        <v>8</v>
      </c>
      <c r="N770">
        <v>0</v>
      </c>
      <c r="O770">
        <v>0</v>
      </c>
      <c r="P770" t="s">
        <v>22</v>
      </c>
      <c r="Q770">
        <v>12</v>
      </c>
      <c r="R770">
        <v>21</v>
      </c>
      <c r="S770">
        <v>1</v>
      </c>
      <c r="T770">
        <v>2</v>
      </c>
      <c r="U770" t="s">
        <v>146</v>
      </c>
      <c r="V770">
        <v>12</v>
      </c>
      <c r="W770">
        <v>0</v>
      </c>
      <c r="X770">
        <v>36</v>
      </c>
      <c r="Y770">
        <v>705</v>
      </c>
      <c r="Z770">
        <v>709</v>
      </c>
      <c r="AA770">
        <v>3108.33</v>
      </c>
      <c r="AB770">
        <v>2</v>
      </c>
    </row>
    <row r="771" spans="1:28" x14ac:dyDescent="0.25">
      <c r="A771">
        <v>770</v>
      </c>
      <c r="B771">
        <v>73741</v>
      </c>
      <c r="C771">
        <v>15000</v>
      </c>
      <c r="D771">
        <v>15000</v>
      </c>
      <c r="E771" s="1">
        <v>0.13109999999999999</v>
      </c>
      <c r="F771" t="s">
        <v>14</v>
      </c>
      <c r="G771" t="s">
        <v>15</v>
      </c>
      <c r="H771" s="1">
        <v>0.1278</v>
      </c>
      <c r="I771" t="s">
        <v>38</v>
      </c>
      <c r="J771" t="s">
        <v>31</v>
      </c>
      <c r="K771">
        <v>9000</v>
      </c>
      <c r="L771" t="s">
        <v>25</v>
      </c>
      <c r="M771">
        <v>19</v>
      </c>
      <c r="N771">
        <v>11016</v>
      </c>
      <c r="O771">
        <v>0</v>
      </c>
      <c r="P771" t="s">
        <v>19</v>
      </c>
      <c r="Q771">
        <v>13</v>
      </c>
      <c r="R771">
        <v>12</v>
      </c>
      <c r="S771">
        <v>1</v>
      </c>
      <c r="T771">
        <v>0</v>
      </c>
      <c r="U771" t="s">
        <v>146</v>
      </c>
      <c r="V771">
        <v>14</v>
      </c>
      <c r="W771">
        <v>0</v>
      </c>
      <c r="X771">
        <v>36</v>
      </c>
      <c r="Y771">
        <v>690</v>
      </c>
      <c r="Z771">
        <v>694</v>
      </c>
      <c r="AA771">
        <v>9000</v>
      </c>
      <c r="AB771">
        <v>0</v>
      </c>
    </row>
    <row r="772" spans="1:28" x14ac:dyDescent="0.25">
      <c r="A772">
        <v>771</v>
      </c>
      <c r="B772">
        <v>32694</v>
      </c>
      <c r="C772">
        <v>25000</v>
      </c>
      <c r="D772">
        <v>24814.89</v>
      </c>
      <c r="E772" s="1">
        <v>0.12690000000000001</v>
      </c>
      <c r="F772" t="s">
        <v>23</v>
      </c>
      <c r="G772" t="s">
        <v>97</v>
      </c>
      <c r="H772" s="1">
        <v>3.8300000000000001E-2</v>
      </c>
      <c r="I772" t="s">
        <v>71</v>
      </c>
      <c r="J772" t="s">
        <v>17</v>
      </c>
      <c r="K772">
        <v>22916.67</v>
      </c>
      <c r="L772" t="s">
        <v>39</v>
      </c>
      <c r="M772">
        <v>13</v>
      </c>
      <c r="N772">
        <v>34069</v>
      </c>
      <c r="O772">
        <v>0</v>
      </c>
      <c r="P772" t="s">
        <v>40</v>
      </c>
      <c r="Q772">
        <v>12</v>
      </c>
      <c r="R772">
        <v>3</v>
      </c>
      <c r="S772">
        <v>0</v>
      </c>
      <c r="T772">
        <v>11</v>
      </c>
      <c r="U772" t="s">
        <v>146</v>
      </c>
      <c r="V772">
        <v>11</v>
      </c>
      <c r="W772">
        <v>1</v>
      </c>
      <c r="X772">
        <v>60</v>
      </c>
      <c r="Y772">
        <v>720</v>
      </c>
      <c r="Z772">
        <v>724</v>
      </c>
      <c r="AA772">
        <v>22916.67</v>
      </c>
      <c r="AB772">
        <v>11</v>
      </c>
    </row>
    <row r="773" spans="1:28" x14ac:dyDescent="0.25">
      <c r="A773">
        <v>772</v>
      </c>
      <c r="B773">
        <v>71766</v>
      </c>
      <c r="C773">
        <v>3000</v>
      </c>
      <c r="D773">
        <v>2975</v>
      </c>
      <c r="E773" s="1">
        <v>8.8999999999999996E-2</v>
      </c>
      <c r="F773" t="s">
        <v>14</v>
      </c>
      <c r="G773" t="s">
        <v>15</v>
      </c>
      <c r="H773" s="2">
        <v>0.32</v>
      </c>
      <c r="I773" t="s">
        <v>46</v>
      </c>
      <c r="J773" t="s">
        <v>31</v>
      </c>
      <c r="K773">
        <v>1000</v>
      </c>
      <c r="L773" t="s">
        <v>83</v>
      </c>
      <c r="M773">
        <v>7</v>
      </c>
      <c r="N773">
        <v>9730</v>
      </c>
      <c r="O773">
        <v>0</v>
      </c>
      <c r="P773" t="s">
        <v>100</v>
      </c>
      <c r="Q773">
        <v>8</v>
      </c>
      <c r="R773" s="5">
        <v>32</v>
      </c>
      <c r="S773">
        <v>1</v>
      </c>
      <c r="T773" t="s">
        <v>100</v>
      </c>
      <c r="U773" t="s">
        <v>146</v>
      </c>
      <c r="V773">
        <v>13</v>
      </c>
      <c r="W773">
        <v>0</v>
      </c>
      <c r="X773">
        <v>36</v>
      </c>
      <c r="Y773">
        <v>700</v>
      </c>
      <c r="Z773">
        <v>704</v>
      </c>
      <c r="AA773">
        <v>1000</v>
      </c>
      <c r="AB773">
        <v>-1</v>
      </c>
    </row>
    <row r="774" spans="1:28" x14ac:dyDescent="0.25">
      <c r="A774">
        <v>773</v>
      </c>
      <c r="B774">
        <v>83373</v>
      </c>
      <c r="C774">
        <v>6000</v>
      </c>
      <c r="D774">
        <v>6000</v>
      </c>
      <c r="E774" s="1">
        <v>7.9000000000000001E-2</v>
      </c>
      <c r="F774" t="s">
        <v>14</v>
      </c>
      <c r="G774" t="s">
        <v>29</v>
      </c>
      <c r="H774" s="1">
        <v>0.33639999999999998</v>
      </c>
      <c r="I774" t="s">
        <v>86</v>
      </c>
      <c r="J774" t="s">
        <v>31</v>
      </c>
      <c r="K774">
        <v>4116.67</v>
      </c>
      <c r="L774" t="s">
        <v>42</v>
      </c>
      <c r="M774">
        <v>16</v>
      </c>
      <c r="N774">
        <v>33746</v>
      </c>
      <c r="O774">
        <v>0</v>
      </c>
      <c r="P774" t="s">
        <v>49</v>
      </c>
      <c r="Q774">
        <v>7</v>
      </c>
      <c r="R774">
        <v>33</v>
      </c>
      <c r="S774">
        <v>2</v>
      </c>
      <c r="T774">
        <v>1</v>
      </c>
      <c r="U774" t="s">
        <v>146</v>
      </c>
      <c r="V774">
        <v>12</v>
      </c>
      <c r="W774">
        <v>0</v>
      </c>
      <c r="X774">
        <v>36</v>
      </c>
      <c r="Y774">
        <v>705</v>
      </c>
      <c r="Z774">
        <v>709</v>
      </c>
      <c r="AA774">
        <v>4116.67</v>
      </c>
      <c r="AB774">
        <v>1</v>
      </c>
    </row>
    <row r="775" spans="1:28" x14ac:dyDescent="0.25">
      <c r="A775">
        <v>774</v>
      </c>
      <c r="B775">
        <v>37504</v>
      </c>
      <c r="C775">
        <v>7800</v>
      </c>
      <c r="D775">
        <v>7800</v>
      </c>
      <c r="E775" s="1">
        <v>0.1065</v>
      </c>
      <c r="F775" t="s">
        <v>14</v>
      </c>
      <c r="G775" t="s">
        <v>15</v>
      </c>
      <c r="H775" s="1">
        <v>7.1499999999999994E-2</v>
      </c>
      <c r="I775" t="s">
        <v>99</v>
      </c>
      <c r="J775" t="s">
        <v>17</v>
      </c>
      <c r="K775">
        <v>4000</v>
      </c>
      <c r="L775" t="s">
        <v>39</v>
      </c>
      <c r="M775">
        <v>6</v>
      </c>
      <c r="N775">
        <v>11063</v>
      </c>
      <c r="O775">
        <v>2</v>
      </c>
      <c r="P775" t="s">
        <v>32</v>
      </c>
      <c r="Q775">
        <v>10</v>
      </c>
      <c r="R775">
        <v>7</v>
      </c>
      <c r="S775">
        <v>1</v>
      </c>
      <c r="T775">
        <v>9</v>
      </c>
      <c r="U775" t="s">
        <v>148</v>
      </c>
      <c r="V775">
        <v>11</v>
      </c>
      <c r="W775">
        <v>1</v>
      </c>
      <c r="X775">
        <v>36</v>
      </c>
      <c r="Y775">
        <v>720</v>
      </c>
      <c r="Z775">
        <v>724</v>
      </c>
      <c r="AA775">
        <v>4000</v>
      </c>
      <c r="AB775">
        <v>9</v>
      </c>
    </row>
    <row r="776" spans="1:28" x14ac:dyDescent="0.25">
      <c r="A776">
        <v>775</v>
      </c>
      <c r="B776">
        <v>95455</v>
      </c>
      <c r="C776">
        <v>25000</v>
      </c>
      <c r="D776">
        <v>25000</v>
      </c>
      <c r="E776" s="1">
        <v>7.9000000000000001E-2</v>
      </c>
      <c r="F776" t="s">
        <v>14</v>
      </c>
      <c r="G776" t="s">
        <v>15</v>
      </c>
      <c r="H776" s="1">
        <v>0.18659999999999999</v>
      </c>
      <c r="I776" t="s">
        <v>103</v>
      </c>
      <c r="J776" t="s">
        <v>17</v>
      </c>
      <c r="K776">
        <v>7083.33</v>
      </c>
      <c r="L776" t="s">
        <v>78</v>
      </c>
      <c r="M776">
        <v>17</v>
      </c>
      <c r="N776">
        <v>47504</v>
      </c>
      <c r="O776">
        <v>0</v>
      </c>
      <c r="P776" t="s">
        <v>32</v>
      </c>
      <c r="Q776">
        <v>7</v>
      </c>
      <c r="R776">
        <v>18</v>
      </c>
      <c r="S776">
        <v>1</v>
      </c>
      <c r="T776">
        <v>9</v>
      </c>
      <c r="U776" t="s">
        <v>146</v>
      </c>
      <c r="V776">
        <v>12</v>
      </c>
      <c r="W776">
        <v>1</v>
      </c>
      <c r="X776">
        <v>36</v>
      </c>
      <c r="Y776">
        <v>710</v>
      </c>
      <c r="Z776">
        <v>714</v>
      </c>
      <c r="AA776">
        <v>7083.33</v>
      </c>
      <c r="AB776">
        <v>9</v>
      </c>
    </row>
    <row r="777" spans="1:28" x14ac:dyDescent="0.25">
      <c r="A777">
        <v>776</v>
      </c>
      <c r="B777">
        <v>63</v>
      </c>
      <c r="C777">
        <v>18500</v>
      </c>
      <c r="D777">
        <v>3100</v>
      </c>
      <c r="E777" s="1">
        <v>0.15329999999999999</v>
      </c>
      <c r="F777" t="s">
        <v>14</v>
      </c>
      <c r="G777" t="s">
        <v>29</v>
      </c>
      <c r="H777" s="1">
        <v>5.2400000000000002E-2</v>
      </c>
      <c r="I777" t="s">
        <v>71</v>
      </c>
      <c r="J777" t="s">
        <v>31</v>
      </c>
      <c r="K777">
        <v>7500</v>
      </c>
      <c r="L777" t="s">
        <v>73</v>
      </c>
      <c r="M777">
        <v>8</v>
      </c>
      <c r="N777">
        <v>22379</v>
      </c>
      <c r="O777">
        <v>0</v>
      </c>
      <c r="P777" t="s">
        <v>49</v>
      </c>
      <c r="Q777">
        <v>15</v>
      </c>
      <c r="R777">
        <v>5</v>
      </c>
      <c r="S777">
        <v>2</v>
      </c>
      <c r="T777">
        <v>1</v>
      </c>
      <c r="U777" t="s">
        <v>146</v>
      </c>
      <c r="V777">
        <v>18</v>
      </c>
      <c r="W777">
        <v>0</v>
      </c>
      <c r="X777">
        <v>36</v>
      </c>
      <c r="Y777">
        <v>660</v>
      </c>
      <c r="Z777">
        <v>664</v>
      </c>
      <c r="AA777">
        <v>7500</v>
      </c>
      <c r="AB777">
        <v>1</v>
      </c>
    </row>
    <row r="778" spans="1:28" x14ac:dyDescent="0.25">
      <c r="A778">
        <v>777</v>
      </c>
      <c r="B778">
        <v>26789</v>
      </c>
      <c r="C778">
        <v>12000</v>
      </c>
      <c r="D778">
        <v>12000</v>
      </c>
      <c r="E778" s="1">
        <v>0.12989999999999999</v>
      </c>
      <c r="F778" t="s">
        <v>23</v>
      </c>
      <c r="G778" t="s">
        <v>68</v>
      </c>
      <c r="H778" s="1">
        <v>0.16669999999999999</v>
      </c>
      <c r="I778" t="s">
        <v>61</v>
      </c>
      <c r="J778" t="s">
        <v>17</v>
      </c>
      <c r="K778">
        <v>9166.67</v>
      </c>
      <c r="L778" t="s">
        <v>78</v>
      </c>
      <c r="M778">
        <v>11</v>
      </c>
      <c r="N778">
        <v>25165</v>
      </c>
      <c r="O778">
        <v>0</v>
      </c>
      <c r="P778" t="s">
        <v>22</v>
      </c>
      <c r="Q778">
        <v>12</v>
      </c>
      <c r="R778">
        <v>16</v>
      </c>
      <c r="S778">
        <v>4</v>
      </c>
      <c r="T778">
        <v>2</v>
      </c>
      <c r="U778" t="s">
        <v>146</v>
      </c>
      <c r="V778">
        <v>12</v>
      </c>
      <c r="W778">
        <v>1</v>
      </c>
      <c r="X778">
        <v>60</v>
      </c>
      <c r="Y778">
        <v>710</v>
      </c>
      <c r="Z778">
        <v>714</v>
      </c>
      <c r="AA778">
        <v>9166.67</v>
      </c>
      <c r="AB778">
        <v>2</v>
      </c>
    </row>
    <row r="779" spans="1:28" x14ac:dyDescent="0.25">
      <c r="A779">
        <v>778</v>
      </c>
      <c r="B779">
        <v>28032</v>
      </c>
      <c r="C779">
        <v>5000</v>
      </c>
      <c r="D779">
        <v>5000</v>
      </c>
      <c r="E779" s="1">
        <v>0.15989999999999999</v>
      </c>
      <c r="F779" t="s">
        <v>14</v>
      </c>
      <c r="G779" t="s">
        <v>15</v>
      </c>
      <c r="H779" s="1">
        <v>5.2600000000000001E-2</v>
      </c>
      <c r="I779" t="s">
        <v>56</v>
      </c>
      <c r="J779" t="s">
        <v>17</v>
      </c>
      <c r="K779">
        <v>2416.67</v>
      </c>
      <c r="L779" t="s">
        <v>48</v>
      </c>
      <c r="M779">
        <v>5</v>
      </c>
      <c r="N779">
        <v>1620</v>
      </c>
      <c r="O779">
        <v>0</v>
      </c>
      <c r="P779" t="s">
        <v>47</v>
      </c>
      <c r="Q779">
        <v>15</v>
      </c>
      <c r="R779">
        <v>5</v>
      </c>
      <c r="S779">
        <v>1</v>
      </c>
      <c r="T779">
        <v>6</v>
      </c>
      <c r="U779" t="s">
        <v>146</v>
      </c>
      <c r="V779">
        <v>17</v>
      </c>
      <c r="W779">
        <v>1</v>
      </c>
      <c r="X779">
        <v>36</v>
      </c>
      <c r="Y779">
        <v>665</v>
      </c>
      <c r="Z779">
        <v>669</v>
      </c>
      <c r="AA779">
        <v>2416.67</v>
      </c>
      <c r="AB779">
        <v>6</v>
      </c>
    </row>
    <row r="780" spans="1:28" x14ac:dyDescent="0.25">
      <c r="A780">
        <v>779</v>
      </c>
      <c r="B780">
        <v>24454</v>
      </c>
      <c r="C780">
        <v>2500</v>
      </c>
      <c r="D780">
        <v>2500</v>
      </c>
      <c r="E780" s="1">
        <v>0.10589999999999999</v>
      </c>
      <c r="F780" t="s">
        <v>23</v>
      </c>
      <c r="G780" t="s">
        <v>33</v>
      </c>
      <c r="H780" s="1">
        <v>2.1499999999999998E-2</v>
      </c>
      <c r="I780" t="s">
        <v>72</v>
      </c>
      <c r="J780" t="s">
        <v>35</v>
      </c>
      <c r="K780">
        <v>3958</v>
      </c>
      <c r="L780" t="s">
        <v>106</v>
      </c>
      <c r="M780">
        <v>4</v>
      </c>
      <c r="N780">
        <v>3417</v>
      </c>
      <c r="O780">
        <v>0</v>
      </c>
      <c r="P780" t="s">
        <v>22</v>
      </c>
      <c r="Q780">
        <v>10</v>
      </c>
      <c r="R780">
        <v>2</v>
      </c>
      <c r="S780">
        <v>3</v>
      </c>
      <c r="T780">
        <v>2</v>
      </c>
      <c r="U780" t="s">
        <v>146</v>
      </c>
      <c r="V780">
        <v>9</v>
      </c>
      <c r="W780">
        <v>1</v>
      </c>
      <c r="X780">
        <v>60</v>
      </c>
      <c r="Y780">
        <v>745</v>
      </c>
      <c r="Z780">
        <v>749</v>
      </c>
      <c r="AA780">
        <v>3958</v>
      </c>
      <c r="AB780">
        <v>2</v>
      </c>
    </row>
    <row r="781" spans="1:28" x14ac:dyDescent="0.25">
      <c r="A781">
        <v>780</v>
      </c>
      <c r="B781">
        <v>44163</v>
      </c>
      <c r="C781">
        <v>16000</v>
      </c>
      <c r="D781">
        <v>16000</v>
      </c>
      <c r="E781" s="1">
        <v>0.16289999999999999</v>
      </c>
      <c r="F781" t="s">
        <v>23</v>
      </c>
      <c r="G781" t="s">
        <v>15</v>
      </c>
      <c r="H781" s="1">
        <v>5.7599999999999998E-2</v>
      </c>
      <c r="I781" t="s">
        <v>85</v>
      </c>
      <c r="J781" t="s">
        <v>17</v>
      </c>
      <c r="K781">
        <v>5083.33</v>
      </c>
      <c r="L781" t="s">
        <v>78</v>
      </c>
      <c r="M781">
        <v>7</v>
      </c>
      <c r="N781">
        <v>8729</v>
      </c>
      <c r="O781">
        <v>1</v>
      </c>
      <c r="P781" t="s">
        <v>40</v>
      </c>
      <c r="Q781">
        <v>16</v>
      </c>
      <c r="R781">
        <v>5</v>
      </c>
      <c r="S781">
        <v>1</v>
      </c>
      <c r="T781">
        <v>11</v>
      </c>
      <c r="U781" t="s">
        <v>147</v>
      </c>
      <c r="V781">
        <v>12</v>
      </c>
      <c r="W781">
        <v>1</v>
      </c>
      <c r="X781">
        <v>60</v>
      </c>
      <c r="Y781">
        <v>710</v>
      </c>
      <c r="Z781">
        <v>714</v>
      </c>
      <c r="AA781">
        <v>5083.33</v>
      </c>
      <c r="AB781">
        <v>11</v>
      </c>
    </row>
    <row r="782" spans="1:28" x14ac:dyDescent="0.25">
      <c r="A782">
        <v>781</v>
      </c>
      <c r="B782">
        <v>89884</v>
      </c>
      <c r="C782">
        <v>25000</v>
      </c>
      <c r="D782">
        <v>25000</v>
      </c>
      <c r="E782" s="1">
        <v>0.15310000000000001</v>
      </c>
      <c r="F782" t="s">
        <v>23</v>
      </c>
      <c r="G782" t="s">
        <v>15</v>
      </c>
      <c r="H782" s="1">
        <v>3.9800000000000002E-2</v>
      </c>
      <c r="I782" t="s">
        <v>71</v>
      </c>
      <c r="J782" t="s">
        <v>31</v>
      </c>
      <c r="K782">
        <v>5666.67</v>
      </c>
      <c r="L782" t="s">
        <v>106</v>
      </c>
      <c r="M782">
        <v>6</v>
      </c>
      <c r="N782">
        <v>11079</v>
      </c>
      <c r="O782">
        <v>0</v>
      </c>
      <c r="P782" t="s">
        <v>37</v>
      </c>
      <c r="Q782">
        <v>15</v>
      </c>
      <c r="R782">
        <v>3</v>
      </c>
      <c r="S782">
        <v>1</v>
      </c>
      <c r="T782">
        <v>3</v>
      </c>
      <c r="U782" t="s">
        <v>146</v>
      </c>
      <c r="V782">
        <v>9</v>
      </c>
      <c r="W782">
        <v>0</v>
      </c>
      <c r="X782">
        <v>60</v>
      </c>
      <c r="Y782">
        <v>745</v>
      </c>
      <c r="Z782">
        <v>749</v>
      </c>
      <c r="AA782">
        <v>5666.67</v>
      </c>
      <c r="AB782">
        <v>3</v>
      </c>
    </row>
    <row r="783" spans="1:28" x14ac:dyDescent="0.25">
      <c r="A783">
        <v>782</v>
      </c>
      <c r="B783">
        <v>28601</v>
      </c>
      <c r="C783">
        <v>2000</v>
      </c>
      <c r="D783">
        <v>2000</v>
      </c>
      <c r="E783" s="1">
        <v>0.16889999999999999</v>
      </c>
      <c r="F783" t="s">
        <v>14</v>
      </c>
      <c r="G783" t="s">
        <v>33</v>
      </c>
      <c r="H783" s="1">
        <v>0.1191</v>
      </c>
      <c r="I783" t="s">
        <v>113</v>
      </c>
      <c r="J783" t="s">
        <v>31</v>
      </c>
      <c r="K783">
        <v>3400</v>
      </c>
      <c r="L783" t="s">
        <v>73</v>
      </c>
      <c r="M783">
        <v>3</v>
      </c>
      <c r="N783">
        <v>747</v>
      </c>
      <c r="O783">
        <v>3</v>
      </c>
      <c r="P783" t="s">
        <v>40</v>
      </c>
      <c r="Q783">
        <v>16</v>
      </c>
      <c r="R783">
        <v>11</v>
      </c>
      <c r="S783">
        <v>3</v>
      </c>
      <c r="T783">
        <v>11</v>
      </c>
      <c r="U783" t="s">
        <v>149</v>
      </c>
      <c r="V783">
        <v>18</v>
      </c>
      <c r="W783">
        <v>0</v>
      </c>
      <c r="X783">
        <v>36</v>
      </c>
      <c r="Y783">
        <v>660</v>
      </c>
      <c r="Z783">
        <v>664</v>
      </c>
      <c r="AA783">
        <v>3400</v>
      </c>
      <c r="AB783">
        <v>11</v>
      </c>
    </row>
    <row r="784" spans="1:28" x14ac:dyDescent="0.25">
      <c r="A784">
        <v>783</v>
      </c>
      <c r="B784">
        <v>99913</v>
      </c>
      <c r="C784">
        <v>2200</v>
      </c>
      <c r="D784">
        <v>2200</v>
      </c>
      <c r="E784" s="1">
        <v>0.1016</v>
      </c>
      <c r="F784" t="s">
        <v>14</v>
      </c>
      <c r="G784" t="s">
        <v>76</v>
      </c>
      <c r="H784" s="1">
        <v>0.24149999999999999</v>
      </c>
      <c r="I784" t="s">
        <v>61</v>
      </c>
      <c r="J784" t="s">
        <v>17</v>
      </c>
      <c r="K784">
        <v>3400</v>
      </c>
      <c r="L784" t="s">
        <v>52</v>
      </c>
      <c r="M784">
        <v>6</v>
      </c>
      <c r="N784">
        <v>1453</v>
      </c>
      <c r="O784">
        <v>0</v>
      </c>
      <c r="P784" t="s">
        <v>28</v>
      </c>
      <c r="Q784">
        <v>10</v>
      </c>
      <c r="R784">
        <v>24</v>
      </c>
      <c r="S784">
        <v>5</v>
      </c>
      <c r="T784">
        <v>5</v>
      </c>
      <c r="U784" t="s">
        <v>146</v>
      </c>
      <c r="V784">
        <v>9</v>
      </c>
      <c r="W784">
        <v>1</v>
      </c>
      <c r="X784">
        <v>36</v>
      </c>
      <c r="Y784">
        <v>730</v>
      </c>
      <c r="Z784">
        <v>734</v>
      </c>
      <c r="AA784">
        <v>3400</v>
      </c>
      <c r="AB784">
        <v>5</v>
      </c>
    </row>
    <row r="785" spans="1:28" x14ac:dyDescent="0.25">
      <c r="A785">
        <v>784</v>
      </c>
      <c r="B785">
        <v>7880</v>
      </c>
      <c r="C785">
        <v>14000</v>
      </c>
      <c r="D785">
        <v>13825</v>
      </c>
      <c r="E785" s="1">
        <v>0.10249999999999999</v>
      </c>
      <c r="F785" t="s">
        <v>14</v>
      </c>
      <c r="G785" t="s">
        <v>15</v>
      </c>
      <c r="H785" s="1">
        <v>9.2600000000000002E-2</v>
      </c>
      <c r="I785" t="s">
        <v>61</v>
      </c>
      <c r="J785" t="s">
        <v>17</v>
      </c>
      <c r="K785">
        <v>8333.33</v>
      </c>
      <c r="L785" t="s">
        <v>52</v>
      </c>
      <c r="M785">
        <v>8</v>
      </c>
      <c r="N785">
        <v>40267</v>
      </c>
      <c r="O785">
        <v>1</v>
      </c>
      <c r="P785" t="s">
        <v>40</v>
      </c>
      <c r="Q785">
        <v>10</v>
      </c>
      <c r="R785">
        <v>9</v>
      </c>
      <c r="S785">
        <v>1</v>
      </c>
      <c r="T785">
        <v>11</v>
      </c>
      <c r="U785" t="s">
        <v>147</v>
      </c>
      <c r="V785">
        <v>9</v>
      </c>
      <c r="W785">
        <v>1</v>
      </c>
      <c r="X785">
        <v>36</v>
      </c>
      <c r="Y785">
        <v>730</v>
      </c>
      <c r="Z785">
        <v>734</v>
      </c>
      <c r="AA785">
        <v>8333.33</v>
      </c>
      <c r="AB785">
        <v>11</v>
      </c>
    </row>
    <row r="786" spans="1:28" x14ac:dyDescent="0.25">
      <c r="A786">
        <v>785</v>
      </c>
      <c r="B786">
        <v>64020</v>
      </c>
      <c r="C786">
        <v>3000</v>
      </c>
      <c r="D786">
        <v>3000</v>
      </c>
      <c r="E786" s="1">
        <v>0.13109999999999999</v>
      </c>
      <c r="F786" t="s">
        <v>14</v>
      </c>
      <c r="G786" t="s">
        <v>15</v>
      </c>
      <c r="H786" s="1">
        <v>0.3221</v>
      </c>
      <c r="I786" t="s">
        <v>89</v>
      </c>
      <c r="J786" t="s">
        <v>17</v>
      </c>
      <c r="K786">
        <v>2583.33</v>
      </c>
      <c r="L786" t="s">
        <v>36</v>
      </c>
      <c r="M786">
        <v>13</v>
      </c>
      <c r="N786">
        <v>6683</v>
      </c>
      <c r="O786">
        <v>0</v>
      </c>
      <c r="P786" t="s">
        <v>49</v>
      </c>
      <c r="Q786">
        <v>13</v>
      </c>
      <c r="R786">
        <v>32</v>
      </c>
      <c r="S786">
        <v>1</v>
      </c>
      <c r="T786">
        <v>1</v>
      </c>
      <c r="U786" t="s">
        <v>146</v>
      </c>
      <c r="V786">
        <v>16</v>
      </c>
      <c r="W786">
        <v>1</v>
      </c>
      <c r="X786">
        <v>36</v>
      </c>
      <c r="Y786">
        <v>670</v>
      </c>
      <c r="Z786">
        <v>674</v>
      </c>
      <c r="AA786">
        <v>2583.33</v>
      </c>
      <c r="AB786">
        <v>1</v>
      </c>
    </row>
    <row r="787" spans="1:28" x14ac:dyDescent="0.25">
      <c r="A787">
        <v>786</v>
      </c>
      <c r="B787">
        <v>36527</v>
      </c>
      <c r="C787">
        <v>11425</v>
      </c>
      <c r="D787">
        <v>11400</v>
      </c>
      <c r="E787" s="1">
        <v>9.9099999999999994E-2</v>
      </c>
      <c r="F787" t="s">
        <v>14</v>
      </c>
      <c r="G787" t="s">
        <v>15</v>
      </c>
      <c r="H787" s="1">
        <v>0.19470000000000001</v>
      </c>
      <c r="I787" t="s">
        <v>46</v>
      </c>
      <c r="J787" t="s">
        <v>17</v>
      </c>
      <c r="K787">
        <v>4750</v>
      </c>
      <c r="L787" t="s">
        <v>52</v>
      </c>
      <c r="M787">
        <v>9</v>
      </c>
      <c r="N787">
        <v>6359</v>
      </c>
      <c r="O787">
        <v>3</v>
      </c>
      <c r="P787" t="s">
        <v>44</v>
      </c>
      <c r="Q787">
        <v>9</v>
      </c>
      <c r="R787">
        <v>19</v>
      </c>
      <c r="S787">
        <v>1</v>
      </c>
      <c r="T787">
        <v>8</v>
      </c>
      <c r="U787" t="s">
        <v>149</v>
      </c>
      <c r="V787">
        <v>9</v>
      </c>
      <c r="W787">
        <v>1</v>
      </c>
      <c r="X787">
        <v>36</v>
      </c>
      <c r="Y787">
        <v>730</v>
      </c>
      <c r="Z787">
        <v>734</v>
      </c>
      <c r="AA787">
        <v>4750</v>
      </c>
      <c r="AB787">
        <v>8</v>
      </c>
    </row>
    <row r="788" spans="1:28" x14ac:dyDescent="0.25">
      <c r="A788">
        <v>787</v>
      </c>
      <c r="B788">
        <v>72604</v>
      </c>
      <c r="C788">
        <v>17325</v>
      </c>
      <c r="D788">
        <v>17325</v>
      </c>
      <c r="E788" s="1">
        <v>0.17269999999999999</v>
      </c>
      <c r="F788" t="s">
        <v>23</v>
      </c>
      <c r="G788" t="s">
        <v>15</v>
      </c>
      <c r="H788" s="1">
        <v>0.3024</v>
      </c>
      <c r="I788" t="s">
        <v>24</v>
      </c>
      <c r="J788" t="s">
        <v>31</v>
      </c>
      <c r="K788">
        <v>3750</v>
      </c>
      <c r="L788" t="s">
        <v>42</v>
      </c>
      <c r="M788">
        <v>13</v>
      </c>
      <c r="N788">
        <v>31362</v>
      </c>
      <c r="O788">
        <v>1</v>
      </c>
      <c r="P788" t="s">
        <v>32</v>
      </c>
      <c r="Q788">
        <v>17</v>
      </c>
      <c r="R788">
        <v>30</v>
      </c>
      <c r="S788">
        <v>1</v>
      </c>
      <c r="T788">
        <v>9</v>
      </c>
      <c r="U788" t="s">
        <v>147</v>
      </c>
      <c r="V788">
        <v>12</v>
      </c>
      <c r="W788">
        <v>0</v>
      </c>
      <c r="X788">
        <v>60</v>
      </c>
      <c r="Y788">
        <v>705</v>
      </c>
      <c r="Z788">
        <v>709</v>
      </c>
      <c r="AA788">
        <v>3750</v>
      </c>
      <c r="AB788">
        <v>9</v>
      </c>
    </row>
    <row r="789" spans="1:28" x14ac:dyDescent="0.25">
      <c r="A789">
        <v>788</v>
      </c>
      <c r="B789">
        <v>29547</v>
      </c>
      <c r="C789">
        <v>5425</v>
      </c>
      <c r="D789">
        <v>5425</v>
      </c>
      <c r="E789" s="1">
        <v>8.4900000000000003E-2</v>
      </c>
      <c r="F789" t="s">
        <v>14</v>
      </c>
      <c r="G789" t="s">
        <v>15</v>
      </c>
      <c r="H789" s="1">
        <v>0.21160000000000001</v>
      </c>
      <c r="I789" t="s">
        <v>65</v>
      </c>
      <c r="J789" t="s">
        <v>17</v>
      </c>
      <c r="K789">
        <v>6333.33</v>
      </c>
      <c r="L789" t="s">
        <v>52</v>
      </c>
      <c r="M789">
        <v>21</v>
      </c>
      <c r="N789">
        <v>25996</v>
      </c>
      <c r="O789">
        <v>3</v>
      </c>
      <c r="P789" t="s">
        <v>40</v>
      </c>
      <c r="Q789">
        <v>8</v>
      </c>
      <c r="R789">
        <v>21</v>
      </c>
      <c r="S789">
        <v>1</v>
      </c>
      <c r="T789">
        <v>11</v>
      </c>
      <c r="U789" t="s">
        <v>149</v>
      </c>
      <c r="V789">
        <v>9</v>
      </c>
      <c r="W789">
        <v>1</v>
      </c>
      <c r="X789">
        <v>36</v>
      </c>
      <c r="Y789">
        <v>730</v>
      </c>
      <c r="Z789">
        <v>734</v>
      </c>
      <c r="AA789">
        <v>6333.33</v>
      </c>
      <c r="AB789">
        <v>11</v>
      </c>
    </row>
    <row r="790" spans="1:28" x14ac:dyDescent="0.25">
      <c r="A790">
        <v>789</v>
      </c>
      <c r="B790">
        <v>49950</v>
      </c>
      <c r="C790">
        <v>20000</v>
      </c>
      <c r="D790">
        <v>20000</v>
      </c>
      <c r="E790" s="1">
        <v>0.2278</v>
      </c>
      <c r="F790" t="s">
        <v>23</v>
      </c>
      <c r="G790" t="s">
        <v>15</v>
      </c>
      <c r="H790" s="1">
        <v>1.6299999999999999E-2</v>
      </c>
      <c r="I790" t="s">
        <v>24</v>
      </c>
      <c r="J790" t="s">
        <v>31</v>
      </c>
      <c r="K790">
        <v>12500</v>
      </c>
      <c r="L790" t="s">
        <v>48</v>
      </c>
      <c r="M790">
        <v>5</v>
      </c>
      <c r="N790">
        <v>5407</v>
      </c>
      <c r="O790">
        <v>0</v>
      </c>
      <c r="P790" t="s">
        <v>28</v>
      </c>
      <c r="Q790">
        <v>22</v>
      </c>
      <c r="R790">
        <v>1</v>
      </c>
      <c r="S790">
        <v>1</v>
      </c>
      <c r="T790">
        <v>5</v>
      </c>
      <c r="U790" t="s">
        <v>146</v>
      </c>
      <c r="V790">
        <v>17</v>
      </c>
      <c r="W790">
        <v>0</v>
      </c>
      <c r="X790">
        <v>60</v>
      </c>
      <c r="Y790">
        <v>665</v>
      </c>
      <c r="Z790">
        <v>669</v>
      </c>
      <c r="AA790">
        <v>12500</v>
      </c>
      <c r="AB790">
        <v>5</v>
      </c>
    </row>
    <row r="791" spans="1:28" x14ac:dyDescent="0.25">
      <c r="A791">
        <v>790</v>
      </c>
      <c r="B791">
        <v>34331</v>
      </c>
      <c r="C791">
        <v>3300</v>
      </c>
      <c r="D791">
        <v>3300</v>
      </c>
      <c r="E791" s="1">
        <v>0.1171</v>
      </c>
      <c r="F791" t="s">
        <v>14</v>
      </c>
      <c r="G791" t="s">
        <v>58</v>
      </c>
      <c r="H791" s="1">
        <v>4.1599999999999998E-2</v>
      </c>
      <c r="I791" t="s">
        <v>46</v>
      </c>
      <c r="J791" t="s">
        <v>31</v>
      </c>
      <c r="K791">
        <v>3730</v>
      </c>
      <c r="L791" t="s">
        <v>83</v>
      </c>
      <c r="M791">
        <v>7</v>
      </c>
      <c r="N791">
        <v>3675</v>
      </c>
      <c r="O791">
        <v>1</v>
      </c>
      <c r="P791" t="s">
        <v>49</v>
      </c>
      <c r="Q791">
        <v>11</v>
      </c>
      <c r="R791">
        <v>4</v>
      </c>
      <c r="S791">
        <v>0</v>
      </c>
      <c r="T791">
        <v>1</v>
      </c>
      <c r="U791" t="s">
        <v>147</v>
      </c>
      <c r="V791">
        <v>13</v>
      </c>
      <c r="W791">
        <v>0</v>
      </c>
      <c r="X791">
        <v>36</v>
      </c>
      <c r="Y791">
        <v>700</v>
      </c>
      <c r="Z791">
        <v>704</v>
      </c>
      <c r="AA791">
        <v>3730</v>
      </c>
      <c r="AB791">
        <v>1</v>
      </c>
    </row>
    <row r="792" spans="1:28" x14ac:dyDescent="0.25">
      <c r="A792">
        <v>791</v>
      </c>
      <c r="B792">
        <v>94232</v>
      </c>
      <c r="C792">
        <v>2000</v>
      </c>
      <c r="D792">
        <v>2000</v>
      </c>
      <c r="E792" s="1">
        <v>0.17269999999999999</v>
      </c>
      <c r="F792" t="s">
        <v>14</v>
      </c>
      <c r="G792" t="s">
        <v>68</v>
      </c>
      <c r="H792" s="1">
        <v>0.2051</v>
      </c>
      <c r="I792" t="s">
        <v>61</v>
      </c>
      <c r="J792" t="s">
        <v>17</v>
      </c>
      <c r="K792">
        <v>3750</v>
      </c>
      <c r="L792" t="s">
        <v>36</v>
      </c>
      <c r="M792">
        <v>10</v>
      </c>
      <c r="N792">
        <v>1371</v>
      </c>
      <c r="O792">
        <v>1</v>
      </c>
      <c r="P792" t="s">
        <v>53</v>
      </c>
      <c r="Q792">
        <v>17</v>
      </c>
      <c r="R792">
        <v>20</v>
      </c>
      <c r="S792">
        <v>4</v>
      </c>
      <c r="T792">
        <v>7</v>
      </c>
      <c r="U792" t="s">
        <v>147</v>
      </c>
      <c r="V792">
        <v>16</v>
      </c>
      <c r="W792">
        <v>1</v>
      </c>
      <c r="X792">
        <v>36</v>
      </c>
      <c r="Y792">
        <v>670</v>
      </c>
      <c r="Z792">
        <v>674</v>
      </c>
      <c r="AA792">
        <v>3750</v>
      </c>
      <c r="AB792">
        <v>7</v>
      </c>
    </row>
    <row r="793" spans="1:28" x14ac:dyDescent="0.25">
      <c r="A793">
        <v>792</v>
      </c>
      <c r="B793">
        <v>98787</v>
      </c>
      <c r="C793">
        <v>26500</v>
      </c>
      <c r="D793">
        <v>26500</v>
      </c>
      <c r="E793" s="1">
        <v>0.13109999999999999</v>
      </c>
      <c r="F793" t="s">
        <v>14</v>
      </c>
      <c r="G793" t="s">
        <v>68</v>
      </c>
      <c r="H793" s="1">
        <v>0.1399</v>
      </c>
      <c r="I793" t="s">
        <v>24</v>
      </c>
      <c r="J793" t="s">
        <v>31</v>
      </c>
      <c r="K793">
        <v>5833.33</v>
      </c>
      <c r="L793" t="s">
        <v>106</v>
      </c>
      <c r="M793">
        <v>8</v>
      </c>
      <c r="N793">
        <v>64504</v>
      </c>
      <c r="O793">
        <v>2</v>
      </c>
      <c r="P793" t="s">
        <v>28</v>
      </c>
      <c r="Q793">
        <v>13</v>
      </c>
      <c r="R793">
        <v>13</v>
      </c>
      <c r="S793">
        <v>4</v>
      </c>
      <c r="T793">
        <v>5</v>
      </c>
      <c r="U793" t="s">
        <v>148</v>
      </c>
      <c r="V793">
        <v>9</v>
      </c>
      <c r="W793">
        <v>0</v>
      </c>
      <c r="X793">
        <v>36</v>
      </c>
      <c r="Y793">
        <v>745</v>
      </c>
      <c r="Z793">
        <v>749</v>
      </c>
      <c r="AA793">
        <v>5833.33</v>
      </c>
      <c r="AB793">
        <v>5</v>
      </c>
    </row>
    <row r="794" spans="1:28" x14ac:dyDescent="0.25">
      <c r="A794">
        <v>793</v>
      </c>
      <c r="B794">
        <v>52440</v>
      </c>
      <c r="C794">
        <v>17975</v>
      </c>
      <c r="D794">
        <v>17975</v>
      </c>
      <c r="E794" s="1">
        <v>0.1855</v>
      </c>
      <c r="F794" t="s">
        <v>14</v>
      </c>
      <c r="G794" t="s">
        <v>15</v>
      </c>
      <c r="H794" s="1">
        <v>0.1855</v>
      </c>
      <c r="I794" t="s">
        <v>46</v>
      </c>
      <c r="J794" t="s">
        <v>31</v>
      </c>
      <c r="K794">
        <v>4833.33</v>
      </c>
      <c r="L794" t="s">
        <v>36</v>
      </c>
      <c r="M794">
        <v>10</v>
      </c>
      <c r="N794">
        <v>17448</v>
      </c>
      <c r="O794">
        <v>0</v>
      </c>
      <c r="P794" t="s">
        <v>53</v>
      </c>
      <c r="Q794">
        <v>18</v>
      </c>
      <c r="R794">
        <v>18</v>
      </c>
      <c r="S794">
        <v>1</v>
      </c>
      <c r="T794">
        <v>7</v>
      </c>
      <c r="U794" t="s">
        <v>146</v>
      </c>
      <c r="V794">
        <v>16</v>
      </c>
      <c r="W794">
        <v>0</v>
      </c>
      <c r="X794">
        <v>36</v>
      </c>
      <c r="Y794">
        <v>670</v>
      </c>
      <c r="Z794">
        <v>674</v>
      </c>
      <c r="AA794">
        <v>4833.33</v>
      </c>
      <c r="AB794">
        <v>7</v>
      </c>
    </row>
    <row r="795" spans="1:28" x14ac:dyDescent="0.25">
      <c r="A795">
        <v>794</v>
      </c>
      <c r="B795">
        <v>2443</v>
      </c>
      <c r="C795">
        <v>15000</v>
      </c>
      <c r="D795">
        <v>14925.21</v>
      </c>
      <c r="E795" s="1">
        <v>0.13469999999999999</v>
      </c>
      <c r="F795" t="s">
        <v>14</v>
      </c>
      <c r="G795" t="s">
        <v>15</v>
      </c>
      <c r="H795" s="1">
        <v>0.1406</v>
      </c>
      <c r="I795" t="s">
        <v>71</v>
      </c>
      <c r="J795" t="s">
        <v>31</v>
      </c>
      <c r="K795">
        <v>4458.33</v>
      </c>
      <c r="L795" t="s">
        <v>83</v>
      </c>
      <c r="M795">
        <v>15</v>
      </c>
      <c r="N795">
        <v>7701</v>
      </c>
      <c r="O795">
        <v>1</v>
      </c>
      <c r="P795" t="s">
        <v>47</v>
      </c>
      <c r="Q795">
        <v>13</v>
      </c>
      <c r="R795">
        <v>14</v>
      </c>
      <c r="S795">
        <v>1</v>
      </c>
      <c r="T795">
        <v>6</v>
      </c>
      <c r="U795" t="s">
        <v>147</v>
      </c>
      <c r="V795">
        <v>13</v>
      </c>
      <c r="W795">
        <v>0</v>
      </c>
      <c r="X795">
        <v>36</v>
      </c>
      <c r="Y795">
        <v>700</v>
      </c>
      <c r="Z795">
        <v>704</v>
      </c>
      <c r="AA795">
        <v>4458.33</v>
      </c>
      <c r="AB795">
        <v>6</v>
      </c>
    </row>
    <row r="796" spans="1:28" x14ac:dyDescent="0.25">
      <c r="A796">
        <v>795</v>
      </c>
      <c r="B796">
        <v>52407</v>
      </c>
      <c r="C796">
        <v>16400</v>
      </c>
      <c r="D796">
        <v>16350</v>
      </c>
      <c r="E796" s="1">
        <v>0.1399</v>
      </c>
      <c r="F796" t="s">
        <v>23</v>
      </c>
      <c r="G796" t="s">
        <v>15</v>
      </c>
      <c r="H796" s="1">
        <v>0.23599999999999999</v>
      </c>
      <c r="I796" t="s">
        <v>46</v>
      </c>
      <c r="J796" t="s">
        <v>31</v>
      </c>
      <c r="K796">
        <v>3500</v>
      </c>
      <c r="L796" t="s">
        <v>51</v>
      </c>
      <c r="M796">
        <v>11</v>
      </c>
      <c r="N796">
        <v>16693</v>
      </c>
      <c r="O796">
        <v>1</v>
      </c>
      <c r="P796" t="s">
        <v>28</v>
      </c>
      <c r="Q796">
        <v>13</v>
      </c>
      <c r="R796">
        <v>23</v>
      </c>
      <c r="S796">
        <v>1</v>
      </c>
      <c r="T796">
        <v>5</v>
      </c>
      <c r="U796" t="s">
        <v>147</v>
      </c>
      <c r="V796">
        <v>10</v>
      </c>
      <c r="W796">
        <v>0</v>
      </c>
      <c r="X796">
        <v>60</v>
      </c>
      <c r="Y796">
        <v>725</v>
      </c>
      <c r="Z796">
        <v>729</v>
      </c>
      <c r="AA796">
        <v>3500</v>
      </c>
      <c r="AB796">
        <v>5</v>
      </c>
    </row>
    <row r="797" spans="1:28" x14ac:dyDescent="0.25">
      <c r="A797">
        <v>796</v>
      </c>
      <c r="B797">
        <v>46391</v>
      </c>
      <c r="C797">
        <v>13500</v>
      </c>
      <c r="D797">
        <v>13500</v>
      </c>
      <c r="E797" s="1">
        <v>0.1399</v>
      </c>
      <c r="F797" t="s">
        <v>23</v>
      </c>
      <c r="G797" t="s">
        <v>15</v>
      </c>
      <c r="H797" s="1">
        <v>0.12590000000000001</v>
      </c>
      <c r="I797" t="s">
        <v>116</v>
      </c>
      <c r="J797" t="s">
        <v>17</v>
      </c>
      <c r="K797">
        <v>8833.33</v>
      </c>
      <c r="L797" t="s">
        <v>83</v>
      </c>
      <c r="M797">
        <v>11</v>
      </c>
      <c r="N797">
        <v>18978</v>
      </c>
      <c r="O797">
        <v>0</v>
      </c>
      <c r="P797" t="s">
        <v>22</v>
      </c>
      <c r="Q797">
        <v>13</v>
      </c>
      <c r="R797">
        <v>12</v>
      </c>
      <c r="S797">
        <v>1</v>
      </c>
      <c r="T797">
        <v>2</v>
      </c>
      <c r="U797" t="s">
        <v>146</v>
      </c>
      <c r="V797">
        <v>13</v>
      </c>
      <c r="W797">
        <v>1</v>
      </c>
      <c r="X797">
        <v>60</v>
      </c>
      <c r="Y797">
        <v>700</v>
      </c>
      <c r="Z797">
        <v>704</v>
      </c>
      <c r="AA797">
        <v>8833.33</v>
      </c>
      <c r="AB797">
        <v>2</v>
      </c>
    </row>
    <row r="798" spans="1:28" x14ac:dyDescent="0.25">
      <c r="A798">
        <v>797</v>
      </c>
      <c r="B798">
        <v>32183</v>
      </c>
      <c r="C798">
        <v>12000</v>
      </c>
      <c r="D798">
        <v>12000</v>
      </c>
      <c r="E798" s="1">
        <v>0.1527</v>
      </c>
      <c r="F798" t="s">
        <v>14</v>
      </c>
      <c r="G798" t="s">
        <v>15</v>
      </c>
      <c r="H798" s="1">
        <v>3.9E-2</v>
      </c>
      <c r="I798" t="s">
        <v>59</v>
      </c>
      <c r="J798" t="s">
        <v>31</v>
      </c>
      <c r="K798">
        <v>7083.33</v>
      </c>
      <c r="L798" t="s">
        <v>36</v>
      </c>
      <c r="M798">
        <v>7</v>
      </c>
      <c r="N798">
        <v>6040</v>
      </c>
      <c r="O798">
        <v>1</v>
      </c>
      <c r="P798" t="s">
        <v>22</v>
      </c>
      <c r="Q798">
        <v>15</v>
      </c>
      <c r="R798">
        <v>3</v>
      </c>
      <c r="S798">
        <v>1</v>
      </c>
      <c r="T798">
        <v>2</v>
      </c>
      <c r="U798" t="s">
        <v>147</v>
      </c>
      <c r="V798">
        <v>16</v>
      </c>
      <c r="W798">
        <v>0</v>
      </c>
      <c r="X798">
        <v>36</v>
      </c>
      <c r="Y798">
        <v>670</v>
      </c>
      <c r="Z798">
        <v>674</v>
      </c>
      <c r="AA798">
        <v>7083.33</v>
      </c>
      <c r="AB798">
        <v>2</v>
      </c>
    </row>
    <row r="799" spans="1:28" x14ac:dyDescent="0.25">
      <c r="A799">
        <v>798</v>
      </c>
      <c r="B799">
        <v>52061</v>
      </c>
      <c r="C799">
        <v>16750</v>
      </c>
      <c r="D799">
        <v>16750</v>
      </c>
      <c r="E799" s="1">
        <v>0.21479999999999999</v>
      </c>
      <c r="F799" t="s">
        <v>23</v>
      </c>
      <c r="G799" t="s">
        <v>15</v>
      </c>
      <c r="H799" s="1">
        <v>0.21879999999999999</v>
      </c>
      <c r="I799" t="s">
        <v>74</v>
      </c>
      <c r="J799" t="s">
        <v>31</v>
      </c>
      <c r="K799">
        <v>2833.33</v>
      </c>
      <c r="L799" t="s">
        <v>48</v>
      </c>
      <c r="M799">
        <v>12</v>
      </c>
      <c r="N799">
        <v>7903</v>
      </c>
      <c r="O799">
        <v>0</v>
      </c>
      <c r="P799" t="s">
        <v>37</v>
      </c>
      <c r="Q799">
        <v>21</v>
      </c>
      <c r="R799">
        <v>21</v>
      </c>
      <c r="S799">
        <v>1</v>
      </c>
      <c r="T799">
        <v>3</v>
      </c>
      <c r="U799" t="s">
        <v>146</v>
      </c>
      <c r="V799">
        <v>17</v>
      </c>
      <c r="W799">
        <v>0</v>
      </c>
      <c r="X799">
        <v>60</v>
      </c>
      <c r="Y799">
        <v>665</v>
      </c>
      <c r="Z799">
        <v>669</v>
      </c>
      <c r="AA799">
        <v>2833.33</v>
      </c>
      <c r="AB799">
        <v>3</v>
      </c>
    </row>
    <row r="800" spans="1:28" x14ac:dyDescent="0.25">
      <c r="A800">
        <v>799</v>
      </c>
      <c r="B800">
        <v>5531</v>
      </c>
      <c r="C800">
        <v>8000</v>
      </c>
      <c r="D800">
        <v>8000</v>
      </c>
      <c r="E800" s="1">
        <v>0.12180000000000001</v>
      </c>
      <c r="F800" t="s">
        <v>14</v>
      </c>
      <c r="G800" t="s">
        <v>76</v>
      </c>
      <c r="H800" s="1">
        <v>1.24E-2</v>
      </c>
      <c r="I800" t="s">
        <v>38</v>
      </c>
      <c r="J800" t="s">
        <v>31</v>
      </c>
      <c r="K800">
        <v>1125</v>
      </c>
      <c r="L800" t="s">
        <v>106</v>
      </c>
      <c r="M800">
        <v>2</v>
      </c>
      <c r="N800">
        <v>707</v>
      </c>
      <c r="O800">
        <v>0</v>
      </c>
      <c r="P800" t="s">
        <v>22</v>
      </c>
      <c r="Q800">
        <v>12</v>
      </c>
      <c r="R800">
        <v>1</v>
      </c>
      <c r="S800">
        <v>5</v>
      </c>
      <c r="T800">
        <v>2</v>
      </c>
      <c r="U800" t="s">
        <v>146</v>
      </c>
      <c r="V800">
        <v>9</v>
      </c>
      <c r="W800">
        <v>0</v>
      </c>
      <c r="X800">
        <v>36</v>
      </c>
      <c r="Y800">
        <v>745</v>
      </c>
      <c r="Z800">
        <v>749</v>
      </c>
      <c r="AA800">
        <v>1125</v>
      </c>
      <c r="AB800">
        <v>2</v>
      </c>
    </row>
    <row r="801" spans="1:28" x14ac:dyDescent="0.25">
      <c r="A801">
        <v>800</v>
      </c>
      <c r="B801">
        <v>51087</v>
      </c>
      <c r="C801">
        <v>10000</v>
      </c>
      <c r="D801">
        <v>10000</v>
      </c>
      <c r="E801" s="1">
        <v>9.7600000000000006E-2</v>
      </c>
      <c r="F801" t="s">
        <v>14</v>
      </c>
      <c r="G801" t="s">
        <v>15</v>
      </c>
      <c r="H801" s="1">
        <v>0.14080000000000001</v>
      </c>
      <c r="I801" t="s">
        <v>41</v>
      </c>
      <c r="J801" t="s">
        <v>17</v>
      </c>
      <c r="K801">
        <v>5416.67</v>
      </c>
      <c r="L801" t="s">
        <v>78</v>
      </c>
      <c r="M801">
        <v>8</v>
      </c>
      <c r="N801">
        <v>10560</v>
      </c>
      <c r="O801">
        <v>0</v>
      </c>
      <c r="P801" t="s">
        <v>37</v>
      </c>
      <c r="Q801">
        <v>9</v>
      </c>
      <c r="R801">
        <v>14</v>
      </c>
      <c r="S801">
        <v>1</v>
      </c>
      <c r="T801">
        <v>3</v>
      </c>
      <c r="U801" t="s">
        <v>146</v>
      </c>
      <c r="V801">
        <v>12</v>
      </c>
      <c r="W801">
        <v>1</v>
      </c>
      <c r="X801">
        <v>36</v>
      </c>
      <c r="Y801">
        <v>710</v>
      </c>
      <c r="Z801">
        <v>714</v>
      </c>
      <c r="AA801">
        <v>5416.67</v>
      </c>
      <c r="AB801">
        <v>3</v>
      </c>
    </row>
    <row r="802" spans="1:28" x14ac:dyDescent="0.25">
      <c r="A802">
        <v>801</v>
      </c>
      <c r="B802">
        <v>11132</v>
      </c>
      <c r="C802">
        <v>10000</v>
      </c>
      <c r="D802">
        <v>10000</v>
      </c>
      <c r="E802" s="1">
        <v>0.15210000000000001</v>
      </c>
      <c r="F802" t="s">
        <v>14</v>
      </c>
      <c r="G802" t="s">
        <v>15</v>
      </c>
      <c r="H802" s="1">
        <v>0.10929999999999999</v>
      </c>
      <c r="I802" t="s">
        <v>24</v>
      </c>
      <c r="J802" t="s">
        <v>31</v>
      </c>
      <c r="K802">
        <v>7083</v>
      </c>
      <c r="L802" t="s">
        <v>36</v>
      </c>
      <c r="M802">
        <v>13</v>
      </c>
      <c r="N802">
        <v>11890</v>
      </c>
      <c r="O802">
        <v>0</v>
      </c>
      <c r="P802" t="s">
        <v>37</v>
      </c>
      <c r="Q802">
        <v>15</v>
      </c>
      <c r="R802">
        <v>10</v>
      </c>
      <c r="S802">
        <v>1</v>
      </c>
      <c r="T802">
        <v>3</v>
      </c>
      <c r="U802" t="s">
        <v>146</v>
      </c>
      <c r="V802">
        <v>16</v>
      </c>
      <c r="W802">
        <v>0</v>
      </c>
      <c r="X802">
        <v>36</v>
      </c>
      <c r="Y802">
        <v>670</v>
      </c>
      <c r="Z802">
        <v>674</v>
      </c>
      <c r="AA802">
        <v>7083</v>
      </c>
      <c r="AB802">
        <v>3</v>
      </c>
    </row>
    <row r="803" spans="1:28" x14ac:dyDescent="0.25">
      <c r="A803">
        <v>802</v>
      </c>
      <c r="B803">
        <v>7752</v>
      </c>
      <c r="C803">
        <v>5525</v>
      </c>
      <c r="D803">
        <v>5525</v>
      </c>
      <c r="E803" s="1">
        <v>0.13850000000000001</v>
      </c>
      <c r="F803" t="s">
        <v>14</v>
      </c>
      <c r="G803" t="s">
        <v>29</v>
      </c>
      <c r="H803" s="1">
        <v>0.21029999999999999</v>
      </c>
      <c r="I803" t="s">
        <v>24</v>
      </c>
      <c r="J803" t="s">
        <v>17</v>
      </c>
      <c r="K803">
        <v>6620</v>
      </c>
      <c r="L803" t="s">
        <v>39</v>
      </c>
      <c r="M803">
        <v>8</v>
      </c>
      <c r="N803">
        <v>37573</v>
      </c>
      <c r="O803">
        <v>2</v>
      </c>
      <c r="P803" t="s">
        <v>40</v>
      </c>
      <c r="Q803">
        <v>13</v>
      </c>
      <c r="R803">
        <v>21</v>
      </c>
      <c r="S803">
        <v>2</v>
      </c>
      <c r="T803">
        <v>11</v>
      </c>
      <c r="U803" t="s">
        <v>148</v>
      </c>
      <c r="V803">
        <v>11</v>
      </c>
      <c r="W803">
        <v>1</v>
      </c>
      <c r="X803">
        <v>36</v>
      </c>
      <c r="Y803">
        <v>720</v>
      </c>
      <c r="Z803">
        <v>724</v>
      </c>
      <c r="AA803">
        <v>6620</v>
      </c>
      <c r="AB803">
        <v>11</v>
      </c>
    </row>
    <row r="804" spans="1:28" x14ac:dyDescent="0.25">
      <c r="A804">
        <v>803</v>
      </c>
      <c r="B804">
        <v>30788</v>
      </c>
      <c r="C804">
        <v>17200</v>
      </c>
      <c r="D804">
        <v>17200</v>
      </c>
      <c r="E804" s="1">
        <v>0.19689999999999999</v>
      </c>
      <c r="F804" t="s">
        <v>23</v>
      </c>
      <c r="G804" t="s">
        <v>68</v>
      </c>
      <c r="H804" s="1">
        <v>9.9500000000000005E-2</v>
      </c>
      <c r="I804" t="s">
        <v>99</v>
      </c>
      <c r="J804" t="s">
        <v>31</v>
      </c>
      <c r="K804">
        <v>3666.67</v>
      </c>
      <c r="L804" t="s">
        <v>42</v>
      </c>
      <c r="M804">
        <v>4</v>
      </c>
      <c r="N804">
        <v>2117</v>
      </c>
      <c r="O804">
        <v>3</v>
      </c>
      <c r="P804" t="s">
        <v>22</v>
      </c>
      <c r="Q804">
        <v>19</v>
      </c>
      <c r="R804">
        <v>9</v>
      </c>
      <c r="S804">
        <v>4</v>
      </c>
      <c r="T804">
        <v>2</v>
      </c>
      <c r="U804" t="s">
        <v>149</v>
      </c>
      <c r="V804">
        <v>12</v>
      </c>
      <c r="W804">
        <v>0</v>
      </c>
      <c r="X804">
        <v>60</v>
      </c>
      <c r="Y804">
        <v>705</v>
      </c>
      <c r="Z804">
        <v>709</v>
      </c>
      <c r="AA804">
        <v>3666.67</v>
      </c>
      <c r="AB804">
        <v>2</v>
      </c>
    </row>
    <row r="805" spans="1:28" x14ac:dyDescent="0.25">
      <c r="A805">
        <v>804</v>
      </c>
      <c r="B805">
        <v>77919</v>
      </c>
      <c r="C805">
        <v>19600</v>
      </c>
      <c r="D805">
        <v>19575</v>
      </c>
      <c r="E805" s="1">
        <v>0.16289999999999999</v>
      </c>
      <c r="F805" t="s">
        <v>14</v>
      </c>
      <c r="G805" t="s">
        <v>33</v>
      </c>
      <c r="H805" s="1">
        <v>0.29380000000000001</v>
      </c>
      <c r="I805" t="s">
        <v>71</v>
      </c>
      <c r="J805" t="s">
        <v>31</v>
      </c>
      <c r="K805">
        <v>4166.67</v>
      </c>
      <c r="L805" t="s">
        <v>84</v>
      </c>
      <c r="M805">
        <v>17</v>
      </c>
      <c r="N805">
        <v>22053</v>
      </c>
      <c r="O805">
        <v>1</v>
      </c>
      <c r="P805" t="s">
        <v>37</v>
      </c>
      <c r="Q805">
        <v>16</v>
      </c>
      <c r="R805">
        <v>29</v>
      </c>
      <c r="S805">
        <v>3</v>
      </c>
      <c r="T805">
        <v>3</v>
      </c>
      <c r="U805" t="s">
        <v>147</v>
      </c>
      <c r="V805">
        <v>15</v>
      </c>
      <c r="W805">
        <v>0</v>
      </c>
      <c r="X805">
        <v>36</v>
      </c>
      <c r="Y805">
        <v>680</v>
      </c>
      <c r="Z805">
        <v>684</v>
      </c>
      <c r="AA805">
        <v>4166.67</v>
      </c>
      <c r="AB805">
        <v>3</v>
      </c>
    </row>
    <row r="806" spans="1:28" x14ac:dyDescent="0.25">
      <c r="A806">
        <v>805</v>
      </c>
      <c r="B806">
        <v>4841</v>
      </c>
      <c r="C806">
        <v>4000</v>
      </c>
      <c r="D806">
        <v>4000</v>
      </c>
      <c r="E806" s="1">
        <v>0.1148</v>
      </c>
      <c r="F806" t="s">
        <v>14</v>
      </c>
      <c r="G806" t="s">
        <v>15</v>
      </c>
      <c r="H806" s="1">
        <v>0.2293</v>
      </c>
      <c r="I806" t="s">
        <v>20</v>
      </c>
      <c r="J806" t="s">
        <v>17</v>
      </c>
      <c r="K806">
        <v>3833.33</v>
      </c>
      <c r="L806" t="s">
        <v>21</v>
      </c>
      <c r="M806">
        <v>9</v>
      </c>
      <c r="N806">
        <v>0</v>
      </c>
      <c r="O806">
        <v>0</v>
      </c>
      <c r="P806" t="s">
        <v>22</v>
      </c>
      <c r="Q806">
        <v>11</v>
      </c>
      <c r="R806">
        <v>22</v>
      </c>
      <c r="S806">
        <v>1</v>
      </c>
      <c r="T806">
        <v>2</v>
      </c>
      <c r="U806" t="s">
        <v>146</v>
      </c>
      <c r="V806">
        <v>11</v>
      </c>
      <c r="W806">
        <v>1</v>
      </c>
      <c r="X806">
        <v>36</v>
      </c>
      <c r="Y806">
        <v>715</v>
      </c>
      <c r="Z806">
        <v>719</v>
      </c>
      <c r="AA806">
        <v>3833.33</v>
      </c>
      <c r="AB806">
        <v>2</v>
      </c>
    </row>
    <row r="807" spans="1:28" x14ac:dyDescent="0.25">
      <c r="A807">
        <v>806</v>
      </c>
      <c r="B807">
        <v>48151</v>
      </c>
      <c r="C807">
        <v>13000</v>
      </c>
      <c r="D807">
        <v>13000</v>
      </c>
      <c r="E807" s="1">
        <v>0.13109999999999999</v>
      </c>
      <c r="F807" t="s">
        <v>14</v>
      </c>
      <c r="G807" t="s">
        <v>15</v>
      </c>
      <c r="H807" s="1">
        <v>0.10580000000000001</v>
      </c>
      <c r="I807" t="s">
        <v>66</v>
      </c>
      <c r="J807" t="s">
        <v>31</v>
      </c>
      <c r="K807">
        <v>5000</v>
      </c>
      <c r="L807" t="s">
        <v>18</v>
      </c>
      <c r="M807">
        <v>3</v>
      </c>
      <c r="N807">
        <v>11090</v>
      </c>
      <c r="O807">
        <v>1</v>
      </c>
      <c r="P807" t="s">
        <v>49</v>
      </c>
      <c r="Q807">
        <v>13</v>
      </c>
      <c r="R807">
        <v>10</v>
      </c>
      <c r="S807">
        <v>1</v>
      </c>
      <c r="T807">
        <v>1</v>
      </c>
      <c r="U807" t="s">
        <v>147</v>
      </c>
      <c r="V807">
        <v>9</v>
      </c>
      <c r="W807">
        <v>0</v>
      </c>
      <c r="X807">
        <v>36</v>
      </c>
      <c r="Y807">
        <v>735</v>
      </c>
      <c r="Z807">
        <v>739</v>
      </c>
      <c r="AA807">
        <v>5000</v>
      </c>
      <c r="AB807">
        <v>1</v>
      </c>
    </row>
    <row r="808" spans="1:28" x14ac:dyDescent="0.25">
      <c r="A808">
        <v>807</v>
      </c>
      <c r="B808">
        <v>2885</v>
      </c>
      <c r="C808">
        <v>8000</v>
      </c>
      <c r="D808">
        <v>7850</v>
      </c>
      <c r="E808" s="1">
        <v>9.6299999999999997E-2</v>
      </c>
      <c r="F808" t="s">
        <v>14</v>
      </c>
      <c r="G808" t="s">
        <v>75</v>
      </c>
      <c r="H808" s="1">
        <v>2.3999999999999998E-3</v>
      </c>
      <c r="I808" t="s">
        <v>26</v>
      </c>
      <c r="J808" t="s">
        <v>31</v>
      </c>
      <c r="K808">
        <v>4250</v>
      </c>
      <c r="L808" t="s">
        <v>95</v>
      </c>
      <c r="M808">
        <v>4</v>
      </c>
      <c r="N808">
        <v>132</v>
      </c>
      <c r="O808">
        <v>3</v>
      </c>
      <c r="P808" t="s">
        <v>28</v>
      </c>
      <c r="Q808">
        <v>9</v>
      </c>
      <c r="R808">
        <v>0</v>
      </c>
      <c r="S808">
        <v>0</v>
      </c>
      <c r="T808">
        <v>5</v>
      </c>
      <c r="U808" t="s">
        <v>149</v>
      </c>
      <c r="V808">
        <v>7</v>
      </c>
      <c r="W808">
        <v>0</v>
      </c>
      <c r="X808">
        <v>36</v>
      </c>
      <c r="Y808">
        <v>790</v>
      </c>
      <c r="Z808">
        <v>794</v>
      </c>
      <c r="AA808">
        <v>4250</v>
      </c>
      <c r="AB808">
        <v>5</v>
      </c>
    </row>
    <row r="809" spans="1:28" x14ac:dyDescent="0.25">
      <c r="A809">
        <v>808</v>
      </c>
      <c r="B809">
        <v>647</v>
      </c>
      <c r="C809">
        <v>25000</v>
      </c>
      <c r="D809">
        <v>5640.7</v>
      </c>
      <c r="E809" s="1">
        <v>0.1008</v>
      </c>
      <c r="F809" t="s">
        <v>14</v>
      </c>
      <c r="G809" t="s">
        <v>68</v>
      </c>
      <c r="H809" s="1">
        <v>0.1042</v>
      </c>
      <c r="I809" t="s">
        <v>38</v>
      </c>
      <c r="J809" t="s">
        <v>17</v>
      </c>
      <c r="K809">
        <v>7916.67</v>
      </c>
      <c r="L809" t="s">
        <v>88</v>
      </c>
      <c r="M809">
        <v>23</v>
      </c>
      <c r="N809">
        <v>16386</v>
      </c>
      <c r="O809">
        <v>0</v>
      </c>
      <c r="P809" t="s">
        <v>64</v>
      </c>
      <c r="Q809">
        <v>10</v>
      </c>
      <c r="R809">
        <v>10</v>
      </c>
      <c r="S809">
        <v>4</v>
      </c>
      <c r="T809">
        <v>4</v>
      </c>
      <c r="U809" t="s">
        <v>146</v>
      </c>
      <c r="V809">
        <v>8</v>
      </c>
      <c r="W809">
        <v>1</v>
      </c>
      <c r="X809">
        <v>36</v>
      </c>
      <c r="Y809">
        <v>755</v>
      </c>
      <c r="Z809">
        <v>759</v>
      </c>
      <c r="AA809">
        <v>7916.67</v>
      </c>
      <c r="AB809">
        <v>4</v>
      </c>
    </row>
    <row r="810" spans="1:28" x14ac:dyDescent="0.25">
      <c r="A810">
        <v>809</v>
      </c>
      <c r="B810">
        <v>9495</v>
      </c>
      <c r="C810">
        <v>20000</v>
      </c>
      <c r="D810">
        <v>19900</v>
      </c>
      <c r="E810" s="1">
        <v>0.10249999999999999</v>
      </c>
      <c r="F810" t="s">
        <v>14</v>
      </c>
      <c r="G810" t="s">
        <v>97</v>
      </c>
      <c r="H810" s="1">
        <v>0.1135</v>
      </c>
      <c r="I810" t="s">
        <v>71</v>
      </c>
      <c r="J810" t="s">
        <v>31</v>
      </c>
      <c r="K810">
        <v>7083.33</v>
      </c>
      <c r="L810" t="s">
        <v>82</v>
      </c>
      <c r="M810">
        <v>14</v>
      </c>
      <c r="N810">
        <v>18196</v>
      </c>
      <c r="O810">
        <v>0</v>
      </c>
      <c r="P810" t="s">
        <v>37</v>
      </c>
      <c r="Q810">
        <v>10</v>
      </c>
      <c r="R810">
        <v>11</v>
      </c>
      <c r="S810">
        <v>0</v>
      </c>
      <c r="T810">
        <v>3</v>
      </c>
      <c r="U810" t="s">
        <v>146</v>
      </c>
      <c r="V810">
        <v>8</v>
      </c>
      <c r="W810">
        <v>0</v>
      </c>
      <c r="X810">
        <v>36</v>
      </c>
      <c r="Y810">
        <v>750</v>
      </c>
      <c r="Z810">
        <v>754</v>
      </c>
      <c r="AA810">
        <v>7083.33</v>
      </c>
      <c r="AB810">
        <v>3</v>
      </c>
    </row>
    <row r="811" spans="1:28" x14ac:dyDescent="0.25">
      <c r="A811">
        <v>810</v>
      </c>
      <c r="B811">
        <v>92367</v>
      </c>
      <c r="C811">
        <v>27575</v>
      </c>
      <c r="D811">
        <v>27575</v>
      </c>
      <c r="E811" s="1">
        <v>0.17269999999999999</v>
      </c>
      <c r="F811" t="s">
        <v>23</v>
      </c>
      <c r="G811" t="s">
        <v>15</v>
      </c>
      <c r="H811" s="1">
        <v>0.18279999999999999</v>
      </c>
      <c r="I811" t="s">
        <v>79</v>
      </c>
      <c r="J811" t="s">
        <v>17</v>
      </c>
      <c r="K811">
        <v>7833.33</v>
      </c>
      <c r="L811" t="s">
        <v>84</v>
      </c>
      <c r="M811">
        <v>20</v>
      </c>
      <c r="N811">
        <v>28055</v>
      </c>
      <c r="O811">
        <v>2</v>
      </c>
      <c r="P811" t="s">
        <v>53</v>
      </c>
      <c r="Q811">
        <v>17</v>
      </c>
      <c r="R811">
        <v>18</v>
      </c>
      <c r="S811">
        <v>1</v>
      </c>
      <c r="T811">
        <v>7</v>
      </c>
      <c r="U811" t="s">
        <v>148</v>
      </c>
      <c r="V811">
        <v>15</v>
      </c>
      <c r="W811">
        <v>1</v>
      </c>
      <c r="X811">
        <v>60</v>
      </c>
      <c r="Y811">
        <v>680</v>
      </c>
      <c r="Z811">
        <v>684</v>
      </c>
      <c r="AA811">
        <v>7833.33</v>
      </c>
      <c r="AB811">
        <v>7</v>
      </c>
    </row>
    <row r="812" spans="1:28" x14ac:dyDescent="0.25">
      <c r="A812">
        <v>811</v>
      </c>
      <c r="B812">
        <v>100674</v>
      </c>
      <c r="C812">
        <v>24000</v>
      </c>
      <c r="D812">
        <v>24000</v>
      </c>
      <c r="E812" s="1">
        <v>0.14330000000000001</v>
      </c>
      <c r="F812" t="s">
        <v>14</v>
      </c>
      <c r="G812" t="s">
        <v>15</v>
      </c>
      <c r="H812" s="1">
        <v>0.15859999999999999</v>
      </c>
      <c r="I812" t="s">
        <v>24</v>
      </c>
      <c r="J812" t="s">
        <v>17</v>
      </c>
      <c r="K812">
        <v>7500</v>
      </c>
      <c r="L812" t="s">
        <v>36</v>
      </c>
      <c r="M812">
        <v>5</v>
      </c>
      <c r="N812">
        <v>2426</v>
      </c>
      <c r="O812">
        <v>0</v>
      </c>
      <c r="P812" t="s">
        <v>40</v>
      </c>
      <c r="Q812">
        <v>14</v>
      </c>
      <c r="R812">
        <v>15</v>
      </c>
      <c r="S812">
        <v>1</v>
      </c>
      <c r="T812">
        <v>11</v>
      </c>
      <c r="U812" t="s">
        <v>146</v>
      </c>
      <c r="V812">
        <v>16</v>
      </c>
      <c r="W812">
        <v>1</v>
      </c>
      <c r="X812">
        <v>36</v>
      </c>
      <c r="Y812">
        <v>670</v>
      </c>
      <c r="Z812">
        <v>674</v>
      </c>
      <c r="AA812">
        <v>7500</v>
      </c>
      <c r="AB812">
        <v>11</v>
      </c>
    </row>
    <row r="813" spans="1:28" x14ac:dyDescent="0.25">
      <c r="A813">
        <v>812</v>
      </c>
      <c r="B813">
        <v>62867</v>
      </c>
      <c r="C813">
        <v>7000</v>
      </c>
      <c r="D813">
        <v>7000</v>
      </c>
      <c r="E813" s="1">
        <v>0.18490000000000001</v>
      </c>
      <c r="F813" t="s">
        <v>14</v>
      </c>
      <c r="G813" t="s">
        <v>97</v>
      </c>
      <c r="H813" s="1">
        <v>0.15920000000000001</v>
      </c>
      <c r="I813" t="s">
        <v>81</v>
      </c>
      <c r="J813" t="s">
        <v>31</v>
      </c>
      <c r="K813">
        <v>5000</v>
      </c>
      <c r="L813" t="s">
        <v>73</v>
      </c>
      <c r="M813">
        <v>11</v>
      </c>
      <c r="N813">
        <v>13665</v>
      </c>
      <c r="O813">
        <v>1</v>
      </c>
      <c r="P813" t="s">
        <v>28</v>
      </c>
      <c r="Q813">
        <v>18</v>
      </c>
      <c r="R813">
        <v>15</v>
      </c>
      <c r="S813">
        <v>0</v>
      </c>
      <c r="T813">
        <v>5</v>
      </c>
      <c r="U813" t="s">
        <v>147</v>
      </c>
      <c r="V813">
        <v>18</v>
      </c>
      <c r="W813">
        <v>0</v>
      </c>
      <c r="X813">
        <v>36</v>
      </c>
      <c r="Y813">
        <v>660</v>
      </c>
      <c r="Z813">
        <v>664</v>
      </c>
      <c r="AA813">
        <v>5000</v>
      </c>
      <c r="AB813">
        <v>5</v>
      </c>
    </row>
    <row r="814" spans="1:28" x14ac:dyDescent="0.25">
      <c r="A814">
        <v>813</v>
      </c>
      <c r="B814">
        <v>32444</v>
      </c>
      <c r="C814">
        <v>12000</v>
      </c>
      <c r="D814">
        <v>11975</v>
      </c>
      <c r="E814" s="1">
        <v>0.16769999999999999</v>
      </c>
      <c r="F814" t="s">
        <v>23</v>
      </c>
      <c r="G814" t="s">
        <v>15</v>
      </c>
      <c r="H814" s="1">
        <v>0.1071</v>
      </c>
      <c r="I814" t="s">
        <v>72</v>
      </c>
      <c r="J814" t="s">
        <v>17</v>
      </c>
      <c r="K814">
        <v>3500</v>
      </c>
      <c r="L814" t="s">
        <v>43</v>
      </c>
      <c r="M814">
        <v>6</v>
      </c>
      <c r="N814">
        <v>26874</v>
      </c>
      <c r="O814">
        <v>0</v>
      </c>
      <c r="P814" t="s">
        <v>40</v>
      </c>
      <c r="Q814">
        <v>16</v>
      </c>
      <c r="R814">
        <v>10</v>
      </c>
      <c r="S814">
        <v>1</v>
      </c>
      <c r="T814">
        <v>11</v>
      </c>
      <c r="U814" t="s">
        <v>146</v>
      </c>
      <c r="V814">
        <v>14</v>
      </c>
      <c r="W814">
        <v>1</v>
      </c>
      <c r="X814">
        <v>60</v>
      </c>
      <c r="Y814">
        <v>685</v>
      </c>
      <c r="Z814">
        <v>689</v>
      </c>
      <c r="AA814">
        <v>3500</v>
      </c>
      <c r="AB814">
        <v>11</v>
      </c>
    </row>
    <row r="815" spans="1:28" x14ac:dyDescent="0.25">
      <c r="A815">
        <v>814</v>
      </c>
      <c r="B815">
        <v>33119</v>
      </c>
      <c r="C815">
        <v>14000</v>
      </c>
      <c r="D815">
        <v>14000</v>
      </c>
      <c r="E815" s="1">
        <v>0.1903</v>
      </c>
      <c r="F815" t="s">
        <v>23</v>
      </c>
      <c r="G815" t="s">
        <v>15</v>
      </c>
      <c r="H815" s="1">
        <v>0.13519999999999999</v>
      </c>
      <c r="I815" t="s">
        <v>24</v>
      </c>
      <c r="J815" t="s">
        <v>17</v>
      </c>
      <c r="K815">
        <v>3616</v>
      </c>
      <c r="L815" t="s">
        <v>36</v>
      </c>
      <c r="M815">
        <v>9</v>
      </c>
      <c r="N815">
        <v>13923</v>
      </c>
      <c r="O815">
        <v>0</v>
      </c>
      <c r="P815" t="s">
        <v>22</v>
      </c>
      <c r="Q815">
        <v>19</v>
      </c>
      <c r="R815">
        <v>13</v>
      </c>
      <c r="S815">
        <v>1</v>
      </c>
      <c r="T815">
        <v>2</v>
      </c>
      <c r="U815" t="s">
        <v>146</v>
      </c>
      <c r="V815">
        <v>16</v>
      </c>
      <c r="W815">
        <v>1</v>
      </c>
      <c r="X815">
        <v>60</v>
      </c>
      <c r="Y815">
        <v>670</v>
      </c>
      <c r="Z815">
        <v>674</v>
      </c>
      <c r="AA815">
        <v>3616</v>
      </c>
      <c r="AB815">
        <v>2</v>
      </c>
    </row>
    <row r="816" spans="1:28" x14ac:dyDescent="0.25">
      <c r="A816">
        <v>815</v>
      </c>
      <c r="B816">
        <v>4730</v>
      </c>
      <c r="C816">
        <v>10000</v>
      </c>
      <c r="D816">
        <v>9975</v>
      </c>
      <c r="E816" s="1">
        <v>0.1114</v>
      </c>
      <c r="F816" t="s">
        <v>14</v>
      </c>
      <c r="G816" t="s">
        <v>15</v>
      </c>
      <c r="H816" s="1">
        <v>0.12920000000000001</v>
      </c>
      <c r="I816" t="s">
        <v>24</v>
      </c>
      <c r="J816" t="s">
        <v>31</v>
      </c>
      <c r="K816">
        <v>2500</v>
      </c>
      <c r="L816" t="s">
        <v>51</v>
      </c>
      <c r="M816">
        <v>8</v>
      </c>
      <c r="N816">
        <v>14257</v>
      </c>
      <c r="O816">
        <v>0</v>
      </c>
      <c r="P816" t="s">
        <v>37</v>
      </c>
      <c r="Q816">
        <v>11</v>
      </c>
      <c r="R816">
        <v>12</v>
      </c>
      <c r="S816">
        <v>1</v>
      </c>
      <c r="T816">
        <v>3</v>
      </c>
      <c r="U816" t="s">
        <v>146</v>
      </c>
      <c r="V816">
        <v>10</v>
      </c>
      <c r="W816">
        <v>0</v>
      </c>
      <c r="X816">
        <v>36</v>
      </c>
      <c r="Y816">
        <v>725</v>
      </c>
      <c r="Z816">
        <v>729</v>
      </c>
      <c r="AA816">
        <v>2500</v>
      </c>
      <c r="AB816">
        <v>3</v>
      </c>
    </row>
    <row r="817" spans="1:28" x14ac:dyDescent="0.25">
      <c r="A817">
        <v>816</v>
      </c>
      <c r="B817">
        <v>84738</v>
      </c>
      <c r="C817">
        <v>7750</v>
      </c>
      <c r="D817">
        <v>7750</v>
      </c>
      <c r="E817" s="1">
        <v>6.0299999999999999E-2</v>
      </c>
      <c r="F817" t="s">
        <v>14</v>
      </c>
      <c r="G817" t="s">
        <v>15</v>
      </c>
      <c r="H817" s="1">
        <v>0.22009999999999999</v>
      </c>
      <c r="I817" t="s">
        <v>99</v>
      </c>
      <c r="J817" t="s">
        <v>31</v>
      </c>
      <c r="K817">
        <v>4766.67</v>
      </c>
      <c r="L817" t="s">
        <v>67</v>
      </c>
      <c r="M817">
        <v>14</v>
      </c>
      <c r="N817">
        <v>4667</v>
      </c>
      <c r="O817">
        <v>3</v>
      </c>
      <c r="P817" t="s">
        <v>47</v>
      </c>
      <c r="Q817">
        <v>6</v>
      </c>
      <c r="R817">
        <v>22</v>
      </c>
      <c r="S817">
        <v>1</v>
      </c>
      <c r="T817">
        <v>6</v>
      </c>
      <c r="U817" t="s">
        <v>149</v>
      </c>
      <c r="V817">
        <v>7</v>
      </c>
      <c r="W817">
        <v>0</v>
      </c>
      <c r="X817">
        <v>36</v>
      </c>
      <c r="Y817">
        <v>780</v>
      </c>
      <c r="Z817">
        <v>784</v>
      </c>
      <c r="AA817">
        <v>4766.67</v>
      </c>
      <c r="AB817">
        <v>6</v>
      </c>
    </row>
    <row r="818" spans="1:28" x14ac:dyDescent="0.25">
      <c r="A818">
        <v>817</v>
      </c>
      <c r="B818">
        <v>58490</v>
      </c>
      <c r="C818">
        <v>15000</v>
      </c>
      <c r="D818">
        <v>11550</v>
      </c>
      <c r="E818" s="1">
        <v>0.13669999999999999</v>
      </c>
      <c r="F818" t="s">
        <v>14</v>
      </c>
      <c r="G818" t="s">
        <v>15</v>
      </c>
      <c r="H818" s="1">
        <v>0.1719</v>
      </c>
      <c r="I818" t="s">
        <v>20</v>
      </c>
      <c r="J818" t="s">
        <v>35</v>
      </c>
      <c r="K818">
        <v>3333.33</v>
      </c>
      <c r="L818" t="s">
        <v>25</v>
      </c>
      <c r="M818">
        <v>8</v>
      </c>
      <c r="N818">
        <v>10820</v>
      </c>
      <c r="O818">
        <v>0</v>
      </c>
      <c r="P818" t="s">
        <v>28</v>
      </c>
      <c r="Q818">
        <v>13</v>
      </c>
      <c r="R818">
        <v>17</v>
      </c>
      <c r="S818">
        <v>1</v>
      </c>
      <c r="T818">
        <v>5</v>
      </c>
      <c r="U818" t="s">
        <v>146</v>
      </c>
      <c r="V818">
        <v>14</v>
      </c>
      <c r="W818">
        <v>1</v>
      </c>
      <c r="X818">
        <v>36</v>
      </c>
      <c r="Y818">
        <v>690</v>
      </c>
      <c r="Z818">
        <v>694</v>
      </c>
      <c r="AA818">
        <v>3333.33</v>
      </c>
      <c r="AB818">
        <v>5</v>
      </c>
    </row>
    <row r="819" spans="1:28" x14ac:dyDescent="0.25">
      <c r="A819">
        <v>818</v>
      </c>
      <c r="B819">
        <v>12015</v>
      </c>
      <c r="C819">
        <v>15000</v>
      </c>
      <c r="D819">
        <v>14950</v>
      </c>
      <c r="E819" s="1">
        <v>0.1186</v>
      </c>
      <c r="F819" t="s">
        <v>14</v>
      </c>
      <c r="G819" t="s">
        <v>15</v>
      </c>
      <c r="H819" s="1">
        <v>0.122</v>
      </c>
      <c r="I819" t="s">
        <v>113</v>
      </c>
      <c r="J819" t="s">
        <v>17</v>
      </c>
      <c r="K819">
        <v>5000</v>
      </c>
      <c r="L819" t="s">
        <v>42</v>
      </c>
      <c r="M819">
        <v>9</v>
      </c>
      <c r="N819">
        <v>3470</v>
      </c>
      <c r="O819">
        <v>3</v>
      </c>
      <c r="P819" t="s">
        <v>40</v>
      </c>
      <c r="Q819">
        <v>11</v>
      </c>
      <c r="R819">
        <v>12</v>
      </c>
      <c r="S819">
        <v>1</v>
      </c>
      <c r="T819">
        <v>11</v>
      </c>
      <c r="U819" t="s">
        <v>149</v>
      </c>
      <c r="V819">
        <v>12</v>
      </c>
      <c r="W819">
        <v>1</v>
      </c>
      <c r="X819">
        <v>36</v>
      </c>
      <c r="Y819">
        <v>705</v>
      </c>
      <c r="Z819">
        <v>709</v>
      </c>
      <c r="AA819">
        <v>5000</v>
      </c>
      <c r="AB819">
        <v>11</v>
      </c>
    </row>
    <row r="820" spans="1:28" x14ac:dyDescent="0.25">
      <c r="A820">
        <v>819</v>
      </c>
      <c r="B820">
        <v>71758</v>
      </c>
      <c r="C820">
        <v>25000</v>
      </c>
      <c r="D820">
        <v>25000</v>
      </c>
      <c r="E820" s="1">
        <v>0.15310000000000001</v>
      </c>
      <c r="F820" t="s">
        <v>14</v>
      </c>
      <c r="G820" t="s">
        <v>15</v>
      </c>
      <c r="H820" s="2">
        <v>0.13</v>
      </c>
      <c r="I820" t="s">
        <v>24</v>
      </c>
      <c r="J820" t="s">
        <v>31</v>
      </c>
      <c r="K820">
        <v>5416.67</v>
      </c>
      <c r="L820" t="s">
        <v>43</v>
      </c>
      <c r="M820">
        <v>10</v>
      </c>
      <c r="N820">
        <v>22824</v>
      </c>
      <c r="O820">
        <v>0</v>
      </c>
      <c r="P820" t="s">
        <v>47</v>
      </c>
      <c r="Q820">
        <v>15</v>
      </c>
      <c r="R820" s="5">
        <v>13</v>
      </c>
      <c r="S820">
        <v>1</v>
      </c>
      <c r="T820">
        <v>6</v>
      </c>
      <c r="U820" t="s">
        <v>146</v>
      </c>
      <c r="V820">
        <v>14</v>
      </c>
      <c r="W820">
        <v>0</v>
      </c>
      <c r="X820">
        <v>36</v>
      </c>
      <c r="Y820">
        <v>685</v>
      </c>
      <c r="Z820">
        <v>689</v>
      </c>
      <c r="AA820">
        <v>5416.67</v>
      </c>
      <c r="AB820">
        <v>6</v>
      </c>
    </row>
    <row r="821" spans="1:28" x14ac:dyDescent="0.25">
      <c r="A821">
        <v>820</v>
      </c>
      <c r="B821">
        <v>19344</v>
      </c>
      <c r="C821">
        <v>15000</v>
      </c>
      <c r="D821">
        <v>14975</v>
      </c>
      <c r="E821" s="1">
        <v>0.14910000000000001</v>
      </c>
      <c r="F821" t="s">
        <v>23</v>
      </c>
      <c r="G821" t="s">
        <v>15</v>
      </c>
      <c r="H821" s="1">
        <v>8.0799999999999997E-2</v>
      </c>
      <c r="I821" t="s">
        <v>85</v>
      </c>
      <c r="J821" t="s">
        <v>17</v>
      </c>
      <c r="K821">
        <v>4407</v>
      </c>
      <c r="L821" t="s">
        <v>39</v>
      </c>
      <c r="M821">
        <v>8</v>
      </c>
      <c r="N821">
        <v>15818</v>
      </c>
      <c r="O821">
        <v>1</v>
      </c>
      <c r="P821" t="s">
        <v>100</v>
      </c>
      <c r="Q821">
        <v>14</v>
      </c>
      <c r="R821">
        <v>8</v>
      </c>
      <c r="S821">
        <v>1</v>
      </c>
      <c r="T821" t="s">
        <v>100</v>
      </c>
      <c r="U821" t="s">
        <v>147</v>
      </c>
      <c r="V821">
        <v>11</v>
      </c>
      <c r="W821">
        <v>1</v>
      </c>
      <c r="X821">
        <v>60</v>
      </c>
      <c r="Y821">
        <v>720</v>
      </c>
      <c r="Z821">
        <v>724</v>
      </c>
      <c r="AA821">
        <v>4407</v>
      </c>
      <c r="AB821">
        <v>-1</v>
      </c>
    </row>
    <row r="822" spans="1:28" x14ac:dyDescent="0.25">
      <c r="A822">
        <v>821</v>
      </c>
      <c r="B822">
        <v>56528</v>
      </c>
      <c r="C822">
        <v>5000</v>
      </c>
      <c r="D822">
        <v>5000</v>
      </c>
      <c r="E822" s="1">
        <v>0.16289999999999999</v>
      </c>
      <c r="F822" t="s">
        <v>14</v>
      </c>
      <c r="G822" t="s">
        <v>15</v>
      </c>
      <c r="H822" s="1">
        <v>0.16059999999999999</v>
      </c>
      <c r="I822" t="s">
        <v>34</v>
      </c>
      <c r="J822" t="s">
        <v>17</v>
      </c>
      <c r="K822">
        <v>8750</v>
      </c>
      <c r="L822" t="s">
        <v>73</v>
      </c>
      <c r="M822">
        <v>12</v>
      </c>
      <c r="N822">
        <v>19598</v>
      </c>
      <c r="O822">
        <v>1</v>
      </c>
      <c r="P822" t="s">
        <v>22</v>
      </c>
      <c r="Q822">
        <v>16</v>
      </c>
      <c r="R822">
        <v>16</v>
      </c>
      <c r="S822">
        <v>1</v>
      </c>
      <c r="T822">
        <v>2</v>
      </c>
      <c r="U822" t="s">
        <v>147</v>
      </c>
      <c r="V822">
        <v>18</v>
      </c>
      <c r="W822">
        <v>1</v>
      </c>
      <c r="X822">
        <v>36</v>
      </c>
      <c r="Y822">
        <v>660</v>
      </c>
      <c r="Z822">
        <v>664</v>
      </c>
      <c r="AA822">
        <v>8750</v>
      </c>
      <c r="AB822">
        <v>2</v>
      </c>
    </row>
    <row r="823" spans="1:28" x14ac:dyDescent="0.25">
      <c r="A823">
        <v>822</v>
      </c>
      <c r="B823">
        <v>17236</v>
      </c>
      <c r="C823">
        <v>5000</v>
      </c>
      <c r="D823">
        <v>5000</v>
      </c>
      <c r="E823" s="1">
        <v>0.1298</v>
      </c>
      <c r="F823" t="s">
        <v>14</v>
      </c>
      <c r="G823" t="s">
        <v>97</v>
      </c>
      <c r="H823" s="1">
        <v>0.1729</v>
      </c>
      <c r="I823" t="s">
        <v>77</v>
      </c>
      <c r="J823" t="s">
        <v>17</v>
      </c>
      <c r="K823">
        <v>3250</v>
      </c>
      <c r="L823" t="s">
        <v>48</v>
      </c>
      <c r="M823">
        <v>18</v>
      </c>
      <c r="N823">
        <v>4656</v>
      </c>
      <c r="O823">
        <v>0</v>
      </c>
      <c r="P823" t="s">
        <v>37</v>
      </c>
      <c r="Q823">
        <v>12</v>
      </c>
      <c r="R823">
        <v>17</v>
      </c>
      <c r="S823">
        <v>0</v>
      </c>
      <c r="T823">
        <v>3</v>
      </c>
      <c r="U823" t="s">
        <v>146</v>
      </c>
      <c r="V823">
        <v>17</v>
      </c>
      <c r="W823">
        <v>1</v>
      </c>
      <c r="X823">
        <v>36</v>
      </c>
      <c r="Y823">
        <v>665</v>
      </c>
      <c r="Z823">
        <v>669</v>
      </c>
      <c r="AA823">
        <v>3250</v>
      </c>
      <c r="AB823">
        <v>3</v>
      </c>
    </row>
    <row r="824" spans="1:28" x14ac:dyDescent="0.25">
      <c r="A824">
        <v>823</v>
      </c>
      <c r="B824">
        <v>99541</v>
      </c>
      <c r="C824">
        <v>35000</v>
      </c>
      <c r="D824">
        <v>35000</v>
      </c>
      <c r="E824" s="1">
        <v>0.15310000000000001</v>
      </c>
      <c r="F824" t="s">
        <v>14</v>
      </c>
      <c r="G824" t="s">
        <v>15</v>
      </c>
      <c r="H824" s="2">
        <v>0.15</v>
      </c>
      <c r="I824" t="s">
        <v>30</v>
      </c>
      <c r="J824" t="s">
        <v>31</v>
      </c>
      <c r="K824">
        <v>6666.67</v>
      </c>
      <c r="L824" t="s">
        <v>84</v>
      </c>
      <c r="M824">
        <v>22</v>
      </c>
      <c r="N824">
        <v>33472</v>
      </c>
      <c r="O824">
        <v>0</v>
      </c>
      <c r="P824" t="s">
        <v>40</v>
      </c>
      <c r="Q824">
        <v>15</v>
      </c>
      <c r="R824" s="5">
        <v>15</v>
      </c>
      <c r="S824">
        <v>1</v>
      </c>
      <c r="T824">
        <v>11</v>
      </c>
      <c r="U824" t="s">
        <v>146</v>
      </c>
      <c r="V824">
        <v>15</v>
      </c>
      <c r="W824">
        <v>0</v>
      </c>
      <c r="X824">
        <v>36</v>
      </c>
      <c r="Y824">
        <v>680</v>
      </c>
      <c r="Z824">
        <v>684</v>
      </c>
      <c r="AA824">
        <v>6666.67</v>
      </c>
      <c r="AB824">
        <v>11</v>
      </c>
    </row>
    <row r="825" spans="1:28" x14ac:dyDescent="0.25">
      <c r="A825">
        <v>824</v>
      </c>
      <c r="B825">
        <v>1977</v>
      </c>
      <c r="C825">
        <v>7500</v>
      </c>
      <c r="D825">
        <v>6025</v>
      </c>
      <c r="E825" s="1">
        <v>0.1537</v>
      </c>
      <c r="F825" t="s">
        <v>14</v>
      </c>
      <c r="G825" t="s">
        <v>15</v>
      </c>
      <c r="H825" s="1">
        <v>0.17499999999999999</v>
      </c>
      <c r="I825" t="s">
        <v>24</v>
      </c>
      <c r="J825" t="s">
        <v>35</v>
      </c>
      <c r="K825">
        <v>5000</v>
      </c>
      <c r="L825" t="s">
        <v>62</v>
      </c>
      <c r="M825">
        <v>11</v>
      </c>
      <c r="N825">
        <v>16422</v>
      </c>
      <c r="O825">
        <v>0</v>
      </c>
      <c r="P825" t="s">
        <v>19</v>
      </c>
      <c r="Q825">
        <v>15</v>
      </c>
      <c r="R825">
        <v>17</v>
      </c>
      <c r="S825">
        <v>1</v>
      </c>
      <c r="T825">
        <v>0</v>
      </c>
      <c r="U825" t="s">
        <v>146</v>
      </c>
      <c r="V825">
        <v>15</v>
      </c>
      <c r="W825">
        <v>1</v>
      </c>
      <c r="X825">
        <v>36</v>
      </c>
      <c r="Y825">
        <v>675</v>
      </c>
      <c r="Z825">
        <v>679</v>
      </c>
      <c r="AA825">
        <v>5000</v>
      </c>
      <c r="AB825">
        <v>0</v>
      </c>
    </row>
    <row r="826" spans="1:28" x14ac:dyDescent="0.25">
      <c r="A826">
        <v>825</v>
      </c>
      <c r="B826">
        <v>15197</v>
      </c>
      <c r="C826">
        <v>25000</v>
      </c>
      <c r="D826">
        <v>15675</v>
      </c>
      <c r="E826" s="1">
        <v>0.1036</v>
      </c>
      <c r="F826" t="s">
        <v>23</v>
      </c>
      <c r="G826" t="s">
        <v>68</v>
      </c>
      <c r="H826" s="1">
        <v>0.16259999999999999</v>
      </c>
      <c r="I826" t="s">
        <v>24</v>
      </c>
      <c r="J826" t="s">
        <v>17</v>
      </c>
      <c r="K826">
        <v>3333.33</v>
      </c>
      <c r="L826" t="s">
        <v>63</v>
      </c>
      <c r="M826">
        <v>6</v>
      </c>
      <c r="N826">
        <v>22713</v>
      </c>
      <c r="O826">
        <v>1</v>
      </c>
      <c r="P826" t="s">
        <v>40</v>
      </c>
      <c r="Q826">
        <v>10</v>
      </c>
      <c r="R826">
        <v>16</v>
      </c>
      <c r="S826">
        <v>4</v>
      </c>
      <c r="T826">
        <v>11</v>
      </c>
      <c r="U826" t="s">
        <v>147</v>
      </c>
      <c r="V826">
        <v>7</v>
      </c>
      <c r="W826">
        <v>1</v>
      </c>
      <c r="X826">
        <v>60</v>
      </c>
      <c r="Y826">
        <v>765</v>
      </c>
      <c r="Z826">
        <v>769</v>
      </c>
      <c r="AA826">
        <v>3333.33</v>
      </c>
      <c r="AB826">
        <v>11</v>
      </c>
    </row>
    <row r="827" spans="1:28" x14ac:dyDescent="0.25">
      <c r="A827">
        <v>826</v>
      </c>
      <c r="B827">
        <v>11620</v>
      </c>
      <c r="C827">
        <v>3800</v>
      </c>
      <c r="D827">
        <v>3800</v>
      </c>
      <c r="E827" s="1">
        <v>0.11119999999999999</v>
      </c>
      <c r="F827" t="s">
        <v>14</v>
      </c>
      <c r="G827" t="s">
        <v>76</v>
      </c>
      <c r="H827" s="1">
        <v>0.1545</v>
      </c>
      <c r="I827" t="s">
        <v>77</v>
      </c>
      <c r="J827" t="s">
        <v>17</v>
      </c>
      <c r="K827">
        <v>5416.67</v>
      </c>
      <c r="L827" t="s">
        <v>83</v>
      </c>
      <c r="M827">
        <v>11</v>
      </c>
      <c r="N827">
        <v>9266</v>
      </c>
      <c r="O827">
        <v>0</v>
      </c>
      <c r="P827" t="s">
        <v>40</v>
      </c>
      <c r="Q827">
        <v>11</v>
      </c>
      <c r="R827">
        <v>15</v>
      </c>
      <c r="S827">
        <v>5</v>
      </c>
      <c r="T827">
        <v>11</v>
      </c>
      <c r="U827" t="s">
        <v>146</v>
      </c>
      <c r="V827">
        <v>13</v>
      </c>
      <c r="W827">
        <v>1</v>
      </c>
      <c r="X827">
        <v>36</v>
      </c>
      <c r="Y827">
        <v>700</v>
      </c>
      <c r="Z827">
        <v>704</v>
      </c>
      <c r="AA827">
        <v>5416.67</v>
      </c>
      <c r="AB827">
        <v>11</v>
      </c>
    </row>
    <row r="828" spans="1:28" x14ac:dyDescent="0.25">
      <c r="A828">
        <v>827</v>
      </c>
      <c r="B828">
        <v>73232</v>
      </c>
      <c r="C828">
        <v>2800</v>
      </c>
      <c r="D828">
        <v>2800</v>
      </c>
      <c r="E828" s="1">
        <v>8.8999999999999996E-2</v>
      </c>
      <c r="F828" t="s">
        <v>14</v>
      </c>
      <c r="G828" t="s">
        <v>33</v>
      </c>
      <c r="H828" s="1">
        <v>0.27760000000000001</v>
      </c>
      <c r="I828" t="s">
        <v>69</v>
      </c>
      <c r="J828" t="s">
        <v>31</v>
      </c>
      <c r="K828">
        <v>3250</v>
      </c>
      <c r="L828" t="s">
        <v>83</v>
      </c>
      <c r="M828">
        <v>13</v>
      </c>
      <c r="N828">
        <v>22401</v>
      </c>
      <c r="O828">
        <v>0</v>
      </c>
      <c r="P828" t="s">
        <v>40</v>
      </c>
      <c r="Q828">
        <v>8</v>
      </c>
      <c r="R828">
        <v>27</v>
      </c>
      <c r="S828">
        <v>3</v>
      </c>
      <c r="T828">
        <v>11</v>
      </c>
      <c r="U828" t="s">
        <v>146</v>
      </c>
      <c r="V828">
        <v>13</v>
      </c>
      <c r="W828">
        <v>0</v>
      </c>
      <c r="X828">
        <v>36</v>
      </c>
      <c r="Y828">
        <v>700</v>
      </c>
      <c r="Z828">
        <v>704</v>
      </c>
      <c r="AA828">
        <v>3250</v>
      </c>
      <c r="AB828">
        <v>11</v>
      </c>
    </row>
    <row r="829" spans="1:28" x14ac:dyDescent="0.25">
      <c r="A829">
        <v>828</v>
      </c>
      <c r="B829">
        <v>27317</v>
      </c>
      <c r="C829">
        <v>6250</v>
      </c>
      <c r="D829">
        <v>6250</v>
      </c>
      <c r="E829" s="1">
        <v>7.4899999999999994E-2</v>
      </c>
      <c r="F829" t="s">
        <v>14</v>
      </c>
      <c r="G829" t="s">
        <v>29</v>
      </c>
      <c r="H829" s="1">
        <v>0.2397</v>
      </c>
      <c r="I829" t="s">
        <v>113</v>
      </c>
      <c r="J829" t="s">
        <v>17</v>
      </c>
      <c r="K829">
        <v>2900</v>
      </c>
      <c r="L829" t="s">
        <v>52</v>
      </c>
      <c r="M829">
        <v>13</v>
      </c>
      <c r="N829">
        <v>21536</v>
      </c>
      <c r="O829">
        <v>0</v>
      </c>
      <c r="P829" t="s">
        <v>22</v>
      </c>
      <c r="Q829">
        <v>7</v>
      </c>
      <c r="R829">
        <v>23</v>
      </c>
      <c r="S829">
        <v>2</v>
      </c>
      <c r="T829">
        <v>2</v>
      </c>
      <c r="U829" t="s">
        <v>146</v>
      </c>
      <c r="V829">
        <v>9</v>
      </c>
      <c r="W829">
        <v>1</v>
      </c>
      <c r="X829">
        <v>36</v>
      </c>
      <c r="Y829">
        <v>730</v>
      </c>
      <c r="Z829">
        <v>734</v>
      </c>
      <c r="AA829">
        <v>2900</v>
      </c>
      <c r="AB829">
        <v>2</v>
      </c>
    </row>
    <row r="830" spans="1:28" x14ac:dyDescent="0.25">
      <c r="A830">
        <v>829</v>
      </c>
      <c r="B830">
        <v>38774</v>
      </c>
      <c r="C830">
        <v>18000</v>
      </c>
      <c r="D830">
        <v>17994.46</v>
      </c>
      <c r="E830" s="1">
        <v>9.9099999999999994E-2</v>
      </c>
      <c r="F830" t="s">
        <v>14</v>
      </c>
      <c r="G830" t="s">
        <v>15</v>
      </c>
      <c r="H830" s="1">
        <v>0.11849999999999999</v>
      </c>
      <c r="I830" t="s">
        <v>79</v>
      </c>
      <c r="J830" t="s">
        <v>17</v>
      </c>
      <c r="K830">
        <v>3333.33</v>
      </c>
      <c r="L830" t="s">
        <v>51</v>
      </c>
      <c r="M830">
        <v>13</v>
      </c>
      <c r="N830">
        <v>10416</v>
      </c>
      <c r="O830">
        <v>2</v>
      </c>
      <c r="P830" t="s">
        <v>28</v>
      </c>
      <c r="Q830">
        <v>9</v>
      </c>
      <c r="R830">
        <v>11</v>
      </c>
      <c r="S830">
        <v>1</v>
      </c>
      <c r="T830">
        <v>5</v>
      </c>
      <c r="U830" t="s">
        <v>148</v>
      </c>
      <c r="V830">
        <v>10</v>
      </c>
      <c r="W830">
        <v>1</v>
      </c>
      <c r="X830">
        <v>36</v>
      </c>
      <c r="Y830">
        <v>725</v>
      </c>
      <c r="Z830">
        <v>729</v>
      </c>
      <c r="AA830">
        <v>3333.33</v>
      </c>
      <c r="AB830">
        <v>5</v>
      </c>
    </row>
    <row r="831" spans="1:28" x14ac:dyDescent="0.25">
      <c r="A831">
        <v>830</v>
      </c>
      <c r="B831">
        <v>73956</v>
      </c>
      <c r="C831">
        <v>6000</v>
      </c>
      <c r="D831">
        <v>6000</v>
      </c>
      <c r="E831" s="1">
        <v>0.17269999999999999</v>
      </c>
      <c r="F831" t="s">
        <v>14</v>
      </c>
      <c r="G831" t="s">
        <v>15</v>
      </c>
      <c r="H831" s="1">
        <v>0.2913</v>
      </c>
      <c r="I831" t="s">
        <v>65</v>
      </c>
      <c r="J831" t="s">
        <v>31</v>
      </c>
      <c r="K831">
        <v>2752.92</v>
      </c>
      <c r="L831" t="s">
        <v>73</v>
      </c>
      <c r="M831">
        <v>12</v>
      </c>
      <c r="N831">
        <v>4569</v>
      </c>
      <c r="O831">
        <v>2</v>
      </c>
      <c r="P831" t="s">
        <v>19</v>
      </c>
      <c r="Q831">
        <v>17</v>
      </c>
      <c r="R831">
        <v>29</v>
      </c>
      <c r="S831">
        <v>1</v>
      </c>
      <c r="T831">
        <v>0</v>
      </c>
      <c r="U831" t="s">
        <v>148</v>
      </c>
      <c r="V831">
        <v>18</v>
      </c>
      <c r="W831">
        <v>0</v>
      </c>
      <c r="X831">
        <v>36</v>
      </c>
      <c r="Y831">
        <v>660</v>
      </c>
      <c r="Z831">
        <v>664</v>
      </c>
      <c r="AA831">
        <v>2752.92</v>
      </c>
      <c r="AB831">
        <v>0</v>
      </c>
    </row>
    <row r="832" spans="1:28" x14ac:dyDescent="0.25">
      <c r="A832">
        <v>831</v>
      </c>
      <c r="B832">
        <v>77363</v>
      </c>
      <c r="C832">
        <v>20000</v>
      </c>
      <c r="D832">
        <v>20000</v>
      </c>
      <c r="E832" s="1">
        <v>0.1409</v>
      </c>
      <c r="F832" t="s">
        <v>14</v>
      </c>
      <c r="G832" t="s">
        <v>15</v>
      </c>
      <c r="H832" s="1">
        <v>0.34910000000000002</v>
      </c>
      <c r="I832" t="s">
        <v>20</v>
      </c>
      <c r="J832" t="s">
        <v>17</v>
      </c>
      <c r="K832">
        <v>4583.33</v>
      </c>
      <c r="L832" t="s">
        <v>78</v>
      </c>
      <c r="M832">
        <v>8</v>
      </c>
      <c r="N832">
        <v>6510</v>
      </c>
      <c r="O832">
        <v>1</v>
      </c>
      <c r="P832" t="s">
        <v>22</v>
      </c>
      <c r="Q832">
        <v>14</v>
      </c>
      <c r="R832">
        <v>34</v>
      </c>
      <c r="S832">
        <v>1</v>
      </c>
      <c r="T832">
        <v>2</v>
      </c>
      <c r="U832" t="s">
        <v>147</v>
      </c>
      <c r="V832">
        <v>12</v>
      </c>
      <c r="W832">
        <v>1</v>
      </c>
      <c r="X832">
        <v>36</v>
      </c>
      <c r="Y832">
        <v>710</v>
      </c>
      <c r="Z832">
        <v>714</v>
      </c>
      <c r="AA832">
        <v>4583.33</v>
      </c>
      <c r="AB832">
        <v>2</v>
      </c>
    </row>
    <row r="833" spans="1:28" x14ac:dyDescent="0.25">
      <c r="A833">
        <v>832</v>
      </c>
      <c r="B833">
        <v>71926</v>
      </c>
      <c r="C833">
        <v>8000</v>
      </c>
      <c r="D833">
        <v>8000</v>
      </c>
      <c r="E833" s="1">
        <v>0.1114</v>
      </c>
      <c r="F833" t="s">
        <v>14</v>
      </c>
      <c r="G833" t="s">
        <v>15</v>
      </c>
      <c r="H833" s="1">
        <v>0.23930000000000001</v>
      </c>
      <c r="I833" t="s">
        <v>114</v>
      </c>
      <c r="J833" t="s">
        <v>31</v>
      </c>
      <c r="K833">
        <v>2666.67</v>
      </c>
      <c r="L833" t="s">
        <v>83</v>
      </c>
      <c r="M833">
        <v>11</v>
      </c>
      <c r="N833">
        <v>10128</v>
      </c>
      <c r="O833">
        <v>0</v>
      </c>
      <c r="P833" t="s">
        <v>28</v>
      </c>
      <c r="Q833">
        <v>11</v>
      </c>
      <c r="R833">
        <v>23</v>
      </c>
      <c r="S833">
        <v>1</v>
      </c>
      <c r="T833">
        <v>5</v>
      </c>
      <c r="U833" t="s">
        <v>146</v>
      </c>
      <c r="V833">
        <v>13</v>
      </c>
      <c r="W833">
        <v>0</v>
      </c>
      <c r="X833">
        <v>36</v>
      </c>
      <c r="Y833">
        <v>700</v>
      </c>
      <c r="Z833">
        <v>704</v>
      </c>
      <c r="AA833">
        <v>2666.67</v>
      </c>
      <c r="AB833">
        <v>5</v>
      </c>
    </row>
    <row r="834" spans="1:28" x14ac:dyDescent="0.25">
      <c r="A834">
        <v>833</v>
      </c>
      <c r="B834">
        <v>46024</v>
      </c>
      <c r="C834">
        <v>12000</v>
      </c>
      <c r="D834">
        <v>12000</v>
      </c>
      <c r="E834" s="1">
        <v>6.6199999999999995E-2</v>
      </c>
      <c r="F834" t="s">
        <v>14</v>
      </c>
      <c r="G834" t="s">
        <v>68</v>
      </c>
      <c r="H834" s="1">
        <v>4.8099999999999997E-2</v>
      </c>
      <c r="I834" t="s">
        <v>71</v>
      </c>
      <c r="J834" t="s">
        <v>17</v>
      </c>
      <c r="K834">
        <v>9833.33</v>
      </c>
      <c r="L834" t="s">
        <v>95</v>
      </c>
      <c r="M834">
        <v>15</v>
      </c>
      <c r="N834">
        <v>5584</v>
      </c>
      <c r="O834">
        <v>2</v>
      </c>
      <c r="P834" t="s">
        <v>40</v>
      </c>
      <c r="Q834">
        <v>6</v>
      </c>
      <c r="R834">
        <v>4</v>
      </c>
      <c r="S834">
        <v>4</v>
      </c>
      <c r="T834">
        <v>11</v>
      </c>
      <c r="U834" t="s">
        <v>148</v>
      </c>
      <c r="V834">
        <v>7</v>
      </c>
      <c r="W834">
        <v>1</v>
      </c>
      <c r="X834">
        <v>36</v>
      </c>
      <c r="Y834">
        <v>790</v>
      </c>
      <c r="Z834">
        <v>794</v>
      </c>
      <c r="AA834">
        <v>9833.33</v>
      </c>
      <c r="AB834">
        <v>11</v>
      </c>
    </row>
    <row r="835" spans="1:28" x14ac:dyDescent="0.25">
      <c r="A835">
        <v>834</v>
      </c>
      <c r="B835">
        <v>11376</v>
      </c>
      <c r="C835">
        <v>24000</v>
      </c>
      <c r="D835">
        <v>7100</v>
      </c>
      <c r="E835" s="1">
        <v>0.11119999999999999</v>
      </c>
      <c r="F835" t="s">
        <v>23</v>
      </c>
      <c r="G835" t="s">
        <v>68</v>
      </c>
      <c r="H835" s="1">
        <v>0.11990000000000001</v>
      </c>
      <c r="I835" t="s">
        <v>99</v>
      </c>
      <c r="J835" t="s">
        <v>35</v>
      </c>
      <c r="K835">
        <v>5686.67</v>
      </c>
      <c r="L835" t="s">
        <v>104</v>
      </c>
      <c r="M835">
        <v>6</v>
      </c>
      <c r="N835">
        <v>1726</v>
      </c>
      <c r="O835">
        <v>2</v>
      </c>
      <c r="P835" t="s">
        <v>22</v>
      </c>
      <c r="Q835">
        <v>11</v>
      </c>
      <c r="R835">
        <v>11</v>
      </c>
      <c r="S835">
        <v>4</v>
      </c>
      <c r="T835">
        <v>2</v>
      </c>
      <c r="U835" t="s">
        <v>148</v>
      </c>
      <c r="V835">
        <v>8</v>
      </c>
      <c r="W835">
        <v>1</v>
      </c>
      <c r="X835">
        <v>60</v>
      </c>
      <c r="Y835">
        <v>775</v>
      </c>
      <c r="Z835">
        <v>779</v>
      </c>
      <c r="AA835">
        <v>5686.67</v>
      </c>
      <c r="AB835">
        <v>2</v>
      </c>
    </row>
    <row r="836" spans="1:28" x14ac:dyDescent="0.25">
      <c r="A836">
        <v>835</v>
      </c>
      <c r="B836">
        <v>13393</v>
      </c>
      <c r="C836">
        <v>3000</v>
      </c>
      <c r="D836">
        <v>2925</v>
      </c>
      <c r="E836" s="1">
        <v>0.1149</v>
      </c>
      <c r="F836" t="s">
        <v>14</v>
      </c>
      <c r="G836" t="s">
        <v>15</v>
      </c>
      <c r="H836" s="1">
        <v>9.2200000000000004E-2</v>
      </c>
      <c r="I836" t="s">
        <v>24</v>
      </c>
      <c r="J836" t="s">
        <v>31</v>
      </c>
      <c r="K836">
        <v>4900</v>
      </c>
      <c r="L836" t="s">
        <v>25</v>
      </c>
      <c r="M836">
        <v>6</v>
      </c>
      <c r="N836">
        <v>3996</v>
      </c>
      <c r="O836">
        <v>1</v>
      </c>
      <c r="P836" t="s">
        <v>40</v>
      </c>
      <c r="Q836">
        <v>11</v>
      </c>
      <c r="R836">
        <v>9</v>
      </c>
      <c r="S836">
        <v>1</v>
      </c>
      <c r="T836">
        <v>11</v>
      </c>
      <c r="U836" t="s">
        <v>147</v>
      </c>
      <c r="V836">
        <v>14</v>
      </c>
      <c r="W836">
        <v>0</v>
      </c>
      <c r="X836">
        <v>36</v>
      </c>
      <c r="Y836">
        <v>690</v>
      </c>
      <c r="Z836">
        <v>694</v>
      </c>
      <c r="AA836">
        <v>4900</v>
      </c>
      <c r="AB836">
        <v>11</v>
      </c>
    </row>
    <row r="837" spans="1:28" x14ac:dyDescent="0.25">
      <c r="A837">
        <v>836</v>
      </c>
      <c r="B837">
        <v>26533</v>
      </c>
      <c r="C837">
        <v>5000</v>
      </c>
      <c r="D837">
        <v>5000</v>
      </c>
      <c r="E837" s="1">
        <v>6.9900000000000004E-2</v>
      </c>
      <c r="F837" t="s">
        <v>14</v>
      </c>
      <c r="G837" t="s">
        <v>76</v>
      </c>
      <c r="H837" s="1">
        <v>8.5099999999999995E-2</v>
      </c>
      <c r="I837" t="s">
        <v>56</v>
      </c>
      <c r="J837" t="s">
        <v>17</v>
      </c>
      <c r="K837">
        <v>3750</v>
      </c>
      <c r="L837" t="s">
        <v>106</v>
      </c>
      <c r="M837">
        <v>12</v>
      </c>
      <c r="N837">
        <v>3998</v>
      </c>
      <c r="O837">
        <v>0</v>
      </c>
      <c r="P837" t="s">
        <v>47</v>
      </c>
      <c r="Q837">
        <v>6</v>
      </c>
      <c r="R837">
        <v>8</v>
      </c>
      <c r="S837">
        <v>5</v>
      </c>
      <c r="T837">
        <v>6</v>
      </c>
      <c r="U837" t="s">
        <v>146</v>
      </c>
      <c r="V837">
        <v>9</v>
      </c>
      <c r="W837">
        <v>1</v>
      </c>
      <c r="X837">
        <v>36</v>
      </c>
      <c r="Y837">
        <v>745</v>
      </c>
      <c r="Z837">
        <v>749</v>
      </c>
      <c r="AA837">
        <v>3750</v>
      </c>
      <c r="AB837">
        <v>6</v>
      </c>
    </row>
    <row r="838" spans="1:28" x14ac:dyDescent="0.25">
      <c r="A838">
        <v>837</v>
      </c>
      <c r="B838">
        <v>48955</v>
      </c>
      <c r="C838">
        <v>21850</v>
      </c>
      <c r="D838">
        <v>21800</v>
      </c>
      <c r="E838" s="1">
        <v>0.1399</v>
      </c>
      <c r="F838" t="s">
        <v>23</v>
      </c>
      <c r="G838" t="s">
        <v>15</v>
      </c>
      <c r="H838" s="1">
        <v>0.17949999999999999</v>
      </c>
      <c r="I838" t="s">
        <v>71</v>
      </c>
      <c r="J838" t="s">
        <v>31</v>
      </c>
      <c r="K838">
        <v>3750</v>
      </c>
      <c r="L838" t="s">
        <v>52</v>
      </c>
      <c r="M838">
        <v>5</v>
      </c>
      <c r="N838">
        <v>7102</v>
      </c>
      <c r="O838">
        <v>0</v>
      </c>
      <c r="P838" t="s">
        <v>37</v>
      </c>
      <c r="Q838">
        <v>13</v>
      </c>
      <c r="R838">
        <v>17</v>
      </c>
      <c r="S838">
        <v>1</v>
      </c>
      <c r="T838">
        <v>3</v>
      </c>
      <c r="U838" t="s">
        <v>146</v>
      </c>
      <c r="V838">
        <v>9</v>
      </c>
      <c r="W838">
        <v>0</v>
      </c>
      <c r="X838">
        <v>60</v>
      </c>
      <c r="Y838">
        <v>730</v>
      </c>
      <c r="Z838">
        <v>734</v>
      </c>
      <c r="AA838">
        <v>3750</v>
      </c>
      <c r="AB838">
        <v>3</v>
      </c>
    </row>
    <row r="839" spans="1:28" x14ac:dyDescent="0.25">
      <c r="A839">
        <v>838</v>
      </c>
      <c r="B839">
        <v>95456</v>
      </c>
      <c r="C839">
        <v>21850</v>
      </c>
      <c r="D839">
        <v>21850</v>
      </c>
      <c r="E839" s="1">
        <v>0.23280000000000001</v>
      </c>
      <c r="F839" t="s">
        <v>23</v>
      </c>
      <c r="G839" t="s">
        <v>91</v>
      </c>
      <c r="H839" s="1">
        <v>0.26950000000000002</v>
      </c>
      <c r="I839" t="s">
        <v>81</v>
      </c>
      <c r="J839" t="s">
        <v>17</v>
      </c>
      <c r="K839">
        <v>5833.33</v>
      </c>
      <c r="L839" t="s">
        <v>62</v>
      </c>
      <c r="M839">
        <v>21</v>
      </c>
      <c r="N839">
        <v>29643</v>
      </c>
      <c r="O839">
        <v>2</v>
      </c>
      <c r="P839" t="s">
        <v>37</v>
      </c>
      <c r="Q839">
        <v>23</v>
      </c>
      <c r="R839">
        <v>26</v>
      </c>
      <c r="S839">
        <v>0</v>
      </c>
      <c r="T839">
        <v>3</v>
      </c>
      <c r="U839" t="s">
        <v>148</v>
      </c>
      <c r="V839">
        <v>15</v>
      </c>
      <c r="W839">
        <v>1</v>
      </c>
      <c r="X839">
        <v>60</v>
      </c>
      <c r="Y839">
        <v>675</v>
      </c>
      <c r="Z839">
        <v>679</v>
      </c>
      <c r="AA839">
        <v>5833.33</v>
      </c>
      <c r="AB839">
        <v>3</v>
      </c>
    </row>
    <row r="840" spans="1:28" x14ac:dyDescent="0.25">
      <c r="A840">
        <v>839</v>
      </c>
      <c r="B840">
        <v>102846</v>
      </c>
      <c r="C840">
        <v>10000</v>
      </c>
      <c r="D840">
        <v>7586.93</v>
      </c>
      <c r="E840" s="1">
        <v>0.13469999999999999</v>
      </c>
      <c r="F840" t="s">
        <v>14</v>
      </c>
      <c r="G840" t="s">
        <v>29</v>
      </c>
      <c r="H840" s="1">
        <v>0.14199999999999999</v>
      </c>
      <c r="I840" t="s">
        <v>24</v>
      </c>
      <c r="J840" t="s">
        <v>17</v>
      </c>
      <c r="K840">
        <v>6666.67</v>
      </c>
      <c r="L840" t="s">
        <v>25</v>
      </c>
      <c r="M840">
        <v>8</v>
      </c>
      <c r="N840">
        <v>126402</v>
      </c>
      <c r="O840">
        <v>2</v>
      </c>
      <c r="P840" t="s">
        <v>32</v>
      </c>
      <c r="Q840">
        <v>13</v>
      </c>
      <c r="R840">
        <v>14</v>
      </c>
      <c r="S840">
        <v>2</v>
      </c>
      <c r="T840">
        <v>9</v>
      </c>
      <c r="U840" t="s">
        <v>148</v>
      </c>
      <c r="V840">
        <v>14</v>
      </c>
      <c r="W840">
        <v>1</v>
      </c>
      <c r="X840">
        <v>36</v>
      </c>
      <c r="Y840">
        <v>690</v>
      </c>
      <c r="Z840">
        <v>694</v>
      </c>
      <c r="AA840">
        <v>6666.67</v>
      </c>
      <c r="AB840">
        <v>9</v>
      </c>
    </row>
    <row r="841" spans="1:28" x14ac:dyDescent="0.25">
      <c r="A841">
        <v>840</v>
      </c>
      <c r="B841">
        <v>2074</v>
      </c>
      <c r="C841">
        <v>15000</v>
      </c>
      <c r="D841">
        <v>10150.07</v>
      </c>
      <c r="E841" s="1">
        <v>0.15679999999999999</v>
      </c>
      <c r="F841" t="s">
        <v>14</v>
      </c>
      <c r="G841" t="s">
        <v>33</v>
      </c>
      <c r="H841" s="1">
        <v>2.6800000000000001E-2</v>
      </c>
      <c r="I841" t="s">
        <v>81</v>
      </c>
      <c r="J841" t="s">
        <v>35</v>
      </c>
      <c r="K841">
        <v>2500</v>
      </c>
      <c r="L841" t="s">
        <v>84</v>
      </c>
      <c r="M841">
        <v>6</v>
      </c>
      <c r="N841">
        <v>3004</v>
      </c>
      <c r="O841">
        <v>2</v>
      </c>
      <c r="P841" t="s">
        <v>49</v>
      </c>
      <c r="Q841">
        <v>15</v>
      </c>
      <c r="R841">
        <v>2</v>
      </c>
      <c r="S841">
        <v>3</v>
      </c>
      <c r="T841">
        <v>1</v>
      </c>
      <c r="U841" t="s">
        <v>148</v>
      </c>
      <c r="V841">
        <v>15</v>
      </c>
      <c r="W841">
        <v>1</v>
      </c>
      <c r="X841">
        <v>36</v>
      </c>
      <c r="Y841">
        <v>680</v>
      </c>
      <c r="Z841">
        <v>684</v>
      </c>
      <c r="AA841">
        <v>2500</v>
      </c>
      <c r="AB841">
        <v>1</v>
      </c>
    </row>
    <row r="842" spans="1:28" x14ac:dyDescent="0.25">
      <c r="A842">
        <v>841</v>
      </c>
      <c r="B842">
        <v>23197</v>
      </c>
      <c r="C842">
        <v>9600</v>
      </c>
      <c r="D842">
        <v>9600</v>
      </c>
      <c r="E842" s="1">
        <v>7.2900000000000006E-2</v>
      </c>
      <c r="F842" t="s">
        <v>14</v>
      </c>
      <c r="G842" t="s">
        <v>33</v>
      </c>
      <c r="H842" s="1">
        <v>9.6600000000000005E-2</v>
      </c>
      <c r="I842" t="s">
        <v>96</v>
      </c>
      <c r="J842" t="s">
        <v>31</v>
      </c>
      <c r="K842">
        <v>6048</v>
      </c>
      <c r="L842" t="s">
        <v>55</v>
      </c>
      <c r="M842">
        <v>7</v>
      </c>
      <c r="N842">
        <v>15700</v>
      </c>
      <c r="O842">
        <v>0</v>
      </c>
      <c r="P842" t="s">
        <v>53</v>
      </c>
      <c r="Q842">
        <v>7</v>
      </c>
      <c r="R842">
        <v>9</v>
      </c>
      <c r="S842">
        <v>3</v>
      </c>
      <c r="T842">
        <v>7</v>
      </c>
      <c r="U842" t="s">
        <v>146</v>
      </c>
      <c r="V842">
        <v>9</v>
      </c>
      <c r="W842">
        <v>0</v>
      </c>
      <c r="X842">
        <v>36</v>
      </c>
      <c r="Y842">
        <v>740</v>
      </c>
      <c r="Z842">
        <v>744</v>
      </c>
      <c r="AA842">
        <v>6048</v>
      </c>
      <c r="AB842">
        <v>7</v>
      </c>
    </row>
    <row r="843" spans="1:28" x14ac:dyDescent="0.25">
      <c r="A843">
        <v>842</v>
      </c>
      <c r="B843">
        <v>44626</v>
      </c>
      <c r="C843">
        <v>25000</v>
      </c>
      <c r="D843">
        <v>24975</v>
      </c>
      <c r="E843" s="1">
        <v>0.20499999999999999</v>
      </c>
      <c r="F843" t="s">
        <v>14</v>
      </c>
      <c r="G843" t="s">
        <v>29</v>
      </c>
      <c r="H843" s="1">
        <v>0.1472</v>
      </c>
      <c r="I843" t="s">
        <v>46</v>
      </c>
      <c r="J843" t="s">
        <v>31</v>
      </c>
      <c r="K843">
        <v>7301.58</v>
      </c>
      <c r="L843" t="s">
        <v>36</v>
      </c>
      <c r="M843">
        <v>18</v>
      </c>
      <c r="N843">
        <v>21675</v>
      </c>
      <c r="O843">
        <v>0</v>
      </c>
      <c r="P843" t="s">
        <v>64</v>
      </c>
      <c r="Q843">
        <v>20</v>
      </c>
      <c r="R843">
        <v>14</v>
      </c>
      <c r="S843">
        <v>2</v>
      </c>
      <c r="T843">
        <v>4</v>
      </c>
      <c r="U843" t="s">
        <v>146</v>
      </c>
      <c r="V843">
        <v>16</v>
      </c>
      <c r="W843">
        <v>0</v>
      </c>
      <c r="X843">
        <v>36</v>
      </c>
      <c r="Y843">
        <v>670</v>
      </c>
      <c r="Z843">
        <v>674</v>
      </c>
      <c r="AA843">
        <v>7301.58</v>
      </c>
      <c r="AB843">
        <v>4</v>
      </c>
    </row>
    <row r="844" spans="1:28" x14ac:dyDescent="0.25">
      <c r="A844">
        <v>843</v>
      </c>
      <c r="B844">
        <v>10262</v>
      </c>
      <c r="C844">
        <v>25000</v>
      </c>
      <c r="D844">
        <v>14401.65</v>
      </c>
      <c r="E844" s="1">
        <v>0.1149</v>
      </c>
      <c r="F844" t="s">
        <v>23</v>
      </c>
      <c r="G844" t="s">
        <v>68</v>
      </c>
      <c r="H844" s="1">
        <v>4.9500000000000002E-2</v>
      </c>
      <c r="I844" t="s">
        <v>46</v>
      </c>
      <c r="J844" t="s">
        <v>17</v>
      </c>
      <c r="K844">
        <v>3333.33</v>
      </c>
      <c r="L844" t="s">
        <v>67</v>
      </c>
      <c r="M844">
        <v>9</v>
      </c>
      <c r="N844">
        <v>3367</v>
      </c>
      <c r="O844">
        <v>3</v>
      </c>
      <c r="P844" t="s">
        <v>22</v>
      </c>
      <c r="Q844">
        <v>11</v>
      </c>
      <c r="R844">
        <v>4</v>
      </c>
      <c r="S844">
        <v>4</v>
      </c>
      <c r="T844">
        <v>2</v>
      </c>
      <c r="U844" t="s">
        <v>149</v>
      </c>
      <c r="V844">
        <v>7</v>
      </c>
      <c r="W844">
        <v>1</v>
      </c>
      <c r="X844">
        <v>60</v>
      </c>
      <c r="Y844">
        <v>780</v>
      </c>
      <c r="Z844">
        <v>784</v>
      </c>
      <c r="AA844">
        <v>3333.33</v>
      </c>
      <c r="AB844">
        <v>2</v>
      </c>
    </row>
    <row r="845" spans="1:28" x14ac:dyDescent="0.25">
      <c r="A845">
        <v>844</v>
      </c>
      <c r="B845">
        <v>37041</v>
      </c>
      <c r="C845">
        <v>30000</v>
      </c>
      <c r="D845">
        <v>29950</v>
      </c>
      <c r="E845" s="1">
        <v>7.9000000000000001E-2</v>
      </c>
      <c r="F845" t="s">
        <v>14</v>
      </c>
      <c r="G845" t="s">
        <v>68</v>
      </c>
      <c r="H845" s="1">
        <v>3.3999999999999998E-3</v>
      </c>
      <c r="I845" t="s">
        <v>38</v>
      </c>
      <c r="J845" t="s">
        <v>31</v>
      </c>
      <c r="K845">
        <v>13416.67</v>
      </c>
      <c r="L845" t="s">
        <v>98</v>
      </c>
      <c r="M845">
        <v>9</v>
      </c>
      <c r="N845">
        <v>2174</v>
      </c>
      <c r="O845">
        <v>3</v>
      </c>
      <c r="P845" t="s">
        <v>40</v>
      </c>
      <c r="Q845">
        <v>7</v>
      </c>
      <c r="R845">
        <v>0</v>
      </c>
      <c r="S845">
        <v>4</v>
      </c>
      <c r="T845">
        <v>11</v>
      </c>
      <c r="U845" t="s">
        <v>149</v>
      </c>
      <c r="V845">
        <v>8</v>
      </c>
      <c r="W845">
        <v>0</v>
      </c>
      <c r="X845">
        <v>36</v>
      </c>
      <c r="Y845">
        <v>810</v>
      </c>
      <c r="Z845">
        <v>814</v>
      </c>
      <c r="AA845">
        <v>13416.67</v>
      </c>
      <c r="AB845">
        <v>11</v>
      </c>
    </row>
    <row r="846" spans="1:28" x14ac:dyDescent="0.25">
      <c r="A846">
        <v>845</v>
      </c>
      <c r="B846">
        <v>24376</v>
      </c>
      <c r="C846">
        <v>20000</v>
      </c>
      <c r="D846">
        <v>20000</v>
      </c>
      <c r="E846" s="1">
        <v>0.16889999999999999</v>
      </c>
      <c r="F846" t="s">
        <v>23</v>
      </c>
      <c r="G846" t="s">
        <v>15</v>
      </c>
      <c r="H846" s="1">
        <v>6.83E-2</v>
      </c>
      <c r="I846" t="s">
        <v>79</v>
      </c>
      <c r="J846" t="s">
        <v>35</v>
      </c>
      <c r="K846">
        <v>4000</v>
      </c>
      <c r="L846" t="s">
        <v>83</v>
      </c>
      <c r="M846">
        <v>6</v>
      </c>
      <c r="N846">
        <v>5845</v>
      </c>
      <c r="O846">
        <v>0</v>
      </c>
      <c r="P846" t="s">
        <v>40</v>
      </c>
      <c r="Q846">
        <v>16</v>
      </c>
      <c r="R846">
        <v>6</v>
      </c>
      <c r="S846">
        <v>1</v>
      </c>
      <c r="T846">
        <v>11</v>
      </c>
      <c r="U846" t="s">
        <v>146</v>
      </c>
      <c r="V846">
        <v>13</v>
      </c>
      <c r="W846">
        <v>1</v>
      </c>
      <c r="X846">
        <v>60</v>
      </c>
      <c r="Y846">
        <v>700</v>
      </c>
      <c r="Z846">
        <v>704</v>
      </c>
      <c r="AA846">
        <v>4000</v>
      </c>
      <c r="AB846">
        <v>11</v>
      </c>
    </row>
    <row r="847" spans="1:28" x14ac:dyDescent="0.25">
      <c r="A847">
        <v>846</v>
      </c>
      <c r="B847">
        <v>57260</v>
      </c>
      <c r="C847">
        <v>14825</v>
      </c>
      <c r="D847">
        <v>14825</v>
      </c>
      <c r="E847" s="1">
        <v>0.13669999999999999</v>
      </c>
      <c r="F847" t="s">
        <v>14</v>
      </c>
      <c r="G847" t="s">
        <v>101</v>
      </c>
      <c r="H847" s="1">
        <v>9.5500000000000002E-2</v>
      </c>
      <c r="I847" t="s">
        <v>24</v>
      </c>
      <c r="J847" t="s">
        <v>31</v>
      </c>
      <c r="K847">
        <v>2500</v>
      </c>
      <c r="L847" t="s">
        <v>27</v>
      </c>
      <c r="M847">
        <v>8</v>
      </c>
      <c r="N847">
        <v>8073</v>
      </c>
      <c r="O847">
        <v>1</v>
      </c>
      <c r="P847" t="s">
        <v>22</v>
      </c>
      <c r="Q847">
        <v>13</v>
      </c>
      <c r="R847">
        <v>9</v>
      </c>
      <c r="S847">
        <v>0</v>
      </c>
      <c r="T847">
        <v>2</v>
      </c>
      <c r="U847" t="s">
        <v>147</v>
      </c>
      <c r="V847">
        <v>14</v>
      </c>
      <c r="W847">
        <v>0</v>
      </c>
      <c r="X847">
        <v>36</v>
      </c>
      <c r="Y847">
        <v>695</v>
      </c>
      <c r="Z847">
        <v>699</v>
      </c>
      <c r="AA847">
        <v>2500</v>
      </c>
      <c r="AB847">
        <v>2</v>
      </c>
    </row>
    <row r="848" spans="1:28" x14ac:dyDescent="0.25">
      <c r="A848">
        <v>847</v>
      </c>
      <c r="B848">
        <v>81130</v>
      </c>
      <c r="C848">
        <v>8000</v>
      </c>
      <c r="D848">
        <v>8000</v>
      </c>
      <c r="E848" s="1">
        <v>0.17269999999999999</v>
      </c>
      <c r="F848" t="s">
        <v>14</v>
      </c>
      <c r="G848" t="s">
        <v>15</v>
      </c>
      <c r="H848" s="1">
        <v>1.9800000000000002E-2</v>
      </c>
      <c r="I848" t="s">
        <v>71</v>
      </c>
      <c r="J848" t="s">
        <v>17</v>
      </c>
      <c r="K848">
        <v>6000</v>
      </c>
      <c r="L848" t="s">
        <v>36</v>
      </c>
      <c r="M848">
        <v>5</v>
      </c>
      <c r="N848">
        <v>5032</v>
      </c>
      <c r="O848">
        <v>2</v>
      </c>
      <c r="P848" t="s">
        <v>40</v>
      </c>
      <c r="Q848">
        <v>17</v>
      </c>
      <c r="R848">
        <v>1</v>
      </c>
      <c r="S848">
        <v>1</v>
      </c>
      <c r="T848">
        <v>11</v>
      </c>
      <c r="U848" t="s">
        <v>148</v>
      </c>
      <c r="V848">
        <v>16</v>
      </c>
      <c r="W848">
        <v>1</v>
      </c>
      <c r="X848">
        <v>36</v>
      </c>
      <c r="Y848">
        <v>670</v>
      </c>
      <c r="Z848">
        <v>674</v>
      </c>
      <c r="AA848">
        <v>6000</v>
      </c>
      <c r="AB848">
        <v>11</v>
      </c>
    </row>
    <row r="849" spans="1:28" x14ac:dyDescent="0.25">
      <c r="A849">
        <v>848</v>
      </c>
      <c r="B849">
        <v>38892</v>
      </c>
      <c r="C849">
        <v>20000</v>
      </c>
      <c r="D849">
        <v>20000</v>
      </c>
      <c r="E849" s="1">
        <v>0.1171</v>
      </c>
      <c r="F849" t="s">
        <v>14</v>
      </c>
      <c r="G849" t="s">
        <v>15</v>
      </c>
      <c r="H849" s="1">
        <v>0.14949999999999999</v>
      </c>
      <c r="I849" t="s">
        <v>20</v>
      </c>
      <c r="J849" t="s">
        <v>17</v>
      </c>
      <c r="K849">
        <v>10416.67</v>
      </c>
      <c r="L849" t="s">
        <v>39</v>
      </c>
      <c r="M849">
        <v>12</v>
      </c>
      <c r="N849">
        <v>26179</v>
      </c>
      <c r="O849">
        <v>2</v>
      </c>
      <c r="P849" t="s">
        <v>49</v>
      </c>
      <c r="Q849">
        <v>11</v>
      </c>
      <c r="R849">
        <v>14</v>
      </c>
      <c r="S849">
        <v>1</v>
      </c>
      <c r="T849">
        <v>1</v>
      </c>
      <c r="U849" t="s">
        <v>148</v>
      </c>
      <c r="V849">
        <v>11</v>
      </c>
      <c r="W849">
        <v>1</v>
      </c>
      <c r="X849">
        <v>36</v>
      </c>
      <c r="Y849">
        <v>720</v>
      </c>
      <c r="Z849">
        <v>724</v>
      </c>
      <c r="AA849">
        <v>10416.67</v>
      </c>
      <c r="AB849">
        <v>1</v>
      </c>
    </row>
    <row r="850" spans="1:28" x14ac:dyDescent="0.25">
      <c r="A850">
        <v>849</v>
      </c>
      <c r="B850">
        <v>35468</v>
      </c>
      <c r="C850">
        <v>7000</v>
      </c>
      <c r="D850">
        <v>7000</v>
      </c>
      <c r="E850" s="1">
        <v>7.9000000000000001E-2</v>
      </c>
      <c r="F850" t="s">
        <v>14</v>
      </c>
      <c r="G850" t="s">
        <v>91</v>
      </c>
      <c r="H850" s="1">
        <v>0.20960000000000001</v>
      </c>
      <c r="I850" t="s">
        <v>20</v>
      </c>
      <c r="J850" t="s">
        <v>35</v>
      </c>
      <c r="K850">
        <v>2300</v>
      </c>
      <c r="L850" t="s">
        <v>63</v>
      </c>
      <c r="M850">
        <v>4</v>
      </c>
      <c r="N850">
        <v>0</v>
      </c>
      <c r="O850">
        <v>0</v>
      </c>
      <c r="P850" t="s">
        <v>40</v>
      </c>
      <c r="Q850">
        <v>7</v>
      </c>
      <c r="R850">
        <v>20</v>
      </c>
      <c r="S850">
        <v>0</v>
      </c>
      <c r="T850">
        <v>11</v>
      </c>
      <c r="U850" t="s">
        <v>146</v>
      </c>
      <c r="V850">
        <v>7</v>
      </c>
      <c r="W850">
        <v>1</v>
      </c>
      <c r="X850">
        <v>36</v>
      </c>
      <c r="Y850">
        <v>765</v>
      </c>
      <c r="Z850">
        <v>769</v>
      </c>
      <c r="AA850">
        <v>2300</v>
      </c>
      <c r="AB850">
        <v>11</v>
      </c>
    </row>
    <row r="851" spans="1:28" x14ac:dyDescent="0.25">
      <c r="A851">
        <v>850</v>
      </c>
      <c r="B851">
        <v>7173</v>
      </c>
      <c r="C851">
        <v>20000</v>
      </c>
      <c r="D851">
        <v>19900</v>
      </c>
      <c r="E851" s="1">
        <v>0.1062</v>
      </c>
      <c r="F851" t="s">
        <v>14</v>
      </c>
      <c r="G851" t="s">
        <v>15</v>
      </c>
      <c r="H851" s="1">
        <v>0.1258</v>
      </c>
      <c r="I851" t="s">
        <v>56</v>
      </c>
      <c r="J851" t="s">
        <v>17</v>
      </c>
      <c r="K851">
        <v>2416.67</v>
      </c>
      <c r="L851" t="s">
        <v>57</v>
      </c>
      <c r="M851">
        <v>5</v>
      </c>
      <c r="N851">
        <v>6011</v>
      </c>
      <c r="O851">
        <v>0</v>
      </c>
      <c r="P851" t="s">
        <v>49</v>
      </c>
      <c r="Q851">
        <v>10</v>
      </c>
      <c r="R851">
        <v>12</v>
      </c>
      <c r="S851">
        <v>1</v>
      </c>
      <c r="T851">
        <v>1</v>
      </c>
      <c r="U851" t="s">
        <v>146</v>
      </c>
      <c r="V851">
        <v>8</v>
      </c>
      <c r="W851">
        <v>1</v>
      </c>
      <c r="X851">
        <v>36</v>
      </c>
      <c r="Y851">
        <v>760</v>
      </c>
      <c r="Z851">
        <v>764</v>
      </c>
      <c r="AA851">
        <v>2416.67</v>
      </c>
      <c r="AB851">
        <v>1</v>
      </c>
    </row>
    <row r="852" spans="1:28" x14ac:dyDescent="0.25">
      <c r="A852">
        <v>851</v>
      </c>
      <c r="B852">
        <v>102295</v>
      </c>
      <c r="C852">
        <v>5000</v>
      </c>
      <c r="D852">
        <v>4500</v>
      </c>
      <c r="E852" s="1">
        <v>0.1103</v>
      </c>
      <c r="F852" t="s">
        <v>14</v>
      </c>
      <c r="G852" t="s">
        <v>76</v>
      </c>
      <c r="H852" s="1">
        <v>4.7000000000000002E-3</v>
      </c>
      <c r="I852" t="s">
        <v>77</v>
      </c>
      <c r="J852" t="s">
        <v>31</v>
      </c>
      <c r="K852">
        <v>3166.67</v>
      </c>
      <c r="L852" t="s">
        <v>84</v>
      </c>
      <c r="M852">
        <v>5</v>
      </c>
      <c r="N852">
        <v>4254</v>
      </c>
      <c r="O852">
        <v>5</v>
      </c>
      <c r="P852" t="s">
        <v>19</v>
      </c>
      <c r="Q852">
        <v>11</v>
      </c>
      <c r="R852">
        <v>0</v>
      </c>
      <c r="S852">
        <v>5</v>
      </c>
      <c r="T852">
        <v>0</v>
      </c>
      <c r="U852" t="s">
        <v>149</v>
      </c>
      <c r="V852">
        <v>15</v>
      </c>
      <c r="W852">
        <v>0</v>
      </c>
      <c r="X852">
        <v>36</v>
      </c>
      <c r="Y852">
        <v>680</v>
      </c>
      <c r="Z852">
        <v>684</v>
      </c>
      <c r="AA852">
        <v>3166.67</v>
      </c>
      <c r="AB852">
        <v>0</v>
      </c>
    </row>
    <row r="853" spans="1:28" x14ac:dyDescent="0.25">
      <c r="A853">
        <v>852</v>
      </c>
      <c r="B853">
        <v>99065</v>
      </c>
      <c r="C853">
        <v>17625</v>
      </c>
      <c r="D853">
        <v>17600</v>
      </c>
      <c r="E853" s="1">
        <v>0.13109999999999999</v>
      </c>
      <c r="F853" t="s">
        <v>14</v>
      </c>
      <c r="G853" t="s">
        <v>29</v>
      </c>
      <c r="H853" s="1">
        <v>0.14879999999999999</v>
      </c>
      <c r="I853" t="s">
        <v>54</v>
      </c>
      <c r="J853" t="s">
        <v>31</v>
      </c>
      <c r="K853">
        <v>3333.33</v>
      </c>
      <c r="L853" t="s">
        <v>62</v>
      </c>
      <c r="M853">
        <v>6</v>
      </c>
      <c r="N853">
        <v>20266</v>
      </c>
      <c r="O853">
        <v>0</v>
      </c>
      <c r="P853" t="s">
        <v>22</v>
      </c>
      <c r="Q853">
        <v>13</v>
      </c>
      <c r="R853">
        <v>14</v>
      </c>
      <c r="S853">
        <v>2</v>
      </c>
      <c r="T853">
        <v>2</v>
      </c>
      <c r="U853" t="s">
        <v>146</v>
      </c>
      <c r="V853">
        <v>15</v>
      </c>
      <c r="W853">
        <v>0</v>
      </c>
      <c r="X853">
        <v>36</v>
      </c>
      <c r="Y853">
        <v>675</v>
      </c>
      <c r="Z853">
        <v>679</v>
      </c>
      <c r="AA853">
        <v>3333.33</v>
      </c>
      <c r="AB853">
        <v>2</v>
      </c>
    </row>
    <row r="854" spans="1:28" x14ac:dyDescent="0.25">
      <c r="A854">
        <v>853</v>
      </c>
      <c r="B854">
        <v>53234</v>
      </c>
      <c r="C854">
        <v>7150</v>
      </c>
      <c r="D854">
        <v>7150</v>
      </c>
      <c r="E854" s="1">
        <v>0.13109999999999999</v>
      </c>
      <c r="F854" t="s">
        <v>14</v>
      </c>
      <c r="G854" t="s">
        <v>15</v>
      </c>
      <c r="H854" s="1">
        <v>0.12330000000000001</v>
      </c>
      <c r="I854" t="s">
        <v>81</v>
      </c>
      <c r="J854" t="s">
        <v>31</v>
      </c>
      <c r="K854">
        <v>3666.67</v>
      </c>
      <c r="L854" t="s">
        <v>43</v>
      </c>
      <c r="M854">
        <v>11</v>
      </c>
      <c r="N854">
        <v>10561</v>
      </c>
      <c r="O854">
        <v>1</v>
      </c>
      <c r="P854" t="s">
        <v>19</v>
      </c>
      <c r="Q854">
        <v>13</v>
      </c>
      <c r="R854">
        <v>12</v>
      </c>
      <c r="S854">
        <v>1</v>
      </c>
      <c r="T854">
        <v>0</v>
      </c>
      <c r="U854" t="s">
        <v>147</v>
      </c>
      <c r="V854">
        <v>14</v>
      </c>
      <c r="W854">
        <v>0</v>
      </c>
      <c r="X854">
        <v>36</v>
      </c>
      <c r="Y854">
        <v>685</v>
      </c>
      <c r="Z854">
        <v>689</v>
      </c>
      <c r="AA854">
        <v>3666.67</v>
      </c>
      <c r="AB854">
        <v>0</v>
      </c>
    </row>
    <row r="855" spans="1:28" x14ac:dyDescent="0.25">
      <c r="A855">
        <v>854</v>
      </c>
      <c r="B855">
        <v>16215</v>
      </c>
      <c r="C855">
        <v>25000</v>
      </c>
      <c r="D855">
        <v>24775</v>
      </c>
      <c r="E855" s="1">
        <v>0.1036</v>
      </c>
      <c r="F855" t="s">
        <v>14</v>
      </c>
      <c r="G855" t="s">
        <v>15</v>
      </c>
      <c r="H855" s="1">
        <v>9.4000000000000004E-3</v>
      </c>
      <c r="I855" t="s">
        <v>74</v>
      </c>
      <c r="J855" t="s">
        <v>31</v>
      </c>
      <c r="K855">
        <v>8533.33</v>
      </c>
      <c r="L855" t="s">
        <v>39</v>
      </c>
      <c r="M855">
        <v>9</v>
      </c>
      <c r="N855">
        <v>28038</v>
      </c>
      <c r="O855">
        <v>0</v>
      </c>
      <c r="P855" t="s">
        <v>40</v>
      </c>
      <c r="Q855">
        <v>10</v>
      </c>
      <c r="R855">
        <v>0</v>
      </c>
      <c r="S855">
        <v>1</v>
      </c>
      <c r="T855">
        <v>11</v>
      </c>
      <c r="U855" t="s">
        <v>146</v>
      </c>
      <c r="V855">
        <v>11</v>
      </c>
      <c r="W855">
        <v>0</v>
      </c>
      <c r="X855">
        <v>36</v>
      </c>
      <c r="Y855">
        <v>720</v>
      </c>
      <c r="Z855">
        <v>724</v>
      </c>
      <c r="AA855">
        <v>8533.33</v>
      </c>
      <c r="AB855">
        <v>11</v>
      </c>
    </row>
    <row r="856" spans="1:28" x14ac:dyDescent="0.25">
      <c r="A856">
        <v>855</v>
      </c>
      <c r="B856">
        <v>77494</v>
      </c>
      <c r="C856">
        <v>15000</v>
      </c>
      <c r="D856">
        <v>15000</v>
      </c>
      <c r="E856" s="1">
        <v>0.14330000000000001</v>
      </c>
      <c r="F856" t="s">
        <v>14</v>
      </c>
      <c r="G856" t="s">
        <v>15</v>
      </c>
      <c r="H856" s="1">
        <v>0.3342</v>
      </c>
      <c r="I856" t="s">
        <v>59</v>
      </c>
      <c r="J856" t="s">
        <v>31</v>
      </c>
      <c r="K856">
        <v>4500</v>
      </c>
      <c r="L856" t="s">
        <v>62</v>
      </c>
      <c r="M856">
        <v>20</v>
      </c>
      <c r="N856">
        <v>13369</v>
      </c>
      <c r="O856">
        <v>0</v>
      </c>
      <c r="P856" t="s">
        <v>19</v>
      </c>
      <c r="Q856">
        <v>14</v>
      </c>
      <c r="R856">
        <v>33</v>
      </c>
      <c r="S856">
        <v>1</v>
      </c>
      <c r="T856">
        <v>0</v>
      </c>
      <c r="U856" t="s">
        <v>146</v>
      </c>
      <c r="V856">
        <v>15</v>
      </c>
      <c r="W856">
        <v>0</v>
      </c>
      <c r="X856">
        <v>36</v>
      </c>
      <c r="Y856">
        <v>675</v>
      </c>
      <c r="Z856">
        <v>679</v>
      </c>
      <c r="AA856">
        <v>4500</v>
      </c>
      <c r="AB856">
        <v>0</v>
      </c>
    </row>
    <row r="857" spans="1:28" x14ac:dyDescent="0.25">
      <c r="A857">
        <v>856</v>
      </c>
      <c r="B857">
        <v>66072</v>
      </c>
      <c r="C857">
        <v>9000</v>
      </c>
      <c r="D857">
        <v>9000</v>
      </c>
      <c r="E857" s="1">
        <v>6.6199999999999995E-2</v>
      </c>
      <c r="F857" t="s">
        <v>14</v>
      </c>
      <c r="G857" t="s">
        <v>15</v>
      </c>
      <c r="H857" s="1">
        <v>0.13850000000000001</v>
      </c>
      <c r="I857" t="s">
        <v>38</v>
      </c>
      <c r="J857" t="s">
        <v>31</v>
      </c>
      <c r="K857">
        <v>4166.67</v>
      </c>
      <c r="L857" t="s">
        <v>63</v>
      </c>
      <c r="M857">
        <v>5</v>
      </c>
      <c r="N857">
        <v>7853</v>
      </c>
      <c r="O857">
        <v>0</v>
      </c>
      <c r="P857" t="s">
        <v>49</v>
      </c>
      <c r="Q857">
        <v>6</v>
      </c>
      <c r="R857">
        <v>13</v>
      </c>
      <c r="S857">
        <v>1</v>
      </c>
      <c r="T857">
        <v>1</v>
      </c>
      <c r="U857" t="s">
        <v>146</v>
      </c>
      <c r="V857">
        <v>7</v>
      </c>
      <c r="W857">
        <v>0</v>
      </c>
      <c r="X857">
        <v>36</v>
      </c>
      <c r="Y857">
        <v>765</v>
      </c>
      <c r="Z857">
        <v>769</v>
      </c>
      <c r="AA857">
        <v>4166.67</v>
      </c>
      <c r="AB857">
        <v>1</v>
      </c>
    </row>
    <row r="858" spans="1:28" x14ac:dyDescent="0.25">
      <c r="A858">
        <v>857</v>
      </c>
      <c r="B858">
        <v>6976</v>
      </c>
      <c r="C858">
        <v>17600</v>
      </c>
      <c r="D858">
        <v>17600</v>
      </c>
      <c r="E858" s="1">
        <v>0.16350000000000001</v>
      </c>
      <c r="F858" t="s">
        <v>14</v>
      </c>
      <c r="G858" t="s">
        <v>15</v>
      </c>
      <c r="H858" s="1">
        <v>0.17349999999999999</v>
      </c>
      <c r="I858" t="s">
        <v>77</v>
      </c>
      <c r="J858" t="s">
        <v>17</v>
      </c>
      <c r="K858">
        <v>7500</v>
      </c>
      <c r="L858" t="s">
        <v>48</v>
      </c>
      <c r="M858">
        <v>16</v>
      </c>
      <c r="N858">
        <v>14555</v>
      </c>
      <c r="O858">
        <v>0</v>
      </c>
      <c r="P858" t="s">
        <v>53</v>
      </c>
      <c r="Q858">
        <v>16</v>
      </c>
      <c r="R858">
        <v>17</v>
      </c>
      <c r="S858">
        <v>1</v>
      </c>
      <c r="T858">
        <v>7</v>
      </c>
      <c r="U858" t="s">
        <v>146</v>
      </c>
      <c r="V858">
        <v>17</v>
      </c>
      <c r="W858">
        <v>1</v>
      </c>
      <c r="X858">
        <v>36</v>
      </c>
      <c r="Y858">
        <v>665</v>
      </c>
      <c r="Z858">
        <v>669</v>
      </c>
      <c r="AA858">
        <v>7500</v>
      </c>
      <c r="AB858">
        <v>7</v>
      </c>
    </row>
    <row r="859" spans="1:28" x14ac:dyDescent="0.25">
      <c r="A859">
        <v>858</v>
      </c>
      <c r="B859">
        <v>22259</v>
      </c>
      <c r="C859">
        <v>10000</v>
      </c>
      <c r="D859">
        <v>10000</v>
      </c>
      <c r="E859" s="1">
        <v>0.1268</v>
      </c>
      <c r="F859" t="s">
        <v>14</v>
      </c>
      <c r="G859" t="s">
        <v>15</v>
      </c>
      <c r="H859" s="1">
        <v>0.1396</v>
      </c>
      <c r="I859" t="s">
        <v>81</v>
      </c>
      <c r="J859" t="s">
        <v>31</v>
      </c>
      <c r="K859">
        <v>2500</v>
      </c>
      <c r="L859" t="s">
        <v>25</v>
      </c>
      <c r="M859">
        <v>6</v>
      </c>
      <c r="N859">
        <v>10481</v>
      </c>
      <c r="O859">
        <v>1</v>
      </c>
      <c r="P859" t="s">
        <v>19</v>
      </c>
      <c r="Q859">
        <v>12</v>
      </c>
      <c r="R859">
        <v>13</v>
      </c>
      <c r="S859">
        <v>1</v>
      </c>
      <c r="T859">
        <v>0</v>
      </c>
      <c r="U859" t="s">
        <v>147</v>
      </c>
      <c r="V859">
        <v>14</v>
      </c>
      <c r="W859">
        <v>0</v>
      </c>
      <c r="X859">
        <v>36</v>
      </c>
      <c r="Y859">
        <v>690</v>
      </c>
      <c r="Z859">
        <v>694</v>
      </c>
      <c r="AA859">
        <v>2500</v>
      </c>
      <c r="AB859">
        <v>0</v>
      </c>
    </row>
    <row r="860" spans="1:28" x14ac:dyDescent="0.25">
      <c r="A860">
        <v>859</v>
      </c>
      <c r="B860">
        <v>15470</v>
      </c>
      <c r="C860">
        <v>11200</v>
      </c>
      <c r="D860">
        <v>11000</v>
      </c>
      <c r="E860" s="1">
        <v>0.152</v>
      </c>
      <c r="F860" t="s">
        <v>23</v>
      </c>
      <c r="G860" t="s">
        <v>68</v>
      </c>
      <c r="H860" s="1">
        <v>0.16470000000000001</v>
      </c>
      <c r="I860" t="s">
        <v>69</v>
      </c>
      <c r="J860" t="s">
        <v>17</v>
      </c>
      <c r="K860">
        <v>6750</v>
      </c>
      <c r="L860" t="s">
        <v>62</v>
      </c>
      <c r="M860">
        <v>15</v>
      </c>
      <c r="N860">
        <v>19051</v>
      </c>
      <c r="O860">
        <v>0</v>
      </c>
      <c r="P860" t="s">
        <v>64</v>
      </c>
      <c r="Q860">
        <v>15</v>
      </c>
      <c r="R860">
        <v>16</v>
      </c>
      <c r="S860">
        <v>4</v>
      </c>
      <c r="T860">
        <v>4</v>
      </c>
      <c r="U860" t="s">
        <v>146</v>
      </c>
      <c r="V860">
        <v>15</v>
      </c>
      <c r="W860">
        <v>1</v>
      </c>
      <c r="X860">
        <v>60</v>
      </c>
      <c r="Y860">
        <v>675</v>
      </c>
      <c r="Z860">
        <v>679</v>
      </c>
      <c r="AA860">
        <v>6750</v>
      </c>
      <c r="AB860">
        <v>4</v>
      </c>
    </row>
    <row r="861" spans="1:28" x14ac:dyDescent="0.25">
      <c r="A861">
        <v>860</v>
      </c>
      <c r="B861">
        <v>84805</v>
      </c>
      <c r="C861">
        <v>13225</v>
      </c>
      <c r="D861">
        <v>13225</v>
      </c>
      <c r="E861" s="1">
        <v>0.15310000000000001</v>
      </c>
      <c r="F861" t="s">
        <v>14</v>
      </c>
      <c r="G861" t="s">
        <v>15</v>
      </c>
      <c r="H861" s="1">
        <v>0.2707</v>
      </c>
      <c r="I861" t="s">
        <v>24</v>
      </c>
      <c r="J861" t="s">
        <v>31</v>
      </c>
      <c r="K861">
        <v>5833.33</v>
      </c>
      <c r="L861" t="s">
        <v>84</v>
      </c>
      <c r="M861">
        <v>11</v>
      </c>
      <c r="N861">
        <v>18569</v>
      </c>
      <c r="O861">
        <v>1</v>
      </c>
      <c r="P861" t="s">
        <v>40</v>
      </c>
      <c r="Q861">
        <v>15</v>
      </c>
      <c r="R861">
        <v>27</v>
      </c>
      <c r="S861">
        <v>1</v>
      </c>
      <c r="T861">
        <v>11</v>
      </c>
      <c r="U861" t="s">
        <v>147</v>
      </c>
      <c r="V861">
        <v>15</v>
      </c>
      <c r="W861">
        <v>0</v>
      </c>
      <c r="X861">
        <v>36</v>
      </c>
      <c r="Y861">
        <v>680</v>
      </c>
      <c r="Z861">
        <v>684</v>
      </c>
      <c r="AA861">
        <v>5833.33</v>
      </c>
      <c r="AB861">
        <v>11</v>
      </c>
    </row>
    <row r="862" spans="1:28" x14ac:dyDescent="0.25">
      <c r="A862">
        <v>861</v>
      </c>
      <c r="B862">
        <v>69014</v>
      </c>
      <c r="C862">
        <v>4000</v>
      </c>
      <c r="D862">
        <v>4000</v>
      </c>
      <c r="E862" s="1">
        <v>0.1114</v>
      </c>
      <c r="F862" t="s">
        <v>14</v>
      </c>
      <c r="G862" t="s">
        <v>33</v>
      </c>
      <c r="H862" s="1">
        <v>0.33800000000000002</v>
      </c>
      <c r="I862" t="s">
        <v>46</v>
      </c>
      <c r="J862" t="s">
        <v>17</v>
      </c>
      <c r="K862">
        <v>3333.33</v>
      </c>
      <c r="L862" t="s">
        <v>83</v>
      </c>
      <c r="M862">
        <v>12</v>
      </c>
      <c r="N862">
        <v>12922</v>
      </c>
      <c r="O862">
        <v>0</v>
      </c>
      <c r="P862" t="s">
        <v>64</v>
      </c>
      <c r="Q862">
        <v>11</v>
      </c>
      <c r="R862">
        <v>33</v>
      </c>
      <c r="S862">
        <v>3</v>
      </c>
      <c r="T862">
        <v>4</v>
      </c>
      <c r="U862" t="s">
        <v>146</v>
      </c>
      <c r="V862">
        <v>13</v>
      </c>
      <c r="W862">
        <v>1</v>
      </c>
      <c r="X862">
        <v>36</v>
      </c>
      <c r="Y862">
        <v>700</v>
      </c>
      <c r="Z862">
        <v>704</v>
      </c>
      <c r="AA862">
        <v>3333.33</v>
      </c>
      <c r="AB862">
        <v>4</v>
      </c>
    </row>
    <row r="863" spans="1:28" x14ac:dyDescent="0.25">
      <c r="A863">
        <v>862</v>
      </c>
      <c r="B863">
        <v>26886</v>
      </c>
      <c r="C863">
        <v>12000</v>
      </c>
      <c r="D863">
        <v>11975</v>
      </c>
      <c r="E863" s="1">
        <v>0.1099</v>
      </c>
      <c r="F863" t="s">
        <v>14</v>
      </c>
      <c r="G863" t="s">
        <v>29</v>
      </c>
      <c r="H863" s="1">
        <v>9.4600000000000004E-2</v>
      </c>
      <c r="I863" t="s">
        <v>85</v>
      </c>
      <c r="J863" t="s">
        <v>17</v>
      </c>
      <c r="K863">
        <v>12083.33</v>
      </c>
      <c r="L863" t="s">
        <v>39</v>
      </c>
      <c r="M863">
        <v>7</v>
      </c>
      <c r="N863">
        <v>43299</v>
      </c>
      <c r="O863">
        <v>2</v>
      </c>
      <c r="P863" t="s">
        <v>37</v>
      </c>
      <c r="Q863">
        <v>10</v>
      </c>
      <c r="R863">
        <v>9</v>
      </c>
      <c r="S863">
        <v>2</v>
      </c>
      <c r="T863">
        <v>3</v>
      </c>
      <c r="U863" t="s">
        <v>148</v>
      </c>
      <c r="V863">
        <v>11</v>
      </c>
      <c r="W863">
        <v>1</v>
      </c>
      <c r="X863">
        <v>36</v>
      </c>
      <c r="Y863">
        <v>720</v>
      </c>
      <c r="Z863">
        <v>724</v>
      </c>
      <c r="AA863">
        <v>12083.33</v>
      </c>
      <c r="AB863">
        <v>3</v>
      </c>
    </row>
    <row r="864" spans="1:28" x14ac:dyDescent="0.25">
      <c r="A864">
        <v>863</v>
      </c>
      <c r="B864">
        <v>71550</v>
      </c>
      <c r="C864">
        <v>35000</v>
      </c>
      <c r="D864">
        <v>35000</v>
      </c>
      <c r="E864" s="1">
        <v>0.1905</v>
      </c>
      <c r="F864" t="s">
        <v>14</v>
      </c>
      <c r="G864" t="s">
        <v>15</v>
      </c>
      <c r="H864" s="1">
        <v>0.2112</v>
      </c>
      <c r="I864" t="s">
        <v>34</v>
      </c>
      <c r="J864" t="s">
        <v>17</v>
      </c>
      <c r="K864">
        <v>13750</v>
      </c>
      <c r="L864" t="s">
        <v>18</v>
      </c>
      <c r="M864">
        <v>38</v>
      </c>
      <c r="N864">
        <v>99549</v>
      </c>
      <c r="O864">
        <v>2</v>
      </c>
      <c r="P864" t="s">
        <v>40</v>
      </c>
      <c r="Q864">
        <v>19</v>
      </c>
      <c r="R864">
        <v>21</v>
      </c>
      <c r="S864">
        <v>1</v>
      </c>
      <c r="T864">
        <v>11</v>
      </c>
      <c r="U864" t="s">
        <v>148</v>
      </c>
      <c r="V864">
        <v>9</v>
      </c>
      <c r="W864">
        <v>1</v>
      </c>
      <c r="X864">
        <v>36</v>
      </c>
      <c r="Y864">
        <v>735</v>
      </c>
      <c r="Z864">
        <v>739</v>
      </c>
      <c r="AA864">
        <v>13750</v>
      </c>
      <c r="AB864">
        <v>11</v>
      </c>
    </row>
    <row r="865" spans="1:28" x14ac:dyDescent="0.25">
      <c r="A865">
        <v>864</v>
      </c>
      <c r="B865">
        <v>8051</v>
      </c>
      <c r="C865">
        <v>25000</v>
      </c>
      <c r="D865">
        <v>17250</v>
      </c>
      <c r="E865" s="1">
        <v>0.1459</v>
      </c>
      <c r="F865" t="s">
        <v>14</v>
      </c>
      <c r="G865" t="s">
        <v>15</v>
      </c>
      <c r="H865" s="1">
        <v>0.24640000000000001</v>
      </c>
      <c r="I865" t="s">
        <v>46</v>
      </c>
      <c r="J865" t="s">
        <v>31</v>
      </c>
      <c r="K865">
        <v>8750</v>
      </c>
      <c r="L865" t="s">
        <v>42</v>
      </c>
      <c r="M865">
        <v>11</v>
      </c>
      <c r="N865">
        <v>20798</v>
      </c>
      <c r="O865">
        <v>1</v>
      </c>
      <c r="P865" t="s">
        <v>19</v>
      </c>
      <c r="Q865">
        <v>14</v>
      </c>
      <c r="R865">
        <v>24</v>
      </c>
      <c r="S865">
        <v>1</v>
      </c>
      <c r="T865">
        <v>0</v>
      </c>
      <c r="U865" t="s">
        <v>147</v>
      </c>
      <c r="V865">
        <v>12</v>
      </c>
      <c r="W865">
        <v>0</v>
      </c>
      <c r="X865">
        <v>36</v>
      </c>
      <c r="Y865">
        <v>705</v>
      </c>
      <c r="Z865">
        <v>709</v>
      </c>
      <c r="AA865">
        <v>8750</v>
      </c>
      <c r="AB865">
        <v>0</v>
      </c>
    </row>
    <row r="866" spans="1:28" x14ac:dyDescent="0.25">
      <c r="A866">
        <v>865</v>
      </c>
      <c r="B866">
        <v>56595</v>
      </c>
      <c r="C866">
        <v>9000</v>
      </c>
      <c r="D866">
        <v>9000</v>
      </c>
      <c r="E866" s="1">
        <v>6.0299999999999999E-2</v>
      </c>
      <c r="F866" t="s">
        <v>14</v>
      </c>
      <c r="G866" t="s">
        <v>15</v>
      </c>
      <c r="H866" s="1">
        <v>0.12230000000000001</v>
      </c>
      <c r="I866" t="s">
        <v>69</v>
      </c>
      <c r="J866" t="s">
        <v>17</v>
      </c>
      <c r="K866">
        <v>5000</v>
      </c>
      <c r="L866" t="s">
        <v>82</v>
      </c>
      <c r="M866">
        <v>13</v>
      </c>
      <c r="N866">
        <v>5224</v>
      </c>
      <c r="O866">
        <v>0</v>
      </c>
      <c r="P866" t="s">
        <v>53</v>
      </c>
      <c r="Q866">
        <v>6</v>
      </c>
      <c r="R866">
        <v>12</v>
      </c>
      <c r="S866">
        <v>1</v>
      </c>
      <c r="T866">
        <v>7</v>
      </c>
      <c r="U866" t="s">
        <v>146</v>
      </c>
      <c r="V866">
        <v>8</v>
      </c>
      <c r="W866">
        <v>1</v>
      </c>
      <c r="X866">
        <v>36</v>
      </c>
      <c r="Y866">
        <v>750</v>
      </c>
      <c r="Z866">
        <v>754</v>
      </c>
      <c r="AA866">
        <v>5000</v>
      </c>
      <c r="AB866">
        <v>7</v>
      </c>
    </row>
    <row r="867" spans="1:28" x14ac:dyDescent="0.25">
      <c r="A867">
        <v>866</v>
      </c>
      <c r="B867">
        <v>48498</v>
      </c>
      <c r="C867">
        <v>18225</v>
      </c>
      <c r="D867">
        <v>18225</v>
      </c>
      <c r="E867" s="1">
        <v>0.1212</v>
      </c>
      <c r="F867" t="s">
        <v>14</v>
      </c>
      <c r="G867" t="s">
        <v>15</v>
      </c>
      <c r="H867" s="1">
        <v>0.2087</v>
      </c>
      <c r="I867" t="s">
        <v>93</v>
      </c>
      <c r="J867" t="s">
        <v>17</v>
      </c>
      <c r="K867">
        <v>4850</v>
      </c>
      <c r="L867" t="s">
        <v>83</v>
      </c>
      <c r="M867">
        <v>7</v>
      </c>
      <c r="N867">
        <v>37592</v>
      </c>
      <c r="O867">
        <v>0</v>
      </c>
      <c r="P867" t="s">
        <v>37</v>
      </c>
      <c r="Q867">
        <v>12</v>
      </c>
      <c r="R867">
        <v>20</v>
      </c>
      <c r="S867">
        <v>1</v>
      </c>
      <c r="T867">
        <v>3</v>
      </c>
      <c r="U867" t="s">
        <v>146</v>
      </c>
      <c r="V867">
        <v>13</v>
      </c>
      <c r="W867">
        <v>1</v>
      </c>
      <c r="X867">
        <v>36</v>
      </c>
      <c r="Y867">
        <v>700</v>
      </c>
      <c r="Z867">
        <v>704</v>
      </c>
      <c r="AA867">
        <v>4850</v>
      </c>
      <c r="AB867">
        <v>3</v>
      </c>
    </row>
    <row r="868" spans="1:28" x14ac:dyDescent="0.25">
      <c r="A868">
        <v>867</v>
      </c>
      <c r="B868">
        <v>10737</v>
      </c>
      <c r="C868">
        <v>4750</v>
      </c>
      <c r="D868">
        <v>4750</v>
      </c>
      <c r="E868" s="1">
        <v>0.1472</v>
      </c>
      <c r="F868" t="s">
        <v>14</v>
      </c>
      <c r="G868" t="s">
        <v>101</v>
      </c>
      <c r="H868" s="2">
        <v>0.03</v>
      </c>
      <c r="I868" t="s">
        <v>99</v>
      </c>
      <c r="J868" t="s">
        <v>35</v>
      </c>
      <c r="K868">
        <v>866.67</v>
      </c>
      <c r="L868" t="s">
        <v>73</v>
      </c>
      <c r="M868">
        <v>6</v>
      </c>
      <c r="N868">
        <v>740</v>
      </c>
      <c r="O868">
        <v>0</v>
      </c>
      <c r="P868" t="s">
        <v>100</v>
      </c>
      <c r="Q868">
        <v>14</v>
      </c>
      <c r="R868" s="5">
        <v>3</v>
      </c>
      <c r="S868">
        <v>0</v>
      </c>
      <c r="T868" t="s">
        <v>100</v>
      </c>
      <c r="U868" t="s">
        <v>146</v>
      </c>
      <c r="V868">
        <v>18</v>
      </c>
      <c r="W868">
        <v>1</v>
      </c>
      <c r="X868">
        <v>36</v>
      </c>
      <c r="Y868">
        <v>660</v>
      </c>
      <c r="Z868">
        <v>664</v>
      </c>
      <c r="AA868">
        <v>866.67</v>
      </c>
      <c r="AB868">
        <v>-1</v>
      </c>
    </row>
    <row r="869" spans="1:28" x14ac:dyDescent="0.25">
      <c r="A869">
        <v>868</v>
      </c>
      <c r="B869">
        <v>48798</v>
      </c>
      <c r="C869">
        <v>14400</v>
      </c>
      <c r="D869">
        <v>14400</v>
      </c>
      <c r="E869" s="1">
        <v>6.6199999999999995E-2</v>
      </c>
      <c r="F869" t="s">
        <v>14</v>
      </c>
      <c r="G869" t="s">
        <v>68</v>
      </c>
      <c r="H869" s="1">
        <v>6.7100000000000007E-2</v>
      </c>
      <c r="I869" t="s">
        <v>46</v>
      </c>
      <c r="J869" t="s">
        <v>17</v>
      </c>
      <c r="K869">
        <v>12500</v>
      </c>
      <c r="L869" t="s">
        <v>120</v>
      </c>
      <c r="M869">
        <v>6</v>
      </c>
      <c r="N869">
        <v>1280</v>
      </c>
      <c r="O869">
        <v>0</v>
      </c>
      <c r="P869" t="s">
        <v>40</v>
      </c>
      <c r="Q869">
        <v>6</v>
      </c>
      <c r="R869">
        <v>6</v>
      </c>
      <c r="S869">
        <v>4</v>
      </c>
      <c r="T869">
        <v>11</v>
      </c>
      <c r="U869" t="s">
        <v>146</v>
      </c>
      <c r="V869">
        <v>6</v>
      </c>
      <c r="W869">
        <v>1</v>
      </c>
      <c r="X869">
        <v>36</v>
      </c>
      <c r="Y869">
        <v>770</v>
      </c>
      <c r="Z869">
        <v>774</v>
      </c>
      <c r="AA869">
        <v>12500</v>
      </c>
      <c r="AB869">
        <v>11</v>
      </c>
    </row>
    <row r="870" spans="1:28" x14ac:dyDescent="0.25">
      <c r="A870">
        <v>869</v>
      </c>
      <c r="B870">
        <v>94440</v>
      </c>
      <c r="C870">
        <v>30000</v>
      </c>
      <c r="D870">
        <v>30000</v>
      </c>
      <c r="E870" s="1">
        <v>0.23760000000000001</v>
      </c>
      <c r="F870" t="s">
        <v>23</v>
      </c>
      <c r="G870" t="s">
        <v>15</v>
      </c>
      <c r="H870" s="1">
        <v>0.14249999999999999</v>
      </c>
      <c r="I870" t="s">
        <v>86</v>
      </c>
      <c r="J870" t="s">
        <v>31</v>
      </c>
      <c r="K870">
        <v>6928.13</v>
      </c>
      <c r="L870" t="s">
        <v>73</v>
      </c>
      <c r="M870">
        <v>6</v>
      </c>
      <c r="N870">
        <v>28665</v>
      </c>
      <c r="O870">
        <v>1</v>
      </c>
      <c r="P870" t="s">
        <v>40</v>
      </c>
      <c r="Q870">
        <v>23</v>
      </c>
      <c r="R870">
        <v>14</v>
      </c>
      <c r="S870">
        <v>1</v>
      </c>
      <c r="T870">
        <v>11</v>
      </c>
      <c r="U870" t="s">
        <v>147</v>
      </c>
      <c r="V870">
        <v>18</v>
      </c>
      <c r="W870">
        <v>0</v>
      </c>
      <c r="X870">
        <v>60</v>
      </c>
      <c r="Y870">
        <v>660</v>
      </c>
      <c r="Z870">
        <v>664</v>
      </c>
      <c r="AA870">
        <v>6928.13</v>
      </c>
      <c r="AB870">
        <v>11</v>
      </c>
    </row>
    <row r="871" spans="1:28" x14ac:dyDescent="0.25">
      <c r="A871">
        <v>870</v>
      </c>
      <c r="B871">
        <v>46421</v>
      </c>
      <c r="C871">
        <v>13475</v>
      </c>
      <c r="D871">
        <v>13475</v>
      </c>
      <c r="E871" s="1">
        <v>0.1212</v>
      </c>
      <c r="F871" t="s">
        <v>14</v>
      </c>
      <c r="G871" t="s">
        <v>29</v>
      </c>
      <c r="H871" s="1">
        <v>0.1946</v>
      </c>
      <c r="I871" t="s">
        <v>38</v>
      </c>
      <c r="J871" t="s">
        <v>17</v>
      </c>
      <c r="K871">
        <v>2250</v>
      </c>
      <c r="L871" t="s">
        <v>21</v>
      </c>
      <c r="M871">
        <v>3</v>
      </c>
      <c r="N871">
        <v>11674</v>
      </c>
      <c r="O871">
        <v>0</v>
      </c>
      <c r="P871" t="s">
        <v>19</v>
      </c>
      <c r="Q871">
        <v>12</v>
      </c>
      <c r="R871">
        <v>19</v>
      </c>
      <c r="S871">
        <v>2</v>
      </c>
      <c r="T871">
        <v>0</v>
      </c>
      <c r="U871" t="s">
        <v>146</v>
      </c>
      <c r="V871">
        <v>11</v>
      </c>
      <c r="W871">
        <v>1</v>
      </c>
      <c r="X871">
        <v>36</v>
      </c>
      <c r="Y871">
        <v>715</v>
      </c>
      <c r="Z871">
        <v>719</v>
      </c>
      <c r="AA871">
        <v>2250</v>
      </c>
      <c r="AB871">
        <v>0</v>
      </c>
    </row>
    <row r="872" spans="1:28" x14ac:dyDescent="0.25">
      <c r="A872">
        <v>871</v>
      </c>
      <c r="B872">
        <v>90531</v>
      </c>
      <c r="C872">
        <v>10000</v>
      </c>
      <c r="D872">
        <v>10000</v>
      </c>
      <c r="E872" s="1">
        <v>0.1905</v>
      </c>
      <c r="F872" t="s">
        <v>14</v>
      </c>
      <c r="G872" t="s">
        <v>33</v>
      </c>
      <c r="H872" s="1">
        <v>0.17949999999999999</v>
      </c>
      <c r="I872" t="s">
        <v>16</v>
      </c>
      <c r="J872" t="s">
        <v>17</v>
      </c>
      <c r="K872">
        <v>3750</v>
      </c>
      <c r="L872" t="s">
        <v>62</v>
      </c>
      <c r="M872">
        <v>10</v>
      </c>
      <c r="N872">
        <v>7034</v>
      </c>
      <c r="O872">
        <v>1</v>
      </c>
      <c r="P872" t="s">
        <v>47</v>
      </c>
      <c r="Q872">
        <v>19</v>
      </c>
      <c r="R872">
        <v>17</v>
      </c>
      <c r="S872">
        <v>3</v>
      </c>
      <c r="T872">
        <v>6</v>
      </c>
      <c r="U872" t="s">
        <v>147</v>
      </c>
      <c r="V872">
        <v>15</v>
      </c>
      <c r="W872">
        <v>1</v>
      </c>
      <c r="X872">
        <v>36</v>
      </c>
      <c r="Y872">
        <v>675</v>
      </c>
      <c r="Z872">
        <v>679</v>
      </c>
      <c r="AA872">
        <v>3750</v>
      </c>
      <c r="AB872">
        <v>6</v>
      </c>
    </row>
    <row r="873" spans="1:28" x14ac:dyDescent="0.25">
      <c r="A873">
        <v>872</v>
      </c>
      <c r="B873">
        <v>51302</v>
      </c>
      <c r="C873">
        <v>12000</v>
      </c>
      <c r="D873">
        <v>12000</v>
      </c>
      <c r="E873" s="1">
        <v>6.6199999999999995E-2</v>
      </c>
      <c r="F873" t="s">
        <v>14</v>
      </c>
      <c r="G873" t="s">
        <v>29</v>
      </c>
      <c r="H873" s="1">
        <v>9.4600000000000004E-2</v>
      </c>
      <c r="I873" t="s">
        <v>24</v>
      </c>
      <c r="J873" t="s">
        <v>17</v>
      </c>
      <c r="K873">
        <v>5833.33</v>
      </c>
      <c r="L873" t="s">
        <v>55</v>
      </c>
      <c r="M873">
        <v>9</v>
      </c>
      <c r="N873">
        <v>12028</v>
      </c>
      <c r="O873">
        <v>0</v>
      </c>
      <c r="P873" t="s">
        <v>44</v>
      </c>
      <c r="Q873">
        <v>6</v>
      </c>
      <c r="R873">
        <v>9</v>
      </c>
      <c r="S873">
        <v>2</v>
      </c>
      <c r="T873">
        <v>8</v>
      </c>
      <c r="U873" t="s">
        <v>146</v>
      </c>
      <c r="V873">
        <v>9</v>
      </c>
      <c r="W873">
        <v>1</v>
      </c>
      <c r="X873">
        <v>36</v>
      </c>
      <c r="Y873">
        <v>740</v>
      </c>
      <c r="Z873">
        <v>744</v>
      </c>
      <c r="AA873">
        <v>5833.33</v>
      </c>
      <c r="AB873">
        <v>8</v>
      </c>
    </row>
    <row r="874" spans="1:28" x14ac:dyDescent="0.25">
      <c r="A874">
        <v>873</v>
      </c>
      <c r="B874">
        <v>28257</v>
      </c>
      <c r="C874">
        <v>6000</v>
      </c>
      <c r="D874">
        <v>6000</v>
      </c>
      <c r="E874" s="1">
        <v>0.16889999999999999</v>
      </c>
      <c r="F874" t="s">
        <v>23</v>
      </c>
      <c r="G874" t="s">
        <v>15</v>
      </c>
      <c r="H874" s="1">
        <v>0.18390000000000001</v>
      </c>
      <c r="I874" t="s">
        <v>24</v>
      </c>
      <c r="J874" t="s">
        <v>31</v>
      </c>
      <c r="K874">
        <v>3083</v>
      </c>
      <c r="L874" t="s">
        <v>27</v>
      </c>
      <c r="M874">
        <v>3</v>
      </c>
      <c r="N874">
        <v>1181</v>
      </c>
      <c r="O874">
        <v>0</v>
      </c>
      <c r="P874" t="s">
        <v>37</v>
      </c>
      <c r="Q874">
        <v>16</v>
      </c>
      <c r="R874">
        <v>18</v>
      </c>
      <c r="S874">
        <v>1</v>
      </c>
      <c r="T874">
        <v>3</v>
      </c>
      <c r="U874" t="s">
        <v>146</v>
      </c>
      <c r="V874">
        <v>14</v>
      </c>
      <c r="W874">
        <v>0</v>
      </c>
      <c r="X874">
        <v>60</v>
      </c>
      <c r="Y874">
        <v>695</v>
      </c>
      <c r="Z874">
        <v>699</v>
      </c>
      <c r="AA874">
        <v>3083</v>
      </c>
      <c r="AB874">
        <v>3</v>
      </c>
    </row>
    <row r="875" spans="1:28" x14ac:dyDescent="0.25">
      <c r="A875">
        <v>874</v>
      </c>
      <c r="B875">
        <v>104101</v>
      </c>
      <c r="C875">
        <v>9500</v>
      </c>
      <c r="D875">
        <v>6500</v>
      </c>
      <c r="E875" s="1">
        <v>6.54E-2</v>
      </c>
      <c r="F875" t="s">
        <v>14</v>
      </c>
      <c r="G875" t="s">
        <v>29</v>
      </c>
      <c r="H875" s="1">
        <v>0.14430000000000001</v>
      </c>
      <c r="I875" t="s">
        <v>66</v>
      </c>
      <c r="J875" t="s">
        <v>17</v>
      </c>
      <c r="K875">
        <v>7500</v>
      </c>
      <c r="L875" t="s">
        <v>51</v>
      </c>
      <c r="M875">
        <v>13</v>
      </c>
      <c r="N875">
        <v>100233</v>
      </c>
      <c r="O875">
        <v>0</v>
      </c>
      <c r="P875" t="s">
        <v>40</v>
      </c>
      <c r="Q875">
        <v>6</v>
      </c>
      <c r="R875">
        <v>14</v>
      </c>
      <c r="S875">
        <v>2</v>
      </c>
      <c r="T875">
        <v>11</v>
      </c>
      <c r="U875" t="s">
        <v>146</v>
      </c>
      <c r="V875">
        <v>10</v>
      </c>
      <c r="W875">
        <v>1</v>
      </c>
      <c r="X875">
        <v>36</v>
      </c>
      <c r="Y875">
        <v>725</v>
      </c>
      <c r="Z875">
        <v>729</v>
      </c>
      <c r="AA875">
        <v>7500</v>
      </c>
      <c r="AB875">
        <v>11</v>
      </c>
    </row>
    <row r="876" spans="1:28" x14ac:dyDescent="0.25">
      <c r="A876">
        <v>875</v>
      </c>
      <c r="B876">
        <v>12958</v>
      </c>
      <c r="C876">
        <v>12000</v>
      </c>
      <c r="D876">
        <v>11875</v>
      </c>
      <c r="E876" s="1">
        <v>0.1038</v>
      </c>
      <c r="F876" t="s">
        <v>23</v>
      </c>
      <c r="G876" t="s">
        <v>29</v>
      </c>
      <c r="H876" s="1">
        <v>0.16980000000000001</v>
      </c>
      <c r="I876" t="s">
        <v>46</v>
      </c>
      <c r="J876" t="s">
        <v>17</v>
      </c>
      <c r="K876">
        <v>3791.67</v>
      </c>
      <c r="L876" t="s">
        <v>67</v>
      </c>
      <c r="M876">
        <v>10</v>
      </c>
      <c r="N876">
        <v>59495</v>
      </c>
      <c r="O876">
        <v>1</v>
      </c>
      <c r="P876" t="s">
        <v>40</v>
      </c>
      <c r="Q876">
        <v>10</v>
      </c>
      <c r="R876">
        <v>16</v>
      </c>
      <c r="S876">
        <v>2</v>
      </c>
      <c r="T876">
        <v>11</v>
      </c>
      <c r="U876" t="s">
        <v>147</v>
      </c>
      <c r="V876">
        <v>7</v>
      </c>
      <c r="W876">
        <v>1</v>
      </c>
      <c r="X876">
        <v>60</v>
      </c>
      <c r="Y876">
        <v>780</v>
      </c>
      <c r="Z876">
        <v>784</v>
      </c>
      <c r="AA876">
        <v>3791.67</v>
      </c>
      <c r="AB876">
        <v>11</v>
      </c>
    </row>
    <row r="877" spans="1:28" x14ac:dyDescent="0.25">
      <c r="A877">
        <v>876</v>
      </c>
      <c r="B877">
        <v>49872</v>
      </c>
      <c r="C877">
        <v>5000</v>
      </c>
      <c r="D877">
        <v>5000</v>
      </c>
      <c r="E877" s="1">
        <v>8.8999999999999996E-2</v>
      </c>
      <c r="F877" t="s">
        <v>14</v>
      </c>
      <c r="G877" t="s">
        <v>29</v>
      </c>
      <c r="H877" s="1">
        <v>0.1593</v>
      </c>
      <c r="I877" t="s">
        <v>77</v>
      </c>
      <c r="J877" t="s">
        <v>17</v>
      </c>
      <c r="K877">
        <v>6666.67</v>
      </c>
      <c r="L877" t="s">
        <v>42</v>
      </c>
      <c r="M877">
        <v>10</v>
      </c>
      <c r="N877">
        <v>12307</v>
      </c>
      <c r="O877">
        <v>0</v>
      </c>
      <c r="P877" t="s">
        <v>53</v>
      </c>
      <c r="Q877">
        <v>8</v>
      </c>
      <c r="R877">
        <v>15</v>
      </c>
      <c r="S877">
        <v>2</v>
      </c>
      <c r="T877">
        <v>7</v>
      </c>
      <c r="U877" t="s">
        <v>146</v>
      </c>
      <c r="V877">
        <v>12</v>
      </c>
      <c r="W877">
        <v>1</v>
      </c>
      <c r="X877">
        <v>36</v>
      </c>
      <c r="Y877">
        <v>705</v>
      </c>
      <c r="Z877">
        <v>709</v>
      </c>
      <c r="AA877">
        <v>6666.67</v>
      </c>
      <c r="AB877">
        <v>7</v>
      </c>
    </row>
    <row r="878" spans="1:28" x14ac:dyDescent="0.25">
      <c r="A878">
        <v>877</v>
      </c>
      <c r="B878">
        <v>26290</v>
      </c>
      <c r="C878">
        <v>3600</v>
      </c>
      <c r="D878">
        <v>3600</v>
      </c>
      <c r="E878" s="1">
        <v>8.8999999999999996E-2</v>
      </c>
      <c r="F878" t="s">
        <v>14</v>
      </c>
      <c r="G878" t="s">
        <v>15</v>
      </c>
      <c r="H878" s="1">
        <v>3.27E-2</v>
      </c>
      <c r="I878" t="s">
        <v>108</v>
      </c>
      <c r="J878" t="s">
        <v>31</v>
      </c>
      <c r="K878">
        <v>1558.33</v>
      </c>
      <c r="L878" t="s">
        <v>106</v>
      </c>
      <c r="M878">
        <v>4</v>
      </c>
      <c r="N878">
        <v>1594</v>
      </c>
      <c r="O878">
        <v>0</v>
      </c>
      <c r="P878" t="s">
        <v>37</v>
      </c>
      <c r="Q878">
        <v>8</v>
      </c>
      <c r="R878">
        <v>3</v>
      </c>
      <c r="S878">
        <v>1</v>
      </c>
      <c r="T878">
        <v>3</v>
      </c>
      <c r="U878" t="s">
        <v>146</v>
      </c>
      <c r="V878">
        <v>9</v>
      </c>
      <c r="W878">
        <v>0</v>
      </c>
      <c r="X878">
        <v>36</v>
      </c>
      <c r="Y878">
        <v>745</v>
      </c>
      <c r="Z878">
        <v>749</v>
      </c>
      <c r="AA878">
        <v>1558.33</v>
      </c>
      <c r="AB878">
        <v>3</v>
      </c>
    </row>
    <row r="879" spans="1:28" x14ac:dyDescent="0.25">
      <c r="A879">
        <v>878</v>
      </c>
      <c r="B879">
        <v>43703</v>
      </c>
      <c r="C879">
        <v>27000</v>
      </c>
      <c r="D879">
        <v>26993.89</v>
      </c>
      <c r="E879" s="1">
        <v>0.14269999999999999</v>
      </c>
      <c r="F879" t="s">
        <v>23</v>
      </c>
      <c r="G879" t="s">
        <v>68</v>
      </c>
      <c r="H879" s="1">
        <v>0.18279999999999999</v>
      </c>
      <c r="I879" t="s">
        <v>46</v>
      </c>
      <c r="J879" t="s">
        <v>35</v>
      </c>
      <c r="K879">
        <v>4833.33</v>
      </c>
      <c r="L879" t="s">
        <v>18</v>
      </c>
      <c r="M879">
        <v>18</v>
      </c>
      <c r="N879">
        <v>12588</v>
      </c>
      <c r="O879">
        <v>1</v>
      </c>
      <c r="P879" t="s">
        <v>53</v>
      </c>
      <c r="Q879">
        <v>14</v>
      </c>
      <c r="R879">
        <v>18</v>
      </c>
      <c r="S879">
        <v>4</v>
      </c>
      <c r="T879">
        <v>7</v>
      </c>
      <c r="U879" t="s">
        <v>147</v>
      </c>
      <c r="V879">
        <v>9</v>
      </c>
      <c r="W879">
        <v>1</v>
      </c>
      <c r="X879">
        <v>60</v>
      </c>
      <c r="Y879">
        <v>735</v>
      </c>
      <c r="Z879">
        <v>739</v>
      </c>
      <c r="AA879">
        <v>4833.33</v>
      </c>
      <c r="AB879">
        <v>7</v>
      </c>
    </row>
    <row r="880" spans="1:28" x14ac:dyDescent="0.25">
      <c r="A880">
        <v>879</v>
      </c>
      <c r="B880">
        <v>32985</v>
      </c>
      <c r="C880">
        <v>10000</v>
      </c>
      <c r="D880">
        <v>10000</v>
      </c>
      <c r="E880" s="1">
        <v>0.14269999999999999</v>
      </c>
      <c r="F880" t="s">
        <v>14</v>
      </c>
      <c r="G880" t="s">
        <v>15</v>
      </c>
      <c r="H880" s="1">
        <v>0.10970000000000001</v>
      </c>
      <c r="I880" t="s">
        <v>81</v>
      </c>
      <c r="J880" t="s">
        <v>31</v>
      </c>
      <c r="K880">
        <v>7500</v>
      </c>
      <c r="L880" t="s">
        <v>48</v>
      </c>
      <c r="M880">
        <v>6</v>
      </c>
      <c r="N880">
        <v>7778</v>
      </c>
      <c r="O880">
        <v>0</v>
      </c>
      <c r="P880" t="s">
        <v>53</v>
      </c>
      <c r="Q880">
        <v>14</v>
      </c>
      <c r="R880">
        <v>10</v>
      </c>
      <c r="S880">
        <v>1</v>
      </c>
      <c r="T880">
        <v>7</v>
      </c>
      <c r="U880" t="s">
        <v>146</v>
      </c>
      <c r="V880">
        <v>17</v>
      </c>
      <c r="W880">
        <v>0</v>
      </c>
      <c r="X880">
        <v>36</v>
      </c>
      <c r="Y880">
        <v>665</v>
      </c>
      <c r="Z880">
        <v>669</v>
      </c>
      <c r="AA880">
        <v>7500</v>
      </c>
      <c r="AB880">
        <v>7</v>
      </c>
    </row>
    <row r="881" spans="1:28" x14ac:dyDescent="0.25">
      <c r="A881">
        <v>880</v>
      </c>
      <c r="B881">
        <v>80200</v>
      </c>
      <c r="C881">
        <v>5450</v>
      </c>
      <c r="D881">
        <v>5450</v>
      </c>
      <c r="E881" s="1">
        <v>0.13109999999999999</v>
      </c>
      <c r="F881" t="s">
        <v>14</v>
      </c>
      <c r="G881" t="s">
        <v>91</v>
      </c>
      <c r="H881" s="1">
        <v>0.2591</v>
      </c>
      <c r="I881" t="s">
        <v>56</v>
      </c>
      <c r="J881" t="s">
        <v>31</v>
      </c>
      <c r="K881">
        <v>3500</v>
      </c>
      <c r="L881" t="s">
        <v>36</v>
      </c>
      <c r="M881">
        <v>9</v>
      </c>
      <c r="N881">
        <v>7619</v>
      </c>
      <c r="O881">
        <v>0</v>
      </c>
      <c r="P881" t="s">
        <v>49</v>
      </c>
      <c r="Q881">
        <v>13</v>
      </c>
      <c r="R881">
        <v>25</v>
      </c>
      <c r="S881">
        <v>0</v>
      </c>
      <c r="T881">
        <v>1</v>
      </c>
      <c r="U881" t="s">
        <v>146</v>
      </c>
      <c r="V881">
        <v>16</v>
      </c>
      <c r="W881">
        <v>0</v>
      </c>
      <c r="X881">
        <v>36</v>
      </c>
      <c r="Y881">
        <v>670</v>
      </c>
      <c r="Z881">
        <v>674</v>
      </c>
      <c r="AA881">
        <v>3500</v>
      </c>
      <c r="AB881">
        <v>1</v>
      </c>
    </row>
    <row r="882" spans="1:28" x14ac:dyDescent="0.25">
      <c r="A882">
        <v>881</v>
      </c>
      <c r="B882">
        <v>22130</v>
      </c>
      <c r="C882">
        <v>16000</v>
      </c>
      <c r="D882">
        <v>13613.86</v>
      </c>
      <c r="E882" s="1">
        <v>0.15279999999999999</v>
      </c>
      <c r="F882" t="s">
        <v>23</v>
      </c>
      <c r="G882" t="s">
        <v>15</v>
      </c>
      <c r="H882" s="1">
        <v>0.15329999999999999</v>
      </c>
      <c r="I882" t="s">
        <v>114</v>
      </c>
      <c r="J882" t="s">
        <v>17</v>
      </c>
      <c r="K882">
        <v>3006.44</v>
      </c>
      <c r="L882" t="s">
        <v>83</v>
      </c>
      <c r="M882">
        <v>10</v>
      </c>
      <c r="N882">
        <v>11011</v>
      </c>
      <c r="O882">
        <v>0</v>
      </c>
      <c r="P882" t="s">
        <v>40</v>
      </c>
      <c r="Q882">
        <v>15</v>
      </c>
      <c r="R882">
        <v>15</v>
      </c>
      <c r="S882">
        <v>1</v>
      </c>
      <c r="T882">
        <v>11</v>
      </c>
      <c r="U882" t="s">
        <v>146</v>
      </c>
      <c r="V882">
        <v>13</v>
      </c>
      <c r="W882">
        <v>1</v>
      </c>
      <c r="X882">
        <v>60</v>
      </c>
      <c r="Y882">
        <v>700</v>
      </c>
      <c r="Z882">
        <v>704</v>
      </c>
      <c r="AA882">
        <v>3006.44</v>
      </c>
      <c r="AB882">
        <v>11</v>
      </c>
    </row>
    <row r="883" spans="1:28" x14ac:dyDescent="0.25">
      <c r="A883">
        <v>882</v>
      </c>
      <c r="B883">
        <v>74163</v>
      </c>
      <c r="C883">
        <v>9750</v>
      </c>
      <c r="D883">
        <v>9750</v>
      </c>
      <c r="E883" s="1">
        <v>0.17269999999999999</v>
      </c>
      <c r="F883" t="s">
        <v>14</v>
      </c>
      <c r="G883" t="s">
        <v>15</v>
      </c>
      <c r="H883" s="1">
        <v>0.21929999999999999</v>
      </c>
      <c r="I883" t="s">
        <v>46</v>
      </c>
      <c r="J883" t="s">
        <v>31</v>
      </c>
      <c r="K883">
        <v>2817.5</v>
      </c>
      <c r="L883" t="s">
        <v>36</v>
      </c>
      <c r="M883">
        <v>12</v>
      </c>
      <c r="N883">
        <v>6324</v>
      </c>
      <c r="O883">
        <v>1</v>
      </c>
      <c r="P883" t="s">
        <v>49</v>
      </c>
      <c r="Q883">
        <v>17</v>
      </c>
      <c r="R883">
        <v>21</v>
      </c>
      <c r="S883">
        <v>1</v>
      </c>
      <c r="T883">
        <v>1</v>
      </c>
      <c r="U883" t="s">
        <v>147</v>
      </c>
      <c r="V883">
        <v>16</v>
      </c>
      <c r="W883">
        <v>0</v>
      </c>
      <c r="X883">
        <v>36</v>
      </c>
      <c r="Y883">
        <v>670</v>
      </c>
      <c r="Z883">
        <v>674</v>
      </c>
      <c r="AA883">
        <v>2817.5</v>
      </c>
      <c r="AB883">
        <v>1</v>
      </c>
    </row>
    <row r="884" spans="1:28" x14ac:dyDescent="0.25">
      <c r="A884">
        <v>883</v>
      </c>
      <c r="B884">
        <v>35740</v>
      </c>
      <c r="C884">
        <v>30000</v>
      </c>
      <c r="D884">
        <v>30000</v>
      </c>
      <c r="E884" s="1">
        <v>7.51E-2</v>
      </c>
      <c r="F884" t="s">
        <v>14</v>
      </c>
      <c r="G884" t="s">
        <v>76</v>
      </c>
      <c r="H884" s="1">
        <v>1.0800000000000001E-2</v>
      </c>
      <c r="I884" t="s">
        <v>71</v>
      </c>
      <c r="J884" t="s">
        <v>35</v>
      </c>
      <c r="K884">
        <v>10416.67</v>
      </c>
      <c r="L884" t="s">
        <v>80</v>
      </c>
      <c r="M884">
        <v>6</v>
      </c>
      <c r="N884">
        <v>740</v>
      </c>
      <c r="O884">
        <v>0</v>
      </c>
      <c r="P884" t="s">
        <v>28</v>
      </c>
      <c r="Q884">
        <v>7</v>
      </c>
      <c r="R884">
        <v>1</v>
      </c>
      <c r="S884">
        <v>5</v>
      </c>
      <c r="T884">
        <v>5</v>
      </c>
      <c r="U884" t="s">
        <v>146</v>
      </c>
      <c r="V884">
        <v>8</v>
      </c>
      <c r="W884">
        <v>1</v>
      </c>
      <c r="X884">
        <v>36</v>
      </c>
      <c r="Y884">
        <v>785</v>
      </c>
      <c r="Z884">
        <v>789</v>
      </c>
      <c r="AA884">
        <v>10416.67</v>
      </c>
      <c r="AB884">
        <v>5</v>
      </c>
    </row>
    <row r="885" spans="1:28" x14ac:dyDescent="0.25">
      <c r="A885">
        <v>884</v>
      </c>
      <c r="B885">
        <v>74713</v>
      </c>
      <c r="C885">
        <v>14000</v>
      </c>
      <c r="D885">
        <v>13975</v>
      </c>
      <c r="E885" s="1">
        <v>0.1212</v>
      </c>
      <c r="F885" t="s">
        <v>14</v>
      </c>
      <c r="G885" t="s">
        <v>33</v>
      </c>
      <c r="H885" s="1">
        <v>3.2500000000000001E-2</v>
      </c>
      <c r="I885" t="s">
        <v>71</v>
      </c>
      <c r="J885" t="s">
        <v>17</v>
      </c>
      <c r="K885">
        <v>6250</v>
      </c>
      <c r="L885" t="s">
        <v>42</v>
      </c>
      <c r="M885">
        <v>14</v>
      </c>
      <c r="N885">
        <v>7085</v>
      </c>
      <c r="O885">
        <v>1</v>
      </c>
      <c r="P885" t="s">
        <v>40</v>
      </c>
      <c r="Q885">
        <v>12</v>
      </c>
      <c r="R885">
        <v>3</v>
      </c>
      <c r="S885">
        <v>3</v>
      </c>
      <c r="T885">
        <v>11</v>
      </c>
      <c r="U885" t="s">
        <v>147</v>
      </c>
      <c r="V885">
        <v>12</v>
      </c>
      <c r="W885">
        <v>1</v>
      </c>
      <c r="X885">
        <v>36</v>
      </c>
      <c r="Y885">
        <v>705</v>
      </c>
      <c r="Z885">
        <v>709</v>
      </c>
      <c r="AA885">
        <v>6250</v>
      </c>
      <c r="AB885">
        <v>11</v>
      </c>
    </row>
    <row r="886" spans="1:28" x14ac:dyDescent="0.25">
      <c r="A886">
        <v>885</v>
      </c>
      <c r="B886">
        <v>52405</v>
      </c>
      <c r="C886">
        <v>8500</v>
      </c>
      <c r="D886">
        <v>8500</v>
      </c>
      <c r="E886" s="1">
        <v>6.6199999999999995E-2</v>
      </c>
      <c r="F886" t="s">
        <v>14</v>
      </c>
      <c r="G886" t="s">
        <v>15</v>
      </c>
      <c r="H886" s="1">
        <v>4.9000000000000002E-2</v>
      </c>
      <c r="I886" t="s">
        <v>24</v>
      </c>
      <c r="J886" t="s">
        <v>17</v>
      </c>
      <c r="K886">
        <v>4166.67</v>
      </c>
      <c r="L886" t="s">
        <v>55</v>
      </c>
      <c r="M886">
        <v>8</v>
      </c>
      <c r="N886">
        <v>7114</v>
      </c>
      <c r="O886">
        <v>0</v>
      </c>
      <c r="P886" t="s">
        <v>40</v>
      </c>
      <c r="Q886">
        <v>6</v>
      </c>
      <c r="R886">
        <v>4</v>
      </c>
      <c r="S886">
        <v>1</v>
      </c>
      <c r="T886">
        <v>11</v>
      </c>
      <c r="U886" t="s">
        <v>146</v>
      </c>
      <c r="V886">
        <v>9</v>
      </c>
      <c r="W886">
        <v>1</v>
      </c>
      <c r="X886">
        <v>36</v>
      </c>
      <c r="Y886">
        <v>740</v>
      </c>
      <c r="Z886">
        <v>744</v>
      </c>
      <c r="AA886">
        <v>4166.67</v>
      </c>
      <c r="AB886">
        <v>11</v>
      </c>
    </row>
    <row r="887" spans="1:28" x14ac:dyDescent="0.25">
      <c r="A887">
        <v>886</v>
      </c>
      <c r="B887">
        <v>54513</v>
      </c>
      <c r="C887">
        <v>14400</v>
      </c>
      <c r="D887">
        <v>14400</v>
      </c>
      <c r="E887" s="1">
        <v>7.9000000000000001E-2</v>
      </c>
      <c r="F887" t="s">
        <v>14</v>
      </c>
      <c r="G887" t="s">
        <v>97</v>
      </c>
      <c r="H887" s="1">
        <v>0.1789</v>
      </c>
      <c r="I887" t="s">
        <v>46</v>
      </c>
      <c r="J887" t="s">
        <v>31</v>
      </c>
      <c r="K887">
        <v>13100</v>
      </c>
      <c r="L887" t="s">
        <v>106</v>
      </c>
      <c r="M887">
        <v>11</v>
      </c>
      <c r="N887">
        <v>14550</v>
      </c>
      <c r="O887">
        <v>0</v>
      </c>
      <c r="P887" t="s">
        <v>64</v>
      </c>
      <c r="Q887">
        <v>7</v>
      </c>
      <c r="R887">
        <v>17</v>
      </c>
      <c r="S887">
        <v>0</v>
      </c>
      <c r="T887">
        <v>4</v>
      </c>
      <c r="U887" t="s">
        <v>146</v>
      </c>
      <c r="V887">
        <v>9</v>
      </c>
      <c r="W887">
        <v>0</v>
      </c>
      <c r="X887">
        <v>36</v>
      </c>
      <c r="Y887">
        <v>745</v>
      </c>
      <c r="Z887">
        <v>749</v>
      </c>
      <c r="AA887">
        <v>13100</v>
      </c>
      <c r="AB887">
        <v>4</v>
      </c>
    </row>
    <row r="888" spans="1:28" x14ac:dyDescent="0.25">
      <c r="A888">
        <v>887</v>
      </c>
      <c r="B888">
        <v>10293</v>
      </c>
      <c r="C888">
        <v>8000</v>
      </c>
      <c r="D888">
        <v>8000</v>
      </c>
      <c r="E888" s="1">
        <v>7.1400000000000005E-2</v>
      </c>
      <c r="F888" t="s">
        <v>14</v>
      </c>
      <c r="G888" t="s">
        <v>15</v>
      </c>
      <c r="H888" s="1">
        <v>1.7299999999999999E-2</v>
      </c>
      <c r="I888" t="s">
        <v>24</v>
      </c>
      <c r="J888" t="s">
        <v>31</v>
      </c>
      <c r="K888">
        <v>3750</v>
      </c>
      <c r="L888" t="s">
        <v>63</v>
      </c>
      <c r="M888">
        <v>6</v>
      </c>
      <c r="N888">
        <v>3381</v>
      </c>
      <c r="O888">
        <v>0</v>
      </c>
      <c r="P888" t="s">
        <v>19</v>
      </c>
      <c r="Q888">
        <v>7</v>
      </c>
      <c r="R888">
        <v>1</v>
      </c>
      <c r="S888">
        <v>1</v>
      </c>
      <c r="T888">
        <v>0</v>
      </c>
      <c r="U888" t="s">
        <v>146</v>
      </c>
      <c r="V888">
        <v>7</v>
      </c>
      <c r="W888">
        <v>0</v>
      </c>
      <c r="X888">
        <v>36</v>
      </c>
      <c r="Y888">
        <v>765</v>
      </c>
      <c r="Z888">
        <v>769</v>
      </c>
      <c r="AA888">
        <v>3750</v>
      </c>
      <c r="AB888">
        <v>0</v>
      </c>
    </row>
    <row r="889" spans="1:28" x14ac:dyDescent="0.25">
      <c r="A889">
        <v>888</v>
      </c>
      <c r="B889">
        <v>66880</v>
      </c>
      <c r="C889">
        <v>12000</v>
      </c>
      <c r="D889">
        <v>12000</v>
      </c>
      <c r="E889" s="1">
        <v>0.13109999999999999</v>
      </c>
      <c r="F889" t="s">
        <v>14</v>
      </c>
      <c r="G889" t="s">
        <v>15</v>
      </c>
      <c r="H889" s="1">
        <v>6.4600000000000005E-2</v>
      </c>
      <c r="I889" t="s">
        <v>71</v>
      </c>
      <c r="J889" t="s">
        <v>31</v>
      </c>
      <c r="K889">
        <v>13166.67</v>
      </c>
      <c r="L889" t="s">
        <v>84</v>
      </c>
      <c r="M889">
        <v>8</v>
      </c>
      <c r="N889">
        <v>8426</v>
      </c>
      <c r="O889">
        <v>0</v>
      </c>
      <c r="P889" t="s">
        <v>28</v>
      </c>
      <c r="Q889">
        <v>13</v>
      </c>
      <c r="R889">
        <v>6</v>
      </c>
      <c r="S889">
        <v>1</v>
      </c>
      <c r="T889">
        <v>5</v>
      </c>
      <c r="U889" t="s">
        <v>146</v>
      </c>
      <c r="V889">
        <v>15</v>
      </c>
      <c r="W889">
        <v>0</v>
      </c>
      <c r="X889">
        <v>36</v>
      </c>
      <c r="Y889">
        <v>680</v>
      </c>
      <c r="Z889">
        <v>684</v>
      </c>
      <c r="AA889">
        <v>13166.67</v>
      </c>
      <c r="AB889">
        <v>5</v>
      </c>
    </row>
    <row r="890" spans="1:28" x14ac:dyDescent="0.25">
      <c r="A890">
        <v>889</v>
      </c>
      <c r="B890">
        <v>96709</v>
      </c>
      <c r="C890">
        <v>10400</v>
      </c>
      <c r="D890">
        <v>10350</v>
      </c>
      <c r="E890" s="1">
        <v>0.13109999999999999</v>
      </c>
      <c r="F890" t="s">
        <v>14</v>
      </c>
      <c r="G890" t="s">
        <v>15</v>
      </c>
      <c r="H890" s="1">
        <v>7.5899999999999995E-2</v>
      </c>
      <c r="I890" t="s">
        <v>71</v>
      </c>
      <c r="J890" t="s">
        <v>35</v>
      </c>
      <c r="K890">
        <v>6166.67</v>
      </c>
      <c r="L890" t="s">
        <v>27</v>
      </c>
      <c r="M890">
        <v>10</v>
      </c>
      <c r="N890">
        <v>14193</v>
      </c>
      <c r="O890">
        <v>0</v>
      </c>
      <c r="P890" t="s">
        <v>53</v>
      </c>
      <c r="Q890">
        <v>13</v>
      </c>
      <c r="R890">
        <v>7</v>
      </c>
      <c r="S890">
        <v>1</v>
      </c>
      <c r="T890">
        <v>7</v>
      </c>
      <c r="U890" t="s">
        <v>146</v>
      </c>
      <c r="V890">
        <v>14</v>
      </c>
      <c r="W890">
        <v>1</v>
      </c>
      <c r="X890">
        <v>36</v>
      </c>
      <c r="Y890">
        <v>695</v>
      </c>
      <c r="Z890">
        <v>699</v>
      </c>
      <c r="AA890">
        <v>6166.67</v>
      </c>
      <c r="AB890">
        <v>7</v>
      </c>
    </row>
    <row r="891" spans="1:28" x14ac:dyDescent="0.25">
      <c r="A891">
        <v>890</v>
      </c>
      <c r="B891">
        <v>84273</v>
      </c>
      <c r="C891">
        <v>21000</v>
      </c>
      <c r="D891">
        <v>21000</v>
      </c>
      <c r="E891" s="1">
        <v>0.1875</v>
      </c>
      <c r="F891" t="s">
        <v>23</v>
      </c>
      <c r="G891" t="s">
        <v>68</v>
      </c>
      <c r="H891" s="1">
        <v>0.11310000000000001</v>
      </c>
      <c r="I891" t="s">
        <v>71</v>
      </c>
      <c r="J891" t="s">
        <v>17</v>
      </c>
      <c r="K891">
        <v>10250</v>
      </c>
      <c r="L891" t="s">
        <v>27</v>
      </c>
      <c r="M891">
        <v>12</v>
      </c>
      <c r="N891">
        <v>38820</v>
      </c>
      <c r="O891">
        <v>0</v>
      </c>
      <c r="P891" t="s">
        <v>40</v>
      </c>
      <c r="Q891">
        <v>18</v>
      </c>
      <c r="R891">
        <v>11</v>
      </c>
      <c r="S891">
        <v>4</v>
      </c>
      <c r="T891">
        <v>11</v>
      </c>
      <c r="U891" t="s">
        <v>146</v>
      </c>
      <c r="V891">
        <v>14</v>
      </c>
      <c r="W891">
        <v>1</v>
      </c>
      <c r="X891">
        <v>60</v>
      </c>
      <c r="Y891">
        <v>695</v>
      </c>
      <c r="Z891">
        <v>699</v>
      </c>
      <c r="AA891">
        <v>10250</v>
      </c>
      <c r="AB891">
        <v>11</v>
      </c>
    </row>
    <row r="892" spans="1:28" x14ac:dyDescent="0.25">
      <c r="A892">
        <v>891</v>
      </c>
      <c r="B892">
        <v>6120</v>
      </c>
      <c r="C892">
        <v>6000</v>
      </c>
      <c r="D892">
        <v>5925</v>
      </c>
      <c r="E892" s="1">
        <v>0.1183</v>
      </c>
      <c r="F892" t="s">
        <v>14</v>
      </c>
      <c r="G892" t="s">
        <v>15</v>
      </c>
      <c r="H892" s="1">
        <v>3.44E-2</v>
      </c>
      <c r="I892" t="s">
        <v>24</v>
      </c>
      <c r="J892" t="s">
        <v>31</v>
      </c>
      <c r="K892">
        <v>6333.33</v>
      </c>
      <c r="L892" t="s">
        <v>42</v>
      </c>
      <c r="M892">
        <v>13</v>
      </c>
      <c r="N892">
        <v>7269</v>
      </c>
      <c r="O892">
        <v>0</v>
      </c>
      <c r="P892" t="s">
        <v>64</v>
      </c>
      <c r="Q892">
        <v>11</v>
      </c>
      <c r="R892">
        <v>3</v>
      </c>
      <c r="S892">
        <v>1</v>
      </c>
      <c r="T892">
        <v>4</v>
      </c>
      <c r="U892" t="s">
        <v>146</v>
      </c>
      <c r="V892">
        <v>12</v>
      </c>
      <c r="W892">
        <v>0</v>
      </c>
      <c r="X892">
        <v>36</v>
      </c>
      <c r="Y892">
        <v>705</v>
      </c>
      <c r="Z892">
        <v>709</v>
      </c>
      <c r="AA892">
        <v>6333.33</v>
      </c>
      <c r="AB892">
        <v>4</v>
      </c>
    </row>
    <row r="893" spans="1:28" x14ac:dyDescent="0.25">
      <c r="A893">
        <v>892</v>
      </c>
      <c r="B893">
        <v>48166</v>
      </c>
      <c r="C893">
        <v>10800</v>
      </c>
      <c r="D893">
        <v>10800</v>
      </c>
      <c r="E893" s="1">
        <v>0.13669999999999999</v>
      </c>
      <c r="F893" t="s">
        <v>23</v>
      </c>
      <c r="G893" t="s">
        <v>58</v>
      </c>
      <c r="H893" s="1">
        <v>9.4000000000000004E-3</v>
      </c>
      <c r="I893" t="s">
        <v>81</v>
      </c>
      <c r="J893" t="s">
        <v>31</v>
      </c>
      <c r="K893">
        <v>7500</v>
      </c>
      <c r="L893" t="s">
        <v>52</v>
      </c>
      <c r="M893">
        <v>4</v>
      </c>
      <c r="N893">
        <v>1577</v>
      </c>
      <c r="O893">
        <v>0</v>
      </c>
      <c r="P893" t="s">
        <v>19</v>
      </c>
      <c r="Q893">
        <v>13</v>
      </c>
      <c r="R893">
        <v>0</v>
      </c>
      <c r="S893">
        <v>0</v>
      </c>
      <c r="T893">
        <v>0</v>
      </c>
      <c r="U893" t="s">
        <v>146</v>
      </c>
      <c r="V893">
        <v>9</v>
      </c>
      <c r="W893">
        <v>0</v>
      </c>
      <c r="X893">
        <v>60</v>
      </c>
      <c r="Y893">
        <v>730</v>
      </c>
      <c r="Z893">
        <v>734</v>
      </c>
      <c r="AA893">
        <v>7500</v>
      </c>
      <c r="AB893">
        <v>0</v>
      </c>
    </row>
    <row r="894" spans="1:28" x14ac:dyDescent="0.25">
      <c r="A894">
        <v>893</v>
      </c>
      <c r="B894">
        <v>67265</v>
      </c>
      <c r="C894">
        <v>2100</v>
      </c>
      <c r="D894">
        <v>2100</v>
      </c>
      <c r="E894" s="1">
        <v>0.14330000000000001</v>
      </c>
      <c r="F894" t="s">
        <v>14</v>
      </c>
      <c r="G894" t="s">
        <v>76</v>
      </c>
      <c r="H894" s="1">
        <v>3.5000000000000003E-2</v>
      </c>
      <c r="I894" t="s">
        <v>41</v>
      </c>
      <c r="J894" t="s">
        <v>35</v>
      </c>
      <c r="K894">
        <v>1000</v>
      </c>
      <c r="L894" t="s">
        <v>25</v>
      </c>
      <c r="M894">
        <v>13</v>
      </c>
      <c r="N894">
        <v>893</v>
      </c>
      <c r="O894">
        <v>1</v>
      </c>
      <c r="P894" t="s">
        <v>19</v>
      </c>
      <c r="Q894">
        <v>14</v>
      </c>
      <c r="R894">
        <v>3</v>
      </c>
      <c r="S894">
        <v>5</v>
      </c>
      <c r="T894">
        <v>0</v>
      </c>
      <c r="U894" t="s">
        <v>147</v>
      </c>
      <c r="V894">
        <v>14</v>
      </c>
      <c r="W894">
        <v>1</v>
      </c>
      <c r="X894">
        <v>36</v>
      </c>
      <c r="Y894">
        <v>690</v>
      </c>
      <c r="Z894">
        <v>694</v>
      </c>
      <c r="AA894">
        <v>1000</v>
      </c>
      <c r="AB894">
        <v>0</v>
      </c>
    </row>
    <row r="895" spans="1:28" x14ac:dyDescent="0.25">
      <c r="A895">
        <v>894</v>
      </c>
      <c r="B895">
        <v>41102</v>
      </c>
      <c r="C895">
        <v>4000</v>
      </c>
      <c r="D895">
        <v>4000</v>
      </c>
      <c r="E895" s="1">
        <v>6.0299999999999999E-2</v>
      </c>
      <c r="F895" t="s">
        <v>14</v>
      </c>
      <c r="G895" t="s">
        <v>33</v>
      </c>
      <c r="H895" s="1">
        <v>0.15129999999999999</v>
      </c>
      <c r="I895" t="s">
        <v>46</v>
      </c>
      <c r="J895" t="s">
        <v>17</v>
      </c>
      <c r="K895">
        <v>6583.33</v>
      </c>
      <c r="L895" t="s">
        <v>120</v>
      </c>
      <c r="M895">
        <v>6</v>
      </c>
      <c r="N895">
        <v>63294</v>
      </c>
      <c r="O895">
        <v>0</v>
      </c>
      <c r="P895" t="s">
        <v>40</v>
      </c>
      <c r="Q895">
        <v>6</v>
      </c>
      <c r="R895">
        <v>15</v>
      </c>
      <c r="S895">
        <v>3</v>
      </c>
      <c r="T895">
        <v>11</v>
      </c>
      <c r="U895" t="s">
        <v>146</v>
      </c>
      <c r="V895">
        <v>6</v>
      </c>
      <c r="W895">
        <v>1</v>
      </c>
      <c r="X895">
        <v>36</v>
      </c>
      <c r="Y895">
        <v>770</v>
      </c>
      <c r="Z895">
        <v>774</v>
      </c>
      <c r="AA895">
        <v>6583.33</v>
      </c>
      <c r="AB895">
        <v>11</v>
      </c>
    </row>
    <row r="896" spans="1:28" x14ac:dyDescent="0.25">
      <c r="A896">
        <v>895</v>
      </c>
      <c r="B896">
        <v>47422</v>
      </c>
      <c r="C896">
        <v>3500</v>
      </c>
      <c r="D896">
        <v>3500</v>
      </c>
      <c r="E896" s="1">
        <v>7.6200000000000004E-2</v>
      </c>
      <c r="F896" t="s">
        <v>14</v>
      </c>
      <c r="G896" t="s">
        <v>15</v>
      </c>
      <c r="H896" s="1">
        <v>0.20930000000000001</v>
      </c>
      <c r="I896" t="s">
        <v>24</v>
      </c>
      <c r="J896" t="s">
        <v>31</v>
      </c>
      <c r="K896">
        <v>4333.33</v>
      </c>
      <c r="L896" t="s">
        <v>51</v>
      </c>
      <c r="M896">
        <v>9</v>
      </c>
      <c r="N896">
        <v>11538</v>
      </c>
      <c r="O896">
        <v>0</v>
      </c>
      <c r="P896" t="s">
        <v>47</v>
      </c>
      <c r="Q896">
        <v>7</v>
      </c>
      <c r="R896">
        <v>20</v>
      </c>
      <c r="S896">
        <v>1</v>
      </c>
      <c r="T896">
        <v>6</v>
      </c>
      <c r="U896" t="s">
        <v>146</v>
      </c>
      <c r="V896">
        <v>10</v>
      </c>
      <c r="W896">
        <v>0</v>
      </c>
      <c r="X896">
        <v>36</v>
      </c>
      <c r="Y896">
        <v>725</v>
      </c>
      <c r="Z896">
        <v>729</v>
      </c>
      <c r="AA896">
        <v>4333.33</v>
      </c>
      <c r="AB896">
        <v>6</v>
      </c>
    </row>
    <row r="897" spans="1:28" x14ac:dyDescent="0.25">
      <c r="A897">
        <v>896</v>
      </c>
      <c r="B897">
        <v>6039</v>
      </c>
      <c r="C897">
        <v>24250</v>
      </c>
      <c r="D897">
        <v>23811.24</v>
      </c>
      <c r="E897" s="1">
        <v>0.12529999999999999</v>
      </c>
      <c r="F897" t="s">
        <v>14</v>
      </c>
      <c r="G897" t="s">
        <v>68</v>
      </c>
      <c r="H897" s="1">
        <v>0.127</v>
      </c>
      <c r="I897" t="s">
        <v>71</v>
      </c>
      <c r="J897" t="s">
        <v>35</v>
      </c>
      <c r="K897">
        <v>18750</v>
      </c>
      <c r="L897" t="s">
        <v>51</v>
      </c>
      <c r="M897">
        <v>10</v>
      </c>
      <c r="N897">
        <v>121563</v>
      </c>
      <c r="O897">
        <v>1</v>
      </c>
      <c r="P897" t="s">
        <v>40</v>
      </c>
      <c r="Q897">
        <v>12</v>
      </c>
      <c r="R897">
        <v>12</v>
      </c>
      <c r="S897">
        <v>4</v>
      </c>
      <c r="T897">
        <v>11</v>
      </c>
      <c r="U897" t="s">
        <v>147</v>
      </c>
      <c r="V897">
        <v>10</v>
      </c>
      <c r="W897">
        <v>1</v>
      </c>
      <c r="X897">
        <v>36</v>
      </c>
      <c r="Y897">
        <v>725</v>
      </c>
      <c r="Z897">
        <v>729</v>
      </c>
      <c r="AA897">
        <v>18750</v>
      </c>
      <c r="AB897">
        <v>11</v>
      </c>
    </row>
    <row r="898" spans="1:28" x14ac:dyDescent="0.25">
      <c r="A898">
        <v>897</v>
      </c>
      <c r="B898">
        <v>62856</v>
      </c>
      <c r="C898">
        <v>19000</v>
      </c>
      <c r="D898">
        <v>19000</v>
      </c>
      <c r="E898" s="1">
        <v>0.14330000000000001</v>
      </c>
      <c r="F898" t="s">
        <v>23</v>
      </c>
      <c r="G898" t="s">
        <v>29</v>
      </c>
      <c r="H898" s="1">
        <v>0.16059999999999999</v>
      </c>
      <c r="I898" t="s">
        <v>81</v>
      </c>
      <c r="J898" t="s">
        <v>17</v>
      </c>
      <c r="K898">
        <v>5000</v>
      </c>
      <c r="L898" t="s">
        <v>21</v>
      </c>
      <c r="M898">
        <v>8</v>
      </c>
      <c r="N898">
        <v>20918</v>
      </c>
      <c r="O898">
        <v>0</v>
      </c>
      <c r="P898" t="s">
        <v>40</v>
      </c>
      <c r="Q898">
        <v>14</v>
      </c>
      <c r="R898">
        <v>16</v>
      </c>
      <c r="S898">
        <v>2</v>
      </c>
      <c r="T898">
        <v>11</v>
      </c>
      <c r="U898" t="s">
        <v>146</v>
      </c>
      <c r="V898">
        <v>11</v>
      </c>
      <c r="W898">
        <v>1</v>
      </c>
      <c r="X898">
        <v>60</v>
      </c>
      <c r="Y898">
        <v>715</v>
      </c>
      <c r="Z898">
        <v>719</v>
      </c>
      <c r="AA898">
        <v>5000</v>
      </c>
      <c r="AB898">
        <v>11</v>
      </c>
    </row>
    <row r="899" spans="1:28" x14ac:dyDescent="0.25">
      <c r="A899">
        <v>898</v>
      </c>
      <c r="B899">
        <v>7020</v>
      </c>
      <c r="C899">
        <v>10500</v>
      </c>
      <c r="D899">
        <v>10477.85</v>
      </c>
      <c r="E899" s="1">
        <v>0.15329999999999999</v>
      </c>
      <c r="F899" t="s">
        <v>14</v>
      </c>
      <c r="G899" t="s">
        <v>29</v>
      </c>
      <c r="H899" s="1">
        <v>0.14299999999999999</v>
      </c>
      <c r="I899" t="s">
        <v>71</v>
      </c>
      <c r="J899" t="s">
        <v>31</v>
      </c>
      <c r="K899">
        <v>3083.33</v>
      </c>
      <c r="L899" t="s">
        <v>36</v>
      </c>
      <c r="M899">
        <v>8</v>
      </c>
      <c r="N899">
        <v>14726</v>
      </c>
      <c r="O899">
        <v>0</v>
      </c>
      <c r="P899" t="s">
        <v>40</v>
      </c>
      <c r="Q899">
        <v>15</v>
      </c>
      <c r="R899">
        <v>14</v>
      </c>
      <c r="S899">
        <v>2</v>
      </c>
      <c r="T899">
        <v>11</v>
      </c>
      <c r="U899" t="s">
        <v>146</v>
      </c>
      <c r="V899">
        <v>16</v>
      </c>
      <c r="W899">
        <v>0</v>
      </c>
      <c r="X899">
        <v>36</v>
      </c>
      <c r="Y899">
        <v>670</v>
      </c>
      <c r="Z899">
        <v>674</v>
      </c>
      <c r="AA899">
        <v>3083.33</v>
      </c>
      <c r="AB899">
        <v>11</v>
      </c>
    </row>
    <row r="900" spans="1:28" x14ac:dyDescent="0.25">
      <c r="A900">
        <v>899</v>
      </c>
      <c r="B900">
        <v>92641</v>
      </c>
      <c r="C900">
        <v>2500</v>
      </c>
      <c r="D900">
        <v>2500</v>
      </c>
      <c r="E900" s="1">
        <v>0.18490000000000001</v>
      </c>
      <c r="F900" t="s">
        <v>14</v>
      </c>
      <c r="G900" t="s">
        <v>15</v>
      </c>
      <c r="H900" s="1">
        <v>0.22489999999999999</v>
      </c>
      <c r="I900" t="s">
        <v>77</v>
      </c>
      <c r="J900" t="s">
        <v>17</v>
      </c>
      <c r="K900">
        <v>3916.67</v>
      </c>
      <c r="L900" t="s">
        <v>36</v>
      </c>
      <c r="M900">
        <v>7</v>
      </c>
      <c r="N900">
        <v>14892</v>
      </c>
      <c r="O900">
        <v>2</v>
      </c>
      <c r="P900" t="s">
        <v>47</v>
      </c>
      <c r="Q900">
        <v>18</v>
      </c>
      <c r="R900">
        <v>22</v>
      </c>
      <c r="S900">
        <v>1</v>
      </c>
      <c r="T900">
        <v>6</v>
      </c>
      <c r="U900" t="s">
        <v>148</v>
      </c>
      <c r="V900">
        <v>16</v>
      </c>
      <c r="W900">
        <v>1</v>
      </c>
      <c r="X900">
        <v>36</v>
      </c>
      <c r="Y900">
        <v>670</v>
      </c>
      <c r="Z900">
        <v>674</v>
      </c>
      <c r="AA900">
        <v>3916.67</v>
      </c>
      <c r="AB900">
        <v>6</v>
      </c>
    </row>
    <row r="901" spans="1:28" x14ac:dyDescent="0.25">
      <c r="A901">
        <v>900</v>
      </c>
      <c r="B901">
        <v>7953</v>
      </c>
      <c r="C901">
        <v>16000</v>
      </c>
      <c r="D901">
        <v>16000</v>
      </c>
      <c r="E901" s="1">
        <v>0.1459</v>
      </c>
      <c r="F901" t="s">
        <v>14</v>
      </c>
      <c r="G901" t="s">
        <v>15</v>
      </c>
      <c r="H901" s="1">
        <v>9.4700000000000006E-2</v>
      </c>
      <c r="I901" t="s">
        <v>24</v>
      </c>
      <c r="J901" t="s">
        <v>31</v>
      </c>
      <c r="K901">
        <v>5416.67</v>
      </c>
      <c r="L901" t="s">
        <v>25</v>
      </c>
      <c r="M901">
        <v>9</v>
      </c>
      <c r="N901">
        <v>15518</v>
      </c>
      <c r="O901">
        <v>0</v>
      </c>
      <c r="P901" t="s">
        <v>40</v>
      </c>
      <c r="Q901">
        <v>14</v>
      </c>
      <c r="R901">
        <v>9</v>
      </c>
      <c r="S901">
        <v>1</v>
      </c>
      <c r="T901">
        <v>11</v>
      </c>
      <c r="U901" t="s">
        <v>146</v>
      </c>
      <c r="V901">
        <v>14</v>
      </c>
      <c r="W901">
        <v>0</v>
      </c>
      <c r="X901">
        <v>36</v>
      </c>
      <c r="Y901">
        <v>690</v>
      </c>
      <c r="Z901">
        <v>694</v>
      </c>
      <c r="AA901">
        <v>5416.67</v>
      </c>
      <c r="AB901">
        <v>11</v>
      </c>
    </row>
    <row r="902" spans="1:28" x14ac:dyDescent="0.25">
      <c r="A902">
        <v>901</v>
      </c>
      <c r="B902">
        <v>101568</v>
      </c>
      <c r="C902">
        <v>3000</v>
      </c>
      <c r="D902">
        <v>1300</v>
      </c>
      <c r="E902" s="1">
        <v>0.13750000000000001</v>
      </c>
      <c r="F902" t="s">
        <v>14</v>
      </c>
      <c r="G902" t="s">
        <v>15</v>
      </c>
      <c r="H902" s="1">
        <v>0.193</v>
      </c>
      <c r="I902" t="s">
        <v>46</v>
      </c>
      <c r="J902" t="s">
        <v>31</v>
      </c>
      <c r="K902">
        <v>1000</v>
      </c>
      <c r="L902" t="s">
        <v>48</v>
      </c>
      <c r="M902">
        <v>12</v>
      </c>
      <c r="N902">
        <v>2545</v>
      </c>
      <c r="O902">
        <v>4</v>
      </c>
      <c r="P902" t="s">
        <v>19</v>
      </c>
      <c r="Q902">
        <v>13</v>
      </c>
      <c r="R902">
        <v>19</v>
      </c>
      <c r="S902">
        <v>1</v>
      </c>
      <c r="T902">
        <v>0</v>
      </c>
      <c r="U902" t="s">
        <v>149</v>
      </c>
      <c r="V902">
        <v>17</v>
      </c>
      <c r="W902">
        <v>0</v>
      </c>
      <c r="X902">
        <v>36</v>
      </c>
      <c r="Y902">
        <v>665</v>
      </c>
      <c r="Z902">
        <v>669</v>
      </c>
      <c r="AA902">
        <v>1000</v>
      </c>
      <c r="AB902">
        <v>0</v>
      </c>
    </row>
    <row r="903" spans="1:28" x14ac:dyDescent="0.25">
      <c r="A903">
        <v>902</v>
      </c>
      <c r="B903">
        <v>27693</v>
      </c>
      <c r="C903">
        <v>10000</v>
      </c>
      <c r="D903">
        <v>10000</v>
      </c>
      <c r="E903" s="1">
        <v>5.4199999999999998E-2</v>
      </c>
      <c r="F903" t="s">
        <v>14</v>
      </c>
      <c r="G903" t="s">
        <v>29</v>
      </c>
      <c r="H903" s="1">
        <v>0.1041</v>
      </c>
      <c r="I903" t="s">
        <v>61</v>
      </c>
      <c r="J903" t="s">
        <v>17</v>
      </c>
      <c r="K903">
        <v>7500</v>
      </c>
      <c r="L903" t="s">
        <v>67</v>
      </c>
      <c r="M903">
        <v>11</v>
      </c>
      <c r="N903">
        <v>11532</v>
      </c>
      <c r="O903">
        <v>0</v>
      </c>
      <c r="P903" t="s">
        <v>32</v>
      </c>
      <c r="Q903">
        <v>5</v>
      </c>
      <c r="R903">
        <v>10</v>
      </c>
      <c r="S903">
        <v>2</v>
      </c>
      <c r="T903">
        <v>9</v>
      </c>
      <c r="U903" t="s">
        <v>146</v>
      </c>
      <c r="V903">
        <v>7</v>
      </c>
      <c r="W903">
        <v>1</v>
      </c>
      <c r="X903">
        <v>36</v>
      </c>
      <c r="Y903">
        <v>780</v>
      </c>
      <c r="Z903">
        <v>784</v>
      </c>
      <c r="AA903">
        <v>7500</v>
      </c>
      <c r="AB903">
        <v>9</v>
      </c>
    </row>
    <row r="904" spans="1:28" x14ac:dyDescent="0.25">
      <c r="A904">
        <v>903</v>
      </c>
      <c r="B904">
        <v>70029</v>
      </c>
      <c r="C904">
        <v>7100</v>
      </c>
      <c r="D904">
        <v>7100</v>
      </c>
      <c r="E904" s="1">
        <v>0.1409</v>
      </c>
      <c r="F904" t="s">
        <v>14</v>
      </c>
      <c r="G904" t="s">
        <v>29</v>
      </c>
      <c r="H904" s="1">
        <v>0.19220000000000001</v>
      </c>
      <c r="I904" t="s">
        <v>54</v>
      </c>
      <c r="J904" t="s">
        <v>31</v>
      </c>
      <c r="K904">
        <v>4166.67</v>
      </c>
      <c r="L904" t="s">
        <v>43</v>
      </c>
      <c r="M904">
        <v>13</v>
      </c>
      <c r="N904">
        <v>6788</v>
      </c>
      <c r="O904">
        <v>2</v>
      </c>
      <c r="P904" t="s">
        <v>22</v>
      </c>
      <c r="Q904">
        <v>14</v>
      </c>
      <c r="R904">
        <v>19</v>
      </c>
      <c r="S904">
        <v>2</v>
      </c>
      <c r="T904">
        <v>2</v>
      </c>
      <c r="U904" t="s">
        <v>148</v>
      </c>
      <c r="V904">
        <v>14</v>
      </c>
      <c r="W904">
        <v>0</v>
      </c>
      <c r="X904">
        <v>36</v>
      </c>
      <c r="Y904">
        <v>685</v>
      </c>
      <c r="Z904">
        <v>689</v>
      </c>
      <c r="AA904">
        <v>4166.67</v>
      </c>
      <c r="AB904">
        <v>2</v>
      </c>
    </row>
    <row r="905" spans="1:28" x14ac:dyDescent="0.25">
      <c r="A905">
        <v>904</v>
      </c>
      <c r="B905">
        <v>3492</v>
      </c>
      <c r="C905">
        <v>12500</v>
      </c>
      <c r="D905">
        <v>12425</v>
      </c>
      <c r="E905" s="1">
        <v>9.3200000000000005E-2</v>
      </c>
      <c r="F905" t="s">
        <v>14</v>
      </c>
      <c r="G905" t="s">
        <v>68</v>
      </c>
      <c r="H905" s="1">
        <v>0.1171</v>
      </c>
      <c r="I905" t="s">
        <v>20</v>
      </c>
      <c r="J905" t="s">
        <v>17</v>
      </c>
      <c r="K905">
        <v>4166.67</v>
      </c>
      <c r="L905" t="s">
        <v>67</v>
      </c>
      <c r="M905">
        <v>7</v>
      </c>
      <c r="N905">
        <v>1052</v>
      </c>
      <c r="O905">
        <v>0</v>
      </c>
      <c r="P905" t="s">
        <v>22</v>
      </c>
      <c r="Q905">
        <v>9</v>
      </c>
      <c r="R905">
        <v>11</v>
      </c>
      <c r="S905">
        <v>4</v>
      </c>
      <c r="T905">
        <v>2</v>
      </c>
      <c r="U905" t="s">
        <v>146</v>
      </c>
      <c r="V905">
        <v>7</v>
      </c>
      <c r="W905">
        <v>1</v>
      </c>
      <c r="X905">
        <v>36</v>
      </c>
      <c r="Y905">
        <v>780</v>
      </c>
      <c r="Z905">
        <v>784</v>
      </c>
      <c r="AA905">
        <v>4166.67</v>
      </c>
      <c r="AB905">
        <v>2</v>
      </c>
    </row>
    <row r="906" spans="1:28" x14ac:dyDescent="0.25">
      <c r="A906">
        <v>905</v>
      </c>
      <c r="B906">
        <v>45115</v>
      </c>
      <c r="C906">
        <v>1700</v>
      </c>
      <c r="D906">
        <v>1700</v>
      </c>
      <c r="E906" s="1">
        <v>0.1399</v>
      </c>
      <c r="F906" t="s">
        <v>14</v>
      </c>
      <c r="G906" t="s">
        <v>58</v>
      </c>
      <c r="H906" s="1">
        <v>0.20669999999999999</v>
      </c>
      <c r="I906" t="s">
        <v>71</v>
      </c>
      <c r="J906" t="s">
        <v>35</v>
      </c>
      <c r="K906">
        <v>1200</v>
      </c>
      <c r="L906" t="s">
        <v>62</v>
      </c>
      <c r="M906">
        <v>10</v>
      </c>
      <c r="N906">
        <v>7382</v>
      </c>
      <c r="O906">
        <v>0</v>
      </c>
      <c r="P906" t="s">
        <v>64</v>
      </c>
      <c r="Q906">
        <v>13</v>
      </c>
      <c r="R906">
        <v>20</v>
      </c>
      <c r="S906">
        <v>0</v>
      </c>
      <c r="T906">
        <v>4</v>
      </c>
      <c r="U906" t="s">
        <v>146</v>
      </c>
      <c r="V906">
        <v>15</v>
      </c>
      <c r="W906">
        <v>1</v>
      </c>
      <c r="X906">
        <v>36</v>
      </c>
      <c r="Y906">
        <v>675</v>
      </c>
      <c r="Z906">
        <v>679</v>
      </c>
      <c r="AA906">
        <v>1200</v>
      </c>
      <c r="AB906">
        <v>4</v>
      </c>
    </row>
    <row r="907" spans="1:28" x14ac:dyDescent="0.25">
      <c r="A907">
        <v>906</v>
      </c>
      <c r="B907">
        <v>96928</v>
      </c>
      <c r="C907">
        <v>4000</v>
      </c>
      <c r="D907">
        <v>4000</v>
      </c>
      <c r="E907" s="1">
        <v>0.1114</v>
      </c>
      <c r="F907" t="s">
        <v>14</v>
      </c>
      <c r="G907" t="s">
        <v>15</v>
      </c>
      <c r="H907" s="1">
        <v>0.122</v>
      </c>
      <c r="I907" t="s">
        <v>79</v>
      </c>
      <c r="J907" t="s">
        <v>17</v>
      </c>
      <c r="K907">
        <v>6666.67</v>
      </c>
      <c r="L907" t="s">
        <v>36</v>
      </c>
      <c r="M907">
        <v>7</v>
      </c>
      <c r="N907">
        <v>7153</v>
      </c>
      <c r="O907">
        <v>0</v>
      </c>
      <c r="P907" t="s">
        <v>28</v>
      </c>
      <c r="Q907">
        <v>11</v>
      </c>
      <c r="R907">
        <v>12</v>
      </c>
      <c r="S907">
        <v>1</v>
      </c>
      <c r="T907">
        <v>5</v>
      </c>
      <c r="U907" t="s">
        <v>146</v>
      </c>
      <c r="V907">
        <v>16</v>
      </c>
      <c r="W907">
        <v>1</v>
      </c>
      <c r="X907">
        <v>36</v>
      </c>
      <c r="Y907">
        <v>670</v>
      </c>
      <c r="Z907">
        <v>674</v>
      </c>
      <c r="AA907">
        <v>6666.67</v>
      </c>
      <c r="AB907">
        <v>5</v>
      </c>
    </row>
    <row r="908" spans="1:28" x14ac:dyDescent="0.25">
      <c r="A908">
        <v>907</v>
      </c>
      <c r="B908">
        <v>51257</v>
      </c>
      <c r="C908">
        <v>18225</v>
      </c>
      <c r="D908">
        <v>18225</v>
      </c>
      <c r="E908" s="1">
        <v>0.1799</v>
      </c>
      <c r="F908" t="s">
        <v>14</v>
      </c>
      <c r="G908" t="s">
        <v>15</v>
      </c>
      <c r="H908" s="1">
        <v>0.23350000000000001</v>
      </c>
      <c r="I908" t="s">
        <v>69</v>
      </c>
      <c r="J908" t="s">
        <v>31</v>
      </c>
      <c r="K908">
        <v>3083.33</v>
      </c>
      <c r="L908" t="s">
        <v>62</v>
      </c>
      <c r="M908">
        <v>6</v>
      </c>
      <c r="N908">
        <v>17128</v>
      </c>
      <c r="O908">
        <v>1</v>
      </c>
      <c r="P908" t="s">
        <v>37</v>
      </c>
      <c r="Q908">
        <v>17</v>
      </c>
      <c r="R908">
        <v>23</v>
      </c>
      <c r="S908">
        <v>1</v>
      </c>
      <c r="T908">
        <v>3</v>
      </c>
      <c r="U908" t="s">
        <v>147</v>
      </c>
      <c r="V908">
        <v>15</v>
      </c>
      <c r="W908">
        <v>0</v>
      </c>
      <c r="X908">
        <v>36</v>
      </c>
      <c r="Y908">
        <v>675</v>
      </c>
      <c r="Z908">
        <v>679</v>
      </c>
      <c r="AA908">
        <v>3083.33</v>
      </c>
      <c r="AB908">
        <v>3</v>
      </c>
    </row>
    <row r="909" spans="1:28" x14ac:dyDescent="0.25">
      <c r="A909">
        <v>908</v>
      </c>
      <c r="B909">
        <v>92820</v>
      </c>
      <c r="C909">
        <v>30000</v>
      </c>
      <c r="D909">
        <v>30000</v>
      </c>
      <c r="E909" s="1">
        <v>0.16289999999999999</v>
      </c>
      <c r="F909" t="s">
        <v>23</v>
      </c>
      <c r="G909" t="s">
        <v>76</v>
      </c>
      <c r="H909" s="1">
        <v>0.20280000000000001</v>
      </c>
      <c r="I909" t="s">
        <v>71</v>
      </c>
      <c r="J909" t="s">
        <v>31</v>
      </c>
      <c r="K909">
        <v>13666.67</v>
      </c>
      <c r="L909" t="s">
        <v>18</v>
      </c>
      <c r="M909">
        <v>14</v>
      </c>
      <c r="N909">
        <v>39059</v>
      </c>
      <c r="O909">
        <v>1</v>
      </c>
      <c r="P909" t="s">
        <v>49</v>
      </c>
      <c r="Q909">
        <v>16</v>
      </c>
      <c r="R909">
        <v>20</v>
      </c>
      <c r="S909">
        <v>5</v>
      </c>
      <c r="T909">
        <v>1</v>
      </c>
      <c r="U909" t="s">
        <v>147</v>
      </c>
      <c r="V909">
        <v>9</v>
      </c>
      <c r="W909">
        <v>0</v>
      </c>
      <c r="X909">
        <v>60</v>
      </c>
      <c r="Y909">
        <v>735</v>
      </c>
      <c r="Z909">
        <v>739</v>
      </c>
      <c r="AA909">
        <v>13666.67</v>
      </c>
      <c r="AB909">
        <v>1</v>
      </c>
    </row>
    <row r="910" spans="1:28" x14ac:dyDescent="0.25">
      <c r="A910">
        <v>909</v>
      </c>
      <c r="B910">
        <v>17826</v>
      </c>
      <c r="C910">
        <v>10000</v>
      </c>
      <c r="D910">
        <v>10000</v>
      </c>
      <c r="E910" s="1">
        <v>6.54E-2</v>
      </c>
      <c r="F910" t="s">
        <v>14</v>
      </c>
      <c r="G910" t="s">
        <v>68</v>
      </c>
      <c r="H910" s="1">
        <v>0.17050000000000001</v>
      </c>
      <c r="I910" t="s">
        <v>46</v>
      </c>
      <c r="J910" t="s">
        <v>31</v>
      </c>
      <c r="K910">
        <v>6916.67</v>
      </c>
      <c r="L910" t="s">
        <v>52</v>
      </c>
      <c r="M910">
        <v>6</v>
      </c>
      <c r="N910">
        <v>10302</v>
      </c>
      <c r="O910">
        <v>0</v>
      </c>
      <c r="P910" t="s">
        <v>37</v>
      </c>
      <c r="Q910">
        <v>6</v>
      </c>
      <c r="R910">
        <v>17</v>
      </c>
      <c r="S910">
        <v>4</v>
      </c>
      <c r="T910">
        <v>3</v>
      </c>
      <c r="U910" t="s">
        <v>146</v>
      </c>
      <c r="V910">
        <v>9</v>
      </c>
      <c r="W910">
        <v>0</v>
      </c>
      <c r="X910">
        <v>36</v>
      </c>
      <c r="Y910">
        <v>730</v>
      </c>
      <c r="Z910">
        <v>734</v>
      </c>
      <c r="AA910">
        <v>6916.67</v>
      </c>
      <c r="AB910">
        <v>3</v>
      </c>
    </row>
    <row r="911" spans="1:28" x14ac:dyDescent="0.25">
      <c r="A911">
        <v>910</v>
      </c>
      <c r="B911">
        <v>66186</v>
      </c>
      <c r="C911">
        <v>6000</v>
      </c>
      <c r="D911">
        <v>6000</v>
      </c>
      <c r="E911" s="1">
        <v>7.9000000000000001E-2</v>
      </c>
      <c r="F911" t="s">
        <v>14</v>
      </c>
      <c r="G911" t="s">
        <v>29</v>
      </c>
      <c r="H911" s="1">
        <v>2.5100000000000001E-2</v>
      </c>
      <c r="I911" t="s">
        <v>61</v>
      </c>
      <c r="J911" t="s">
        <v>31</v>
      </c>
      <c r="K911">
        <v>7500</v>
      </c>
      <c r="L911" t="s">
        <v>39</v>
      </c>
      <c r="M911">
        <v>5</v>
      </c>
      <c r="N911">
        <v>6394</v>
      </c>
      <c r="O911">
        <v>0</v>
      </c>
      <c r="P911" t="s">
        <v>22</v>
      </c>
      <c r="Q911">
        <v>7</v>
      </c>
      <c r="R911">
        <v>2</v>
      </c>
      <c r="S911">
        <v>2</v>
      </c>
      <c r="T911">
        <v>2</v>
      </c>
      <c r="U911" t="s">
        <v>146</v>
      </c>
      <c r="V911">
        <v>11</v>
      </c>
      <c r="W911">
        <v>0</v>
      </c>
      <c r="X911">
        <v>36</v>
      </c>
      <c r="Y911">
        <v>720</v>
      </c>
      <c r="Z911">
        <v>724</v>
      </c>
      <c r="AA911">
        <v>7500</v>
      </c>
      <c r="AB911">
        <v>2</v>
      </c>
    </row>
    <row r="912" spans="1:28" x14ac:dyDescent="0.25">
      <c r="A912">
        <v>911</v>
      </c>
      <c r="B912">
        <v>73450</v>
      </c>
      <c r="C912">
        <v>6000</v>
      </c>
      <c r="D912">
        <v>6000</v>
      </c>
      <c r="E912" s="1">
        <v>0.1212</v>
      </c>
      <c r="F912" t="s">
        <v>14</v>
      </c>
      <c r="G912" t="s">
        <v>76</v>
      </c>
      <c r="H912" s="1">
        <v>7.3999999999999996E-2</v>
      </c>
      <c r="I912" t="s">
        <v>77</v>
      </c>
      <c r="J912" t="s">
        <v>17</v>
      </c>
      <c r="K912">
        <v>5000</v>
      </c>
      <c r="L912" t="s">
        <v>62</v>
      </c>
      <c r="M912">
        <v>6</v>
      </c>
      <c r="N912">
        <v>14045</v>
      </c>
      <c r="O912">
        <v>0</v>
      </c>
      <c r="P912" t="s">
        <v>22</v>
      </c>
      <c r="Q912">
        <v>12</v>
      </c>
      <c r="R912">
        <v>7</v>
      </c>
      <c r="S912">
        <v>5</v>
      </c>
      <c r="T912">
        <v>2</v>
      </c>
      <c r="U912" t="s">
        <v>146</v>
      </c>
      <c r="V912">
        <v>15</v>
      </c>
      <c r="W912">
        <v>1</v>
      </c>
      <c r="X912">
        <v>36</v>
      </c>
      <c r="Y912">
        <v>675</v>
      </c>
      <c r="Z912">
        <v>679</v>
      </c>
      <c r="AA912">
        <v>5000</v>
      </c>
      <c r="AB912">
        <v>2</v>
      </c>
    </row>
    <row r="913" spans="1:28" x14ac:dyDescent="0.25">
      <c r="A913">
        <v>912</v>
      </c>
      <c r="B913">
        <v>96780</v>
      </c>
      <c r="C913">
        <v>6000</v>
      </c>
      <c r="D913">
        <v>6000</v>
      </c>
      <c r="E913" s="1">
        <v>0.158</v>
      </c>
      <c r="F913" t="s">
        <v>14</v>
      </c>
      <c r="G913" t="s">
        <v>15</v>
      </c>
      <c r="H913" s="1">
        <v>0.1956</v>
      </c>
      <c r="I913" t="s">
        <v>79</v>
      </c>
      <c r="J913" t="s">
        <v>35</v>
      </c>
      <c r="K913">
        <v>1666.67</v>
      </c>
      <c r="L913" t="s">
        <v>62</v>
      </c>
      <c r="M913">
        <v>7</v>
      </c>
      <c r="N913">
        <v>5291</v>
      </c>
      <c r="O913">
        <v>0</v>
      </c>
      <c r="P913" t="s">
        <v>19</v>
      </c>
      <c r="Q913">
        <v>15</v>
      </c>
      <c r="R913">
        <v>19</v>
      </c>
      <c r="S913">
        <v>1</v>
      </c>
      <c r="T913">
        <v>0</v>
      </c>
      <c r="U913" t="s">
        <v>146</v>
      </c>
      <c r="V913">
        <v>15</v>
      </c>
      <c r="W913">
        <v>1</v>
      </c>
      <c r="X913">
        <v>36</v>
      </c>
      <c r="Y913">
        <v>675</v>
      </c>
      <c r="Z913">
        <v>679</v>
      </c>
      <c r="AA913">
        <v>1666.67</v>
      </c>
      <c r="AB913">
        <v>0</v>
      </c>
    </row>
    <row r="914" spans="1:28" x14ac:dyDescent="0.25">
      <c r="A914">
        <v>913</v>
      </c>
      <c r="B914">
        <v>62089</v>
      </c>
      <c r="C914">
        <v>7000</v>
      </c>
      <c r="D914">
        <v>7000</v>
      </c>
      <c r="E914" s="1">
        <v>0.1777</v>
      </c>
      <c r="F914" t="s">
        <v>14</v>
      </c>
      <c r="G914" t="s">
        <v>15</v>
      </c>
      <c r="H914" s="1">
        <v>0.18149999999999999</v>
      </c>
      <c r="I914" t="s">
        <v>65</v>
      </c>
      <c r="J914" t="s">
        <v>31</v>
      </c>
      <c r="K914">
        <v>4750</v>
      </c>
      <c r="L914" t="s">
        <v>48</v>
      </c>
      <c r="M914">
        <v>11</v>
      </c>
      <c r="N914">
        <v>12307</v>
      </c>
      <c r="O914">
        <v>1</v>
      </c>
      <c r="P914" t="s">
        <v>19</v>
      </c>
      <c r="Q914">
        <v>17</v>
      </c>
      <c r="R914">
        <v>18</v>
      </c>
      <c r="S914">
        <v>1</v>
      </c>
      <c r="T914">
        <v>0</v>
      </c>
      <c r="U914" t="s">
        <v>147</v>
      </c>
      <c r="V914">
        <v>17</v>
      </c>
      <c r="W914">
        <v>0</v>
      </c>
      <c r="X914">
        <v>36</v>
      </c>
      <c r="Y914">
        <v>665</v>
      </c>
      <c r="Z914">
        <v>669</v>
      </c>
      <c r="AA914">
        <v>4750</v>
      </c>
      <c r="AB914">
        <v>0</v>
      </c>
    </row>
    <row r="915" spans="1:28" x14ac:dyDescent="0.25">
      <c r="A915">
        <v>914</v>
      </c>
      <c r="B915">
        <v>60963</v>
      </c>
      <c r="C915">
        <v>10000</v>
      </c>
      <c r="D915">
        <v>10000</v>
      </c>
      <c r="E915" s="1">
        <v>0.15310000000000001</v>
      </c>
      <c r="F915" t="s">
        <v>14</v>
      </c>
      <c r="G915" t="s">
        <v>29</v>
      </c>
      <c r="H915" s="1">
        <v>9.5500000000000002E-2</v>
      </c>
      <c r="I915" t="s">
        <v>20</v>
      </c>
      <c r="J915" t="s">
        <v>35</v>
      </c>
      <c r="K915">
        <v>4166.67</v>
      </c>
      <c r="L915" t="s">
        <v>36</v>
      </c>
      <c r="M915">
        <v>11</v>
      </c>
      <c r="N915">
        <v>11551</v>
      </c>
      <c r="O915">
        <v>0</v>
      </c>
      <c r="P915" t="s">
        <v>64</v>
      </c>
      <c r="Q915">
        <v>15</v>
      </c>
      <c r="R915">
        <v>9</v>
      </c>
      <c r="S915">
        <v>2</v>
      </c>
      <c r="T915">
        <v>4</v>
      </c>
      <c r="U915" t="s">
        <v>146</v>
      </c>
      <c r="V915">
        <v>16</v>
      </c>
      <c r="W915">
        <v>1</v>
      </c>
      <c r="X915">
        <v>36</v>
      </c>
      <c r="Y915">
        <v>670</v>
      </c>
      <c r="Z915">
        <v>674</v>
      </c>
      <c r="AA915">
        <v>4166.67</v>
      </c>
      <c r="AB915">
        <v>4</v>
      </c>
    </row>
    <row r="916" spans="1:28" x14ac:dyDescent="0.25">
      <c r="A916">
        <v>915</v>
      </c>
      <c r="B916">
        <v>8291</v>
      </c>
      <c r="C916">
        <v>3250</v>
      </c>
      <c r="D916">
        <v>3250</v>
      </c>
      <c r="E916" s="1">
        <v>0.1273</v>
      </c>
      <c r="F916" t="s">
        <v>14</v>
      </c>
      <c r="G916" t="s">
        <v>15</v>
      </c>
      <c r="H916" s="1">
        <v>0.21440000000000001</v>
      </c>
      <c r="I916" t="s">
        <v>46</v>
      </c>
      <c r="J916" t="s">
        <v>17</v>
      </c>
      <c r="K916">
        <v>5000</v>
      </c>
      <c r="L916" t="s">
        <v>62</v>
      </c>
      <c r="M916">
        <v>12</v>
      </c>
      <c r="N916">
        <v>20564</v>
      </c>
      <c r="O916">
        <v>0</v>
      </c>
      <c r="P916" t="s">
        <v>37</v>
      </c>
      <c r="Q916">
        <v>12</v>
      </c>
      <c r="R916">
        <v>21</v>
      </c>
      <c r="S916">
        <v>1</v>
      </c>
      <c r="T916">
        <v>3</v>
      </c>
      <c r="U916" t="s">
        <v>146</v>
      </c>
      <c r="V916">
        <v>15</v>
      </c>
      <c r="W916">
        <v>1</v>
      </c>
      <c r="X916">
        <v>36</v>
      </c>
      <c r="Y916">
        <v>675</v>
      </c>
      <c r="Z916">
        <v>679</v>
      </c>
      <c r="AA916">
        <v>5000</v>
      </c>
      <c r="AB916">
        <v>3</v>
      </c>
    </row>
    <row r="917" spans="1:28" x14ac:dyDescent="0.25">
      <c r="A917">
        <v>916</v>
      </c>
      <c r="B917">
        <v>100221</v>
      </c>
      <c r="C917">
        <v>30000</v>
      </c>
      <c r="D917">
        <v>29950</v>
      </c>
      <c r="E917" s="1">
        <v>0.19719999999999999</v>
      </c>
      <c r="F917" t="s">
        <v>23</v>
      </c>
      <c r="G917" t="s">
        <v>15</v>
      </c>
      <c r="H917" s="1">
        <v>0.21920000000000001</v>
      </c>
      <c r="I917" t="s">
        <v>34</v>
      </c>
      <c r="J917" t="s">
        <v>31</v>
      </c>
      <c r="K917">
        <v>10416.67</v>
      </c>
      <c r="L917" t="s">
        <v>43</v>
      </c>
      <c r="M917">
        <v>11</v>
      </c>
      <c r="N917">
        <v>61661</v>
      </c>
      <c r="O917">
        <v>1</v>
      </c>
      <c r="P917" t="s">
        <v>53</v>
      </c>
      <c r="Q917">
        <v>19</v>
      </c>
      <c r="R917">
        <v>21</v>
      </c>
      <c r="S917">
        <v>1</v>
      </c>
      <c r="T917">
        <v>7</v>
      </c>
      <c r="U917" t="s">
        <v>147</v>
      </c>
      <c r="V917">
        <v>14</v>
      </c>
      <c r="W917">
        <v>0</v>
      </c>
      <c r="X917">
        <v>60</v>
      </c>
      <c r="Y917">
        <v>685</v>
      </c>
      <c r="Z917">
        <v>689</v>
      </c>
      <c r="AA917">
        <v>10416.67</v>
      </c>
      <c r="AB917">
        <v>7</v>
      </c>
    </row>
    <row r="918" spans="1:28" x14ac:dyDescent="0.25">
      <c r="A918">
        <v>917</v>
      </c>
      <c r="B918">
        <v>22790</v>
      </c>
      <c r="C918">
        <v>21000</v>
      </c>
      <c r="D918">
        <v>21000</v>
      </c>
      <c r="E918" s="1">
        <v>0.1111</v>
      </c>
      <c r="F918" t="s">
        <v>14</v>
      </c>
      <c r="G918" t="s">
        <v>101</v>
      </c>
      <c r="H918" s="1">
        <v>0.1653</v>
      </c>
      <c r="I918" t="s">
        <v>71</v>
      </c>
      <c r="J918" t="s">
        <v>17</v>
      </c>
      <c r="K918">
        <v>18750</v>
      </c>
      <c r="L918" t="s">
        <v>83</v>
      </c>
      <c r="M918">
        <v>13</v>
      </c>
      <c r="N918">
        <v>120538</v>
      </c>
      <c r="O918">
        <v>0</v>
      </c>
      <c r="P918" t="s">
        <v>40</v>
      </c>
      <c r="Q918">
        <v>11</v>
      </c>
      <c r="R918">
        <v>16</v>
      </c>
      <c r="S918">
        <v>0</v>
      </c>
      <c r="T918">
        <v>11</v>
      </c>
      <c r="U918" t="s">
        <v>146</v>
      </c>
      <c r="V918">
        <v>13</v>
      </c>
      <c r="W918">
        <v>1</v>
      </c>
      <c r="X918">
        <v>36</v>
      </c>
      <c r="Y918">
        <v>700</v>
      </c>
      <c r="Z918">
        <v>704</v>
      </c>
      <c r="AA918">
        <v>18750</v>
      </c>
      <c r="AB918">
        <v>11</v>
      </c>
    </row>
    <row r="919" spans="1:28" x14ac:dyDescent="0.25">
      <c r="A919">
        <v>918</v>
      </c>
      <c r="B919">
        <v>93403</v>
      </c>
      <c r="C919">
        <v>11000</v>
      </c>
      <c r="D919">
        <v>11000</v>
      </c>
      <c r="E919" s="1">
        <v>7.6200000000000004E-2</v>
      </c>
      <c r="F919" t="s">
        <v>14</v>
      </c>
      <c r="G919" t="s">
        <v>15</v>
      </c>
      <c r="H919" s="1">
        <v>0.1235</v>
      </c>
      <c r="I919" t="s">
        <v>71</v>
      </c>
      <c r="J919" t="s">
        <v>35</v>
      </c>
      <c r="K919">
        <v>7666.67</v>
      </c>
      <c r="L919" t="s">
        <v>18</v>
      </c>
      <c r="M919">
        <v>6</v>
      </c>
      <c r="N919">
        <v>12461</v>
      </c>
      <c r="O919">
        <v>1</v>
      </c>
      <c r="P919" t="s">
        <v>53</v>
      </c>
      <c r="Q919">
        <v>7</v>
      </c>
      <c r="R919">
        <v>12</v>
      </c>
      <c r="S919">
        <v>1</v>
      </c>
      <c r="T919">
        <v>7</v>
      </c>
      <c r="U919" t="s">
        <v>147</v>
      </c>
      <c r="V919">
        <v>9</v>
      </c>
      <c r="W919">
        <v>1</v>
      </c>
      <c r="X919">
        <v>36</v>
      </c>
      <c r="Y919">
        <v>735</v>
      </c>
      <c r="Z919">
        <v>739</v>
      </c>
      <c r="AA919">
        <v>7666.67</v>
      </c>
      <c r="AB919">
        <v>7</v>
      </c>
    </row>
    <row r="920" spans="1:28" x14ac:dyDescent="0.25">
      <c r="A920">
        <v>919</v>
      </c>
      <c r="B920">
        <v>7687</v>
      </c>
      <c r="C920">
        <v>5500</v>
      </c>
      <c r="D920">
        <v>5400</v>
      </c>
      <c r="E920" s="1">
        <v>7.1400000000000005E-2</v>
      </c>
      <c r="F920" t="s">
        <v>14</v>
      </c>
      <c r="G920" t="s">
        <v>29</v>
      </c>
      <c r="H920" s="1">
        <v>0.1986</v>
      </c>
      <c r="I920" t="s">
        <v>94</v>
      </c>
      <c r="J920" t="s">
        <v>17</v>
      </c>
      <c r="K920">
        <v>3916.67</v>
      </c>
      <c r="L920" t="s">
        <v>82</v>
      </c>
      <c r="M920">
        <v>15</v>
      </c>
      <c r="N920">
        <v>10254</v>
      </c>
      <c r="O920">
        <v>1</v>
      </c>
      <c r="P920" t="s">
        <v>19</v>
      </c>
      <c r="Q920">
        <v>7</v>
      </c>
      <c r="R920">
        <v>19</v>
      </c>
      <c r="S920">
        <v>2</v>
      </c>
      <c r="T920">
        <v>0</v>
      </c>
      <c r="U920" t="s">
        <v>147</v>
      </c>
      <c r="V920">
        <v>8</v>
      </c>
      <c r="W920">
        <v>1</v>
      </c>
      <c r="X920">
        <v>36</v>
      </c>
      <c r="Y920">
        <v>750</v>
      </c>
      <c r="Z920">
        <v>754</v>
      </c>
      <c r="AA920">
        <v>3916.67</v>
      </c>
      <c r="AB920">
        <v>0</v>
      </c>
    </row>
    <row r="921" spans="1:28" x14ac:dyDescent="0.25">
      <c r="A921">
        <v>920</v>
      </c>
      <c r="B921">
        <v>59279</v>
      </c>
      <c r="C921">
        <v>15000</v>
      </c>
      <c r="D921">
        <v>15000</v>
      </c>
      <c r="E921" s="1">
        <v>7.9000000000000001E-2</v>
      </c>
      <c r="F921" t="s">
        <v>14</v>
      </c>
      <c r="G921" t="s">
        <v>15</v>
      </c>
      <c r="H921" s="1">
        <v>5.5899999999999998E-2</v>
      </c>
      <c r="I921" t="s">
        <v>94</v>
      </c>
      <c r="J921" t="s">
        <v>31</v>
      </c>
      <c r="K921">
        <v>2916.67</v>
      </c>
      <c r="L921" t="s">
        <v>120</v>
      </c>
      <c r="M921">
        <v>13</v>
      </c>
      <c r="N921">
        <v>14290</v>
      </c>
      <c r="O921">
        <v>1</v>
      </c>
      <c r="P921" t="s">
        <v>32</v>
      </c>
      <c r="Q921">
        <v>7</v>
      </c>
      <c r="R921">
        <v>5</v>
      </c>
      <c r="S921">
        <v>1</v>
      </c>
      <c r="T921">
        <v>9</v>
      </c>
      <c r="U921" t="s">
        <v>147</v>
      </c>
      <c r="V921">
        <v>6</v>
      </c>
      <c r="W921">
        <v>0</v>
      </c>
      <c r="X921">
        <v>36</v>
      </c>
      <c r="Y921">
        <v>770</v>
      </c>
      <c r="Z921">
        <v>774</v>
      </c>
      <c r="AA921">
        <v>2916.67</v>
      </c>
      <c r="AB921">
        <v>9</v>
      </c>
    </row>
    <row r="922" spans="1:28" x14ac:dyDescent="0.25">
      <c r="A922">
        <v>921</v>
      </c>
      <c r="B922">
        <v>32146</v>
      </c>
      <c r="C922">
        <v>20000</v>
      </c>
      <c r="D922">
        <v>17890.7</v>
      </c>
      <c r="E922" s="1">
        <v>0.1991</v>
      </c>
      <c r="F922" t="s">
        <v>23</v>
      </c>
      <c r="G922" t="s">
        <v>15</v>
      </c>
      <c r="H922" s="1">
        <v>0.1749</v>
      </c>
      <c r="I922" t="s">
        <v>24</v>
      </c>
      <c r="J922" t="s">
        <v>17</v>
      </c>
      <c r="K922">
        <v>7916.67</v>
      </c>
      <c r="L922" t="s">
        <v>36</v>
      </c>
      <c r="M922">
        <v>17</v>
      </c>
      <c r="N922">
        <v>39621</v>
      </c>
      <c r="O922">
        <v>1</v>
      </c>
      <c r="P922" t="s">
        <v>47</v>
      </c>
      <c r="Q922">
        <v>19</v>
      </c>
      <c r="R922">
        <v>17</v>
      </c>
      <c r="S922">
        <v>1</v>
      </c>
      <c r="T922">
        <v>6</v>
      </c>
      <c r="U922" t="s">
        <v>147</v>
      </c>
      <c r="V922">
        <v>16</v>
      </c>
      <c r="W922">
        <v>1</v>
      </c>
      <c r="X922">
        <v>60</v>
      </c>
      <c r="Y922">
        <v>670</v>
      </c>
      <c r="Z922">
        <v>674</v>
      </c>
      <c r="AA922">
        <v>7916.67</v>
      </c>
      <c r="AB922">
        <v>6</v>
      </c>
    </row>
    <row r="923" spans="1:28" x14ac:dyDescent="0.25">
      <c r="A923">
        <v>922</v>
      </c>
      <c r="B923">
        <v>311</v>
      </c>
      <c r="C923">
        <v>7200</v>
      </c>
      <c r="D923">
        <v>6250</v>
      </c>
      <c r="E923" s="1">
        <v>8.0699999999999994E-2</v>
      </c>
      <c r="F923" t="s">
        <v>14</v>
      </c>
      <c r="G923" t="s">
        <v>15</v>
      </c>
      <c r="H923" s="2">
        <v>0.17</v>
      </c>
      <c r="I923" t="s">
        <v>38</v>
      </c>
      <c r="J923" t="s">
        <v>17</v>
      </c>
      <c r="K923">
        <v>5100</v>
      </c>
      <c r="L923" t="s">
        <v>57</v>
      </c>
      <c r="M923">
        <v>4</v>
      </c>
      <c r="N923">
        <v>9366</v>
      </c>
      <c r="O923">
        <v>4</v>
      </c>
      <c r="P923" t="s">
        <v>40</v>
      </c>
      <c r="Q923">
        <v>8</v>
      </c>
      <c r="R923" s="5">
        <v>17</v>
      </c>
      <c r="S923">
        <v>1</v>
      </c>
      <c r="T923">
        <v>11</v>
      </c>
      <c r="U923" t="s">
        <v>149</v>
      </c>
      <c r="V923">
        <v>8</v>
      </c>
      <c r="W923">
        <v>1</v>
      </c>
      <c r="X923">
        <v>36</v>
      </c>
      <c r="Y923">
        <v>760</v>
      </c>
      <c r="Z923">
        <v>764</v>
      </c>
      <c r="AA923">
        <v>5100</v>
      </c>
      <c r="AB923">
        <v>11</v>
      </c>
    </row>
    <row r="924" spans="1:28" x14ac:dyDescent="0.25">
      <c r="A924">
        <v>923</v>
      </c>
      <c r="B924">
        <v>38432</v>
      </c>
      <c r="C924">
        <v>4000</v>
      </c>
      <c r="D924">
        <v>4000</v>
      </c>
      <c r="E924" s="1">
        <v>0.18640000000000001</v>
      </c>
      <c r="F924" t="s">
        <v>23</v>
      </c>
      <c r="G924" t="s">
        <v>15</v>
      </c>
      <c r="H924" s="1">
        <v>0.1915</v>
      </c>
      <c r="I924" t="s">
        <v>93</v>
      </c>
      <c r="J924" t="s">
        <v>31</v>
      </c>
      <c r="K924">
        <v>4000</v>
      </c>
      <c r="L924" t="s">
        <v>62</v>
      </c>
      <c r="M924">
        <v>9</v>
      </c>
      <c r="N924">
        <v>16543</v>
      </c>
      <c r="O924">
        <v>2</v>
      </c>
      <c r="P924" t="s">
        <v>47</v>
      </c>
      <c r="Q924">
        <v>18</v>
      </c>
      <c r="R924">
        <v>19</v>
      </c>
      <c r="S924">
        <v>1</v>
      </c>
      <c r="T924">
        <v>6</v>
      </c>
      <c r="U924" t="s">
        <v>148</v>
      </c>
      <c r="V924">
        <v>15</v>
      </c>
      <c r="W924">
        <v>0</v>
      </c>
      <c r="X924">
        <v>60</v>
      </c>
      <c r="Y924">
        <v>675</v>
      </c>
      <c r="Z924">
        <v>679</v>
      </c>
      <c r="AA924">
        <v>4000</v>
      </c>
      <c r="AB924">
        <v>6</v>
      </c>
    </row>
    <row r="925" spans="1:28" x14ac:dyDescent="0.25">
      <c r="A925">
        <v>924</v>
      </c>
      <c r="B925">
        <v>59266</v>
      </c>
      <c r="C925">
        <v>20000</v>
      </c>
      <c r="D925">
        <v>20000</v>
      </c>
      <c r="E925" s="1">
        <v>8.8999999999999996E-2</v>
      </c>
      <c r="F925" t="s">
        <v>14</v>
      </c>
      <c r="G925" t="s">
        <v>15</v>
      </c>
      <c r="H925" s="1">
        <v>0.1101</v>
      </c>
      <c r="I925" t="s">
        <v>72</v>
      </c>
      <c r="J925" t="s">
        <v>17</v>
      </c>
      <c r="K925">
        <v>7083.33</v>
      </c>
      <c r="L925" t="s">
        <v>52</v>
      </c>
      <c r="M925">
        <v>13</v>
      </c>
      <c r="N925">
        <v>28324</v>
      </c>
      <c r="O925">
        <v>2</v>
      </c>
      <c r="P925" t="s">
        <v>40</v>
      </c>
      <c r="Q925">
        <v>8</v>
      </c>
      <c r="R925">
        <v>11</v>
      </c>
      <c r="S925">
        <v>1</v>
      </c>
      <c r="T925">
        <v>11</v>
      </c>
      <c r="U925" t="s">
        <v>148</v>
      </c>
      <c r="V925">
        <v>9</v>
      </c>
      <c r="W925">
        <v>1</v>
      </c>
      <c r="X925">
        <v>36</v>
      </c>
      <c r="Y925">
        <v>730</v>
      </c>
      <c r="Z925">
        <v>734</v>
      </c>
      <c r="AA925">
        <v>7083.33</v>
      </c>
      <c r="AB925">
        <v>11</v>
      </c>
    </row>
    <row r="926" spans="1:28" x14ac:dyDescent="0.25">
      <c r="A926">
        <v>925</v>
      </c>
      <c r="B926">
        <v>75012</v>
      </c>
      <c r="C926">
        <v>15000</v>
      </c>
      <c r="D926">
        <v>15000</v>
      </c>
      <c r="E926" s="1">
        <v>0.1212</v>
      </c>
      <c r="F926" t="s">
        <v>14</v>
      </c>
      <c r="G926" t="s">
        <v>29</v>
      </c>
      <c r="H926" s="1">
        <v>0.19159999999999999</v>
      </c>
      <c r="I926" t="s">
        <v>30</v>
      </c>
      <c r="J926" t="s">
        <v>31</v>
      </c>
      <c r="K926">
        <v>5000</v>
      </c>
      <c r="L926" t="s">
        <v>42</v>
      </c>
      <c r="M926">
        <v>18</v>
      </c>
      <c r="N926">
        <v>13830</v>
      </c>
      <c r="O926">
        <v>0</v>
      </c>
      <c r="P926" t="s">
        <v>40</v>
      </c>
      <c r="Q926">
        <v>12</v>
      </c>
      <c r="R926">
        <v>19</v>
      </c>
      <c r="S926">
        <v>2</v>
      </c>
      <c r="T926">
        <v>11</v>
      </c>
      <c r="U926" t="s">
        <v>146</v>
      </c>
      <c r="V926">
        <v>12</v>
      </c>
      <c r="W926">
        <v>0</v>
      </c>
      <c r="X926">
        <v>36</v>
      </c>
      <c r="Y926">
        <v>705</v>
      </c>
      <c r="Z926">
        <v>709</v>
      </c>
      <c r="AA926">
        <v>5000</v>
      </c>
      <c r="AB926">
        <v>11</v>
      </c>
    </row>
    <row r="927" spans="1:28" x14ac:dyDescent="0.25">
      <c r="A927">
        <v>926</v>
      </c>
      <c r="B927">
        <v>4502</v>
      </c>
      <c r="C927">
        <v>8000</v>
      </c>
      <c r="D927">
        <v>7825</v>
      </c>
      <c r="E927" s="1">
        <v>0.1183</v>
      </c>
      <c r="F927" t="s">
        <v>14</v>
      </c>
      <c r="G927" t="s">
        <v>29</v>
      </c>
      <c r="H927" s="1">
        <v>8.1199999999999994E-2</v>
      </c>
      <c r="I927" t="s">
        <v>46</v>
      </c>
      <c r="J927" t="s">
        <v>31</v>
      </c>
      <c r="K927">
        <v>5417</v>
      </c>
      <c r="L927" t="s">
        <v>52</v>
      </c>
      <c r="M927">
        <v>5</v>
      </c>
      <c r="N927">
        <v>43799</v>
      </c>
      <c r="O927">
        <v>2</v>
      </c>
      <c r="P927" t="s">
        <v>49</v>
      </c>
      <c r="Q927">
        <v>11</v>
      </c>
      <c r="R927">
        <v>8</v>
      </c>
      <c r="S927">
        <v>2</v>
      </c>
      <c r="T927">
        <v>1</v>
      </c>
      <c r="U927" t="s">
        <v>148</v>
      </c>
      <c r="V927">
        <v>9</v>
      </c>
      <c r="W927">
        <v>0</v>
      </c>
      <c r="X927">
        <v>36</v>
      </c>
      <c r="Y927">
        <v>730</v>
      </c>
      <c r="Z927">
        <v>734</v>
      </c>
      <c r="AA927">
        <v>5417</v>
      </c>
      <c r="AB927">
        <v>1</v>
      </c>
    </row>
    <row r="928" spans="1:28" x14ac:dyDescent="0.25">
      <c r="A928">
        <v>927</v>
      </c>
      <c r="B928">
        <v>21574</v>
      </c>
      <c r="C928">
        <v>15000</v>
      </c>
      <c r="D928">
        <v>14900</v>
      </c>
      <c r="E928" s="1">
        <v>0.19739999999999999</v>
      </c>
      <c r="F928" t="s">
        <v>23</v>
      </c>
      <c r="G928" t="s">
        <v>29</v>
      </c>
      <c r="H928" s="1">
        <v>0.16800000000000001</v>
      </c>
      <c r="I928" t="s">
        <v>20</v>
      </c>
      <c r="J928" t="s">
        <v>17</v>
      </c>
      <c r="K928">
        <v>5833.33</v>
      </c>
      <c r="L928" t="s">
        <v>73</v>
      </c>
      <c r="M928">
        <v>14</v>
      </c>
      <c r="N928">
        <v>8587</v>
      </c>
      <c r="O928">
        <v>2</v>
      </c>
      <c r="P928" t="s">
        <v>37</v>
      </c>
      <c r="Q928">
        <v>19</v>
      </c>
      <c r="R928">
        <v>16</v>
      </c>
      <c r="S928">
        <v>2</v>
      </c>
      <c r="T928">
        <v>3</v>
      </c>
      <c r="U928" t="s">
        <v>148</v>
      </c>
      <c r="V928">
        <v>18</v>
      </c>
      <c r="W928">
        <v>1</v>
      </c>
      <c r="X928">
        <v>60</v>
      </c>
      <c r="Y928">
        <v>660</v>
      </c>
      <c r="Z928">
        <v>664</v>
      </c>
      <c r="AA928">
        <v>5833.33</v>
      </c>
      <c r="AB928">
        <v>3</v>
      </c>
    </row>
    <row r="929" spans="1:28" x14ac:dyDescent="0.25">
      <c r="A929">
        <v>928</v>
      </c>
      <c r="B929">
        <v>93066</v>
      </c>
      <c r="C929">
        <v>8000</v>
      </c>
      <c r="D929">
        <v>8000</v>
      </c>
      <c r="E929" s="1">
        <v>0.1114</v>
      </c>
      <c r="F929" t="s">
        <v>14</v>
      </c>
      <c r="G929" t="s">
        <v>15</v>
      </c>
      <c r="H929" s="1">
        <v>0.1159</v>
      </c>
      <c r="I929" t="s">
        <v>24</v>
      </c>
      <c r="J929" t="s">
        <v>31</v>
      </c>
      <c r="K929">
        <v>7000</v>
      </c>
      <c r="L929" t="s">
        <v>43</v>
      </c>
      <c r="M929">
        <v>7</v>
      </c>
      <c r="N929">
        <v>4729</v>
      </c>
      <c r="O929">
        <v>1</v>
      </c>
      <c r="P929" t="s">
        <v>37</v>
      </c>
      <c r="Q929">
        <v>11</v>
      </c>
      <c r="R929">
        <v>11</v>
      </c>
      <c r="S929">
        <v>1</v>
      </c>
      <c r="T929">
        <v>3</v>
      </c>
      <c r="U929" t="s">
        <v>147</v>
      </c>
      <c r="V929">
        <v>14</v>
      </c>
      <c r="W929">
        <v>0</v>
      </c>
      <c r="X929">
        <v>36</v>
      </c>
      <c r="Y929">
        <v>685</v>
      </c>
      <c r="Z929">
        <v>689</v>
      </c>
      <c r="AA929">
        <v>7000</v>
      </c>
      <c r="AB929">
        <v>3</v>
      </c>
    </row>
    <row r="930" spans="1:28" x14ac:dyDescent="0.25">
      <c r="A930">
        <v>929</v>
      </c>
      <c r="B930">
        <v>100114</v>
      </c>
      <c r="C930">
        <v>20675</v>
      </c>
      <c r="D930">
        <v>20675</v>
      </c>
      <c r="E930" s="1">
        <v>0.14330000000000001</v>
      </c>
      <c r="F930" t="s">
        <v>14</v>
      </c>
      <c r="G930" t="s">
        <v>29</v>
      </c>
      <c r="H930" s="1">
        <v>0.23119999999999999</v>
      </c>
      <c r="I930" t="s">
        <v>102</v>
      </c>
      <c r="J930" t="s">
        <v>17</v>
      </c>
      <c r="K930">
        <v>4333.33</v>
      </c>
      <c r="L930" t="s">
        <v>78</v>
      </c>
      <c r="M930">
        <v>12</v>
      </c>
      <c r="N930">
        <v>8393</v>
      </c>
      <c r="O930">
        <v>1</v>
      </c>
      <c r="P930" t="s">
        <v>40</v>
      </c>
      <c r="Q930">
        <v>14</v>
      </c>
      <c r="R930">
        <v>23</v>
      </c>
      <c r="S930">
        <v>2</v>
      </c>
      <c r="T930">
        <v>11</v>
      </c>
      <c r="U930" t="s">
        <v>147</v>
      </c>
      <c r="V930">
        <v>12</v>
      </c>
      <c r="W930">
        <v>1</v>
      </c>
      <c r="X930">
        <v>36</v>
      </c>
      <c r="Y930">
        <v>710</v>
      </c>
      <c r="Z930">
        <v>714</v>
      </c>
      <c r="AA930">
        <v>4333.33</v>
      </c>
      <c r="AB930">
        <v>11</v>
      </c>
    </row>
    <row r="931" spans="1:28" x14ac:dyDescent="0.25">
      <c r="A931">
        <v>930</v>
      </c>
      <c r="B931">
        <v>92036</v>
      </c>
      <c r="C931">
        <v>30000</v>
      </c>
      <c r="D931">
        <v>30000</v>
      </c>
      <c r="E931" s="1">
        <v>0.15310000000000001</v>
      </c>
      <c r="F931" t="s">
        <v>23</v>
      </c>
      <c r="G931" t="s">
        <v>29</v>
      </c>
      <c r="H931" s="1">
        <v>0.1699</v>
      </c>
      <c r="I931" t="s">
        <v>93</v>
      </c>
      <c r="J931" t="s">
        <v>17</v>
      </c>
      <c r="K931">
        <v>8500</v>
      </c>
      <c r="L931" t="s">
        <v>27</v>
      </c>
      <c r="M931">
        <v>10</v>
      </c>
      <c r="N931">
        <v>33770</v>
      </c>
      <c r="O931">
        <v>0</v>
      </c>
      <c r="P931" t="s">
        <v>47</v>
      </c>
      <c r="Q931">
        <v>15</v>
      </c>
      <c r="R931">
        <v>16</v>
      </c>
      <c r="S931">
        <v>2</v>
      </c>
      <c r="T931">
        <v>6</v>
      </c>
      <c r="U931" t="s">
        <v>146</v>
      </c>
      <c r="V931">
        <v>14</v>
      </c>
      <c r="W931">
        <v>1</v>
      </c>
      <c r="X931">
        <v>60</v>
      </c>
      <c r="Y931">
        <v>695</v>
      </c>
      <c r="Z931">
        <v>699</v>
      </c>
      <c r="AA931">
        <v>8500</v>
      </c>
      <c r="AB931">
        <v>6</v>
      </c>
    </row>
    <row r="932" spans="1:28" x14ac:dyDescent="0.25">
      <c r="A932">
        <v>931</v>
      </c>
      <c r="B932">
        <v>21190</v>
      </c>
      <c r="C932">
        <v>12000</v>
      </c>
      <c r="D932">
        <v>11875</v>
      </c>
      <c r="E932" s="1">
        <v>7.6600000000000001E-2</v>
      </c>
      <c r="F932" t="s">
        <v>14</v>
      </c>
      <c r="G932" t="s">
        <v>15</v>
      </c>
      <c r="H932" s="1">
        <v>0.1331</v>
      </c>
      <c r="I932" t="s">
        <v>71</v>
      </c>
      <c r="J932" t="s">
        <v>17</v>
      </c>
      <c r="K932">
        <v>5416.67</v>
      </c>
      <c r="L932" t="s">
        <v>55</v>
      </c>
      <c r="M932">
        <v>8</v>
      </c>
      <c r="N932">
        <v>9993</v>
      </c>
      <c r="O932">
        <v>2</v>
      </c>
      <c r="P932" t="s">
        <v>37</v>
      </c>
      <c r="Q932">
        <v>7</v>
      </c>
      <c r="R932">
        <v>13</v>
      </c>
      <c r="S932">
        <v>1</v>
      </c>
      <c r="T932">
        <v>3</v>
      </c>
      <c r="U932" t="s">
        <v>148</v>
      </c>
      <c r="V932">
        <v>9</v>
      </c>
      <c r="W932">
        <v>1</v>
      </c>
      <c r="X932">
        <v>36</v>
      </c>
      <c r="Y932">
        <v>740</v>
      </c>
      <c r="Z932">
        <v>744</v>
      </c>
      <c r="AA932">
        <v>5416.67</v>
      </c>
      <c r="AB932">
        <v>3</v>
      </c>
    </row>
    <row r="933" spans="1:28" x14ac:dyDescent="0.25">
      <c r="A933">
        <v>932</v>
      </c>
      <c r="B933">
        <v>30864</v>
      </c>
      <c r="C933">
        <v>5000</v>
      </c>
      <c r="D933">
        <v>5000</v>
      </c>
      <c r="E933" s="1">
        <v>9.9900000000000003E-2</v>
      </c>
      <c r="F933" t="s">
        <v>14</v>
      </c>
      <c r="G933" t="s">
        <v>97</v>
      </c>
      <c r="H933" s="1">
        <v>0.21329999999999999</v>
      </c>
      <c r="I933" t="s">
        <v>69</v>
      </c>
      <c r="J933" t="s">
        <v>31</v>
      </c>
      <c r="K933">
        <v>5316.67</v>
      </c>
      <c r="L933" t="s">
        <v>27</v>
      </c>
      <c r="M933">
        <v>7</v>
      </c>
      <c r="N933">
        <v>23818</v>
      </c>
      <c r="O933">
        <v>0</v>
      </c>
      <c r="P933" t="s">
        <v>53</v>
      </c>
      <c r="Q933">
        <v>9</v>
      </c>
      <c r="R933">
        <v>21</v>
      </c>
      <c r="S933">
        <v>0</v>
      </c>
      <c r="T933">
        <v>7</v>
      </c>
      <c r="U933" t="s">
        <v>146</v>
      </c>
      <c r="V933">
        <v>14</v>
      </c>
      <c r="W933">
        <v>0</v>
      </c>
      <c r="X933">
        <v>36</v>
      </c>
      <c r="Y933">
        <v>695</v>
      </c>
      <c r="Z933">
        <v>699</v>
      </c>
      <c r="AA933">
        <v>5316.67</v>
      </c>
      <c r="AB933">
        <v>7</v>
      </c>
    </row>
    <row r="934" spans="1:28" x14ac:dyDescent="0.25">
      <c r="A934">
        <v>933</v>
      </c>
      <c r="B934">
        <v>68722</v>
      </c>
      <c r="C934">
        <v>4750</v>
      </c>
      <c r="D934">
        <v>4750</v>
      </c>
      <c r="E934" s="1">
        <v>8.8999999999999996E-2</v>
      </c>
      <c r="F934" t="s">
        <v>14</v>
      </c>
      <c r="G934" t="s">
        <v>68</v>
      </c>
      <c r="H934" s="1">
        <v>5.5999999999999999E-3</v>
      </c>
      <c r="I934" t="s">
        <v>77</v>
      </c>
      <c r="J934" t="s">
        <v>35</v>
      </c>
      <c r="K934">
        <v>2833.33</v>
      </c>
      <c r="L934" t="s">
        <v>57</v>
      </c>
      <c r="M934">
        <v>2</v>
      </c>
      <c r="N934">
        <v>767</v>
      </c>
      <c r="O934">
        <v>0</v>
      </c>
      <c r="P934" t="s">
        <v>32</v>
      </c>
      <c r="Q934">
        <v>8</v>
      </c>
      <c r="R934">
        <v>0</v>
      </c>
      <c r="S934">
        <v>4</v>
      </c>
      <c r="T934">
        <v>9</v>
      </c>
      <c r="U934" t="s">
        <v>146</v>
      </c>
      <c r="V934">
        <v>8</v>
      </c>
      <c r="W934">
        <v>1</v>
      </c>
      <c r="X934">
        <v>36</v>
      </c>
      <c r="Y934">
        <v>760</v>
      </c>
      <c r="Z934">
        <v>764</v>
      </c>
      <c r="AA934">
        <v>2833.33</v>
      </c>
      <c r="AB934">
        <v>9</v>
      </c>
    </row>
    <row r="935" spans="1:28" x14ac:dyDescent="0.25">
      <c r="A935">
        <v>934</v>
      </c>
      <c r="B935">
        <v>57199</v>
      </c>
      <c r="C935">
        <v>6500</v>
      </c>
      <c r="D935">
        <v>6500</v>
      </c>
      <c r="E935" s="1">
        <v>0.1212</v>
      </c>
      <c r="F935" t="s">
        <v>14</v>
      </c>
      <c r="G935" t="s">
        <v>29</v>
      </c>
      <c r="H935" s="1">
        <v>0.24970000000000001</v>
      </c>
      <c r="I935" t="s">
        <v>20</v>
      </c>
      <c r="J935" t="s">
        <v>35</v>
      </c>
      <c r="K935">
        <v>3500</v>
      </c>
      <c r="L935" t="s">
        <v>84</v>
      </c>
      <c r="M935">
        <v>7</v>
      </c>
      <c r="N935">
        <v>6948</v>
      </c>
      <c r="O935">
        <v>0</v>
      </c>
      <c r="P935" t="s">
        <v>49</v>
      </c>
      <c r="Q935">
        <v>12</v>
      </c>
      <c r="R935">
        <v>24</v>
      </c>
      <c r="S935">
        <v>2</v>
      </c>
      <c r="T935">
        <v>1</v>
      </c>
      <c r="U935" t="s">
        <v>146</v>
      </c>
      <c r="V935">
        <v>15</v>
      </c>
      <c r="W935">
        <v>1</v>
      </c>
      <c r="X935">
        <v>36</v>
      </c>
      <c r="Y935">
        <v>680</v>
      </c>
      <c r="Z935">
        <v>684</v>
      </c>
      <c r="AA935">
        <v>3500</v>
      </c>
      <c r="AB935">
        <v>1</v>
      </c>
    </row>
    <row r="936" spans="1:28" x14ac:dyDescent="0.25">
      <c r="A936">
        <v>935</v>
      </c>
      <c r="B936">
        <v>30560</v>
      </c>
      <c r="C936">
        <v>21600</v>
      </c>
      <c r="D936">
        <v>20550</v>
      </c>
      <c r="E936" s="1">
        <v>0.10589999999999999</v>
      </c>
      <c r="F936" t="s">
        <v>14</v>
      </c>
      <c r="G936" t="s">
        <v>76</v>
      </c>
      <c r="H936" s="1">
        <v>9.4E-2</v>
      </c>
      <c r="I936" t="s">
        <v>24</v>
      </c>
      <c r="J936" t="s">
        <v>17</v>
      </c>
      <c r="K936">
        <v>9000</v>
      </c>
      <c r="L936" t="s">
        <v>39</v>
      </c>
      <c r="M936">
        <v>16</v>
      </c>
      <c r="N936">
        <v>43362</v>
      </c>
      <c r="O936">
        <v>0</v>
      </c>
      <c r="P936" t="s">
        <v>40</v>
      </c>
      <c r="Q936">
        <v>10</v>
      </c>
      <c r="R936">
        <v>9</v>
      </c>
      <c r="S936">
        <v>5</v>
      </c>
      <c r="T936">
        <v>11</v>
      </c>
      <c r="U936" t="s">
        <v>146</v>
      </c>
      <c r="V936">
        <v>11</v>
      </c>
      <c r="W936">
        <v>1</v>
      </c>
      <c r="X936">
        <v>36</v>
      </c>
      <c r="Y936">
        <v>720</v>
      </c>
      <c r="Z936">
        <v>724</v>
      </c>
      <c r="AA936">
        <v>9000</v>
      </c>
      <c r="AB936">
        <v>11</v>
      </c>
    </row>
    <row r="937" spans="1:28" x14ac:dyDescent="0.25">
      <c r="A937">
        <v>936</v>
      </c>
      <c r="B937">
        <v>3656</v>
      </c>
      <c r="C937">
        <v>1900</v>
      </c>
      <c r="D937">
        <v>1900</v>
      </c>
      <c r="E937" s="1">
        <v>0.12839999999999999</v>
      </c>
      <c r="F937" t="s">
        <v>14</v>
      </c>
      <c r="G937" t="s">
        <v>68</v>
      </c>
      <c r="H937" s="1">
        <v>0.2329</v>
      </c>
      <c r="I937" t="s">
        <v>111</v>
      </c>
      <c r="J937" t="s">
        <v>17</v>
      </c>
      <c r="K937">
        <v>2860</v>
      </c>
      <c r="L937" t="s">
        <v>36</v>
      </c>
      <c r="M937">
        <v>9</v>
      </c>
      <c r="N937">
        <v>24209</v>
      </c>
      <c r="O937">
        <v>2</v>
      </c>
      <c r="P937" t="s">
        <v>19</v>
      </c>
      <c r="Q937">
        <v>12</v>
      </c>
      <c r="R937">
        <v>23</v>
      </c>
      <c r="S937">
        <v>4</v>
      </c>
      <c r="T937">
        <v>0</v>
      </c>
      <c r="U937" t="s">
        <v>148</v>
      </c>
      <c r="V937">
        <v>16</v>
      </c>
      <c r="W937">
        <v>1</v>
      </c>
      <c r="X937">
        <v>36</v>
      </c>
      <c r="Y937">
        <v>670</v>
      </c>
      <c r="Z937">
        <v>674</v>
      </c>
      <c r="AA937">
        <v>2860</v>
      </c>
      <c r="AB937">
        <v>0</v>
      </c>
    </row>
    <row r="938" spans="1:28" x14ac:dyDescent="0.25">
      <c r="A938">
        <v>937</v>
      </c>
      <c r="B938">
        <v>45245</v>
      </c>
      <c r="C938">
        <v>6000</v>
      </c>
      <c r="D938">
        <v>6000</v>
      </c>
      <c r="E938" s="1">
        <v>7.9000000000000001E-2</v>
      </c>
      <c r="F938" t="s">
        <v>14</v>
      </c>
      <c r="G938" t="s">
        <v>75</v>
      </c>
      <c r="H938" s="1">
        <v>6.6799999999999998E-2</v>
      </c>
      <c r="I938" t="s">
        <v>71</v>
      </c>
      <c r="J938" t="s">
        <v>31</v>
      </c>
      <c r="K938">
        <v>10416.67</v>
      </c>
      <c r="L938" t="s">
        <v>78</v>
      </c>
      <c r="M938">
        <v>9</v>
      </c>
      <c r="N938">
        <v>20592</v>
      </c>
      <c r="O938">
        <v>0</v>
      </c>
      <c r="P938" t="s">
        <v>40</v>
      </c>
      <c r="Q938">
        <v>7</v>
      </c>
      <c r="R938">
        <v>6</v>
      </c>
      <c r="S938">
        <v>0</v>
      </c>
      <c r="T938">
        <v>11</v>
      </c>
      <c r="U938" t="s">
        <v>146</v>
      </c>
      <c r="V938">
        <v>12</v>
      </c>
      <c r="W938">
        <v>0</v>
      </c>
      <c r="X938">
        <v>36</v>
      </c>
      <c r="Y938">
        <v>710</v>
      </c>
      <c r="Z938">
        <v>714</v>
      </c>
      <c r="AA938">
        <v>10416.67</v>
      </c>
      <c r="AB938">
        <v>11</v>
      </c>
    </row>
    <row r="939" spans="1:28" x14ac:dyDescent="0.25">
      <c r="A939">
        <v>938</v>
      </c>
      <c r="B939">
        <v>45994</v>
      </c>
      <c r="C939">
        <v>8500</v>
      </c>
      <c r="D939">
        <v>8500</v>
      </c>
      <c r="E939" s="1">
        <v>7.6200000000000004E-2</v>
      </c>
      <c r="F939" t="s">
        <v>14</v>
      </c>
      <c r="G939" t="s">
        <v>29</v>
      </c>
      <c r="H939" s="1">
        <v>0.13669999999999999</v>
      </c>
      <c r="I939" t="s">
        <v>46</v>
      </c>
      <c r="J939" t="s">
        <v>31</v>
      </c>
      <c r="K939">
        <v>4333.33</v>
      </c>
      <c r="L939" t="s">
        <v>39</v>
      </c>
      <c r="M939">
        <v>11</v>
      </c>
      <c r="N939">
        <v>15284</v>
      </c>
      <c r="O939">
        <v>0</v>
      </c>
      <c r="P939" t="s">
        <v>64</v>
      </c>
      <c r="Q939">
        <v>7</v>
      </c>
      <c r="R939">
        <v>13</v>
      </c>
      <c r="S939">
        <v>2</v>
      </c>
      <c r="T939">
        <v>4</v>
      </c>
      <c r="U939" t="s">
        <v>146</v>
      </c>
      <c r="V939">
        <v>11</v>
      </c>
      <c r="W939">
        <v>0</v>
      </c>
      <c r="X939">
        <v>36</v>
      </c>
      <c r="Y939">
        <v>720</v>
      </c>
      <c r="Z939">
        <v>724</v>
      </c>
      <c r="AA939">
        <v>4333.33</v>
      </c>
      <c r="AB939">
        <v>4</v>
      </c>
    </row>
    <row r="940" spans="1:28" x14ac:dyDescent="0.25">
      <c r="A940">
        <v>939</v>
      </c>
      <c r="B940">
        <v>60625</v>
      </c>
      <c r="C940">
        <v>9250</v>
      </c>
      <c r="D940">
        <v>9250</v>
      </c>
      <c r="E940" s="1">
        <v>0.1212</v>
      </c>
      <c r="F940" t="s">
        <v>14</v>
      </c>
      <c r="G940" t="s">
        <v>15</v>
      </c>
      <c r="H940" s="1">
        <v>0.29459999999999997</v>
      </c>
      <c r="I940" t="s">
        <v>20</v>
      </c>
      <c r="J940" t="s">
        <v>17</v>
      </c>
      <c r="K940">
        <v>3333.33</v>
      </c>
      <c r="L940" t="s">
        <v>43</v>
      </c>
      <c r="M940">
        <v>10</v>
      </c>
      <c r="N940">
        <v>5440</v>
      </c>
      <c r="O940">
        <v>0</v>
      </c>
      <c r="P940" t="s">
        <v>40</v>
      </c>
      <c r="Q940">
        <v>12</v>
      </c>
      <c r="R940">
        <v>29</v>
      </c>
      <c r="S940">
        <v>1</v>
      </c>
      <c r="T940">
        <v>11</v>
      </c>
      <c r="U940" t="s">
        <v>146</v>
      </c>
      <c r="V940">
        <v>14</v>
      </c>
      <c r="W940">
        <v>1</v>
      </c>
      <c r="X940">
        <v>36</v>
      </c>
      <c r="Y940">
        <v>685</v>
      </c>
      <c r="Z940">
        <v>689</v>
      </c>
      <c r="AA940">
        <v>3333.33</v>
      </c>
      <c r="AB940">
        <v>11</v>
      </c>
    </row>
    <row r="941" spans="1:28" x14ac:dyDescent="0.25">
      <c r="A941">
        <v>940</v>
      </c>
      <c r="B941">
        <v>33630</v>
      </c>
      <c r="C941">
        <v>1875</v>
      </c>
      <c r="D941">
        <v>1875</v>
      </c>
      <c r="E941" s="1">
        <v>0.13489999999999999</v>
      </c>
      <c r="F941" t="s">
        <v>14</v>
      </c>
      <c r="G941" t="s">
        <v>29</v>
      </c>
      <c r="H941" s="1">
        <v>0.1883</v>
      </c>
      <c r="I941" t="s">
        <v>71</v>
      </c>
      <c r="J941" t="s">
        <v>31</v>
      </c>
      <c r="K941">
        <v>1200</v>
      </c>
      <c r="L941" t="s">
        <v>62</v>
      </c>
      <c r="M941">
        <v>8</v>
      </c>
      <c r="N941">
        <v>5342</v>
      </c>
      <c r="O941">
        <v>2</v>
      </c>
      <c r="P941" t="s">
        <v>49</v>
      </c>
      <c r="Q941">
        <v>13</v>
      </c>
      <c r="R941">
        <v>18</v>
      </c>
      <c r="S941">
        <v>2</v>
      </c>
      <c r="T941">
        <v>1</v>
      </c>
      <c r="U941" t="s">
        <v>148</v>
      </c>
      <c r="V941">
        <v>15</v>
      </c>
      <c r="W941">
        <v>0</v>
      </c>
      <c r="X941">
        <v>36</v>
      </c>
      <c r="Y941">
        <v>675</v>
      </c>
      <c r="Z941">
        <v>679</v>
      </c>
      <c r="AA941">
        <v>1200</v>
      </c>
      <c r="AB941">
        <v>1</v>
      </c>
    </row>
    <row r="942" spans="1:28" x14ac:dyDescent="0.25">
      <c r="A942">
        <v>941</v>
      </c>
      <c r="B942">
        <v>102314</v>
      </c>
      <c r="C942">
        <v>2500</v>
      </c>
      <c r="D942">
        <v>2450</v>
      </c>
      <c r="E942" s="1">
        <v>0.12609999999999999</v>
      </c>
      <c r="F942" t="s">
        <v>14</v>
      </c>
      <c r="G942" t="s">
        <v>87</v>
      </c>
      <c r="H942" s="1">
        <v>3.78E-2</v>
      </c>
      <c r="I942" t="s">
        <v>72</v>
      </c>
      <c r="J942" t="s">
        <v>17</v>
      </c>
      <c r="K942">
        <v>1930.75</v>
      </c>
      <c r="L942" t="s">
        <v>62</v>
      </c>
      <c r="M942">
        <v>4</v>
      </c>
      <c r="N942">
        <v>1548</v>
      </c>
      <c r="O942">
        <v>3</v>
      </c>
      <c r="P942" t="s">
        <v>22</v>
      </c>
      <c r="Q942">
        <v>12</v>
      </c>
      <c r="R942">
        <v>3</v>
      </c>
      <c r="S942">
        <v>0</v>
      </c>
      <c r="T942">
        <v>2</v>
      </c>
      <c r="U942" t="s">
        <v>149</v>
      </c>
      <c r="V942">
        <v>15</v>
      </c>
      <c r="W942">
        <v>1</v>
      </c>
      <c r="X942">
        <v>36</v>
      </c>
      <c r="Y942">
        <v>675</v>
      </c>
      <c r="Z942">
        <v>679</v>
      </c>
      <c r="AA942">
        <v>1930.75</v>
      </c>
      <c r="AB942">
        <v>2</v>
      </c>
    </row>
    <row r="943" spans="1:28" x14ac:dyDescent="0.25">
      <c r="A943">
        <v>942</v>
      </c>
      <c r="B943">
        <v>2386</v>
      </c>
      <c r="C943">
        <v>10000</v>
      </c>
      <c r="D943">
        <v>10000</v>
      </c>
      <c r="E943" s="1">
        <v>0.13469999999999999</v>
      </c>
      <c r="F943" t="s">
        <v>14</v>
      </c>
      <c r="G943" t="s">
        <v>58</v>
      </c>
      <c r="H943" s="1">
        <v>5.5899999999999998E-2</v>
      </c>
      <c r="I943" t="s">
        <v>20</v>
      </c>
      <c r="J943" t="s">
        <v>31</v>
      </c>
      <c r="K943">
        <v>4583</v>
      </c>
      <c r="L943" t="s">
        <v>25</v>
      </c>
      <c r="M943">
        <v>6</v>
      </c>
      <c r="N943">
        <v>2432</v>
      </c>
      <c r="O943">
        <v>1</v>
      </c>
      <c r="P943" t="s">
        <v>64</v>
      </c>
      <c r="Q943">
        <v>13</v>
      </c>
      <c r="R943">
        <v>5</v>
      </c>
      <c r="S943">
        <v>0</v>
      </c>
      <c r="T943">
        <v>4</v>
      </c>
      <c r="U943" t="s">
        <v>147</v>
      </c>
      <c r="V943">
        <v>14</v>
      </c>
      <c r="W943">
        <v>0</v>
      </c>
      <c r="X943">
        <v>36</v>
      </c>
      <c r="Y943">
        <v>690</v>
      </c>
      <c r="Z943">
        <v>694</v>
      </c>
      <c r="AA943">
        <v>4583</v>
      </c>
      <c r="AB943">
        <v>4</v>
      </c>
    </row>
    <row r="944" spans="1:28" x14ac:dyDescent="0.25">
      <c r="A944">
        <v>943</v>
      </c>
      <c r="B944">
        <v>30138</v>
      </c>
      <c r="C944">
        <v>25000</v>
      </c>
      <c r="D944">
        <v>25000</v>
      </c>
      <c r="E944" s="1">
        <v>0.15229999999999999</v>
      </c>
      <c r="F944" t="s">
        <v>23</v>
      </c>
      <c r="G944" t="s">
        <v>15</v>
      </c>
      <c r="H944" s="1">
        <v>0.1797</v>
      </c>
      <c r="I944" t="s">
        <v>26</v>
      </c>
      <c r="J944" t="s">
        <v>17</v>
      </c>
      <c r="K944">
        <v>8917</v>
      </c>
      <c r="L944" t="s">
        <v>52</v>
      </c>
      <c r="M944">
        <v>10</v>
      </c>
      <c r="N944">
        <v>22566</v>
      </c>
      <c r="O944">
        <v>1</v>
      </c>
      <c r="P944" t="s">
        <v>40</v>
      </c>
      <c r="Q944">
        <v>15</v>
      </c>
      <c r="R944">
        <v>17</v>
      </c>
      <c r="S944">
        <v>1</v>
      </c>
      <c r="T944">
        <v>11</v>
      </c>
      <c r="U944" t="s">
        <v>147</v>
      </c>
      <c r="V944">
        <v>9</v>
      </c>
      <c r="W944">
        <v>1</v>
      </c>
      <c r="X944">
        <v>60</v>
      </c>
      <c r="Y944">
        <v>730</v>
      </c>
      <c r="Z944">
        <v>734</v>
      </c>
      <c r="AA944">
        <v>8917</v>
      </c>
      <c r="AB944">
        <v>11</v>
      </c>
    </row>
    <row r="945" spans="1:28" x14ac:dyDescent="0.25">
      <c r="A945">
        <v>944</v>
      </c>
      <c r="B945">
        <v>28764</v>
      </c>
      <c r="C945">
        <v>5000</v>
      </c>
      <c r="D945">
        <v>5000</v>
      </c>
      <c r="E945" s="1">
        <v>0.1399</v>
      </c>
      <c r="F945" t="s">
        <v>23</v>
      </c>
      <c r="G945" t="s">
        <v>15</v>
      </c>
      <c r="H945" s="1">
        <v>0.1129</v>
      </c>
      <c r="I945" t="s">
        <v>85</v>
      </c>
      <c r="J945" t="s">
        <v>17</v>
      </c>
      <c r="K945">
        <v>3083</v>
      </c>
      <c r="L945" t="s">
        <v>78</v>
      </c>
      <c r="M945">
        <v>5</v>
      </c>
      <c r="N945">
        <v>1073</v>
      </c>
      <c r="O945">
        <v>2</v>
      </c>
      <c r="P945" t="s">
        <v>22</v>
      </c>
      <c r="Q945">
        <v>13</v>
      </c>
      <c r="R945">
        <v>11</v>
      </c>
      <c r="S945">
        <v>1</v>
      </c>
      <c r="T945">
        <v>2</v>
      </c>
      <c r="U945" t="s">
        <v>148</v>
      </c>
      <c r="V945">
        <v>12</v>
      </c>
      <c r="W945">
        <v>1</v>
      </c>
      <c r="X945">
        <v>60</v>
      </c>
      <c r="Y945">
        <v>710</v>
      </c>
      <c r="Z945">
        <v>714</v>
      </c>
      <c r="AA945">
        <v>3083</v>
      </c>
      <c r="AB945">
        <v>2</v>
      </c>
    </row>
    <row r="946" spans="1:28" x14ac:dyDescent="0.25">
      <c r="A946">
        <v>945</v>
      </c>
      <c r="B946">
        <v>12007</v>
      </c>
      <c r="C946">
        <v>6000</v>
      </c>
      <c r="D946">
        <v>5996.63</v>
      </c>
      <c r="E946" s="1">
        <v>0.1361</v>
      </c>
      <c r="F946" t="s">
        <v>23</v>
      </c>
      <c r="G946" t="s">
        <v>76</v>
      </c>
      <c r="H946" s="1">
        <v>0.20849999999999999</v>
      </c>
      <c r="I946" t="s">
        <v>24</v>
      </c>
      <c r="J946" t="s">
        <v>17</v>
      </c>
      <c r="K946">
        <v>2700</v>
      </c>
      <c r="L946" t="s">
        <v>27</v>
      </c>
      <c r="M946">
        <v>10</v>
      </c>
      <c r="N946">
        <v>10932</v>
      </c>
      <c r="O946">
        <v>2</v>
      </c>
      <c r="P946" t="s">
        <v>22</v>
      </c>
      <c r="Q946">
        <v>13</v>
      </c>
      <c r="R946">
        <v>20</v>
      </c>
      <c r="S946">
        <v>5</v>
      </c>
      <c r="T946">
        <v>2</v>
      </c>
      <c r="U946" t="s">
        <v>148</v>
      </c>
      <c r="V946">
        <v>14</v>
      </c>
      <c r="W946">
        <v>1</v>
      </c>
      <c r="X946">
        <v>60</v>
      </c>
      <c r="Y946">
        <v>695</v>
      </c>
      <c r="Z946">
        <v>699</v>
      </c>
      <c r="AA946">
        <v>2700</v>
      </c>
      <c r="AB946">
        <v>2</v>
      </c>
    </row>
    <row r="947" spans="1:28" x14ac:dyDescent="0.25">
      <c r="A947">
        <v>946</v>
      </c>
      <c r="B947">
        <v>9061</v>
      </c>
      <c r="C947">
        <v>10000</v>
      </c>
      <c r="D947">
        <v>10000</v>
      </c>
      <c r="E947" s="1">
        <v>0.14219999999999999</v>
      </c>
      <c r="F947" t="s">
        <v>14</v>
      </c>
      <c r="G947" t="s">
        <v>15</v>
      </c>
      <c r="H947" s="1">
        <v>0.12239999999999999</v>
      </c>
      <c r="I947" t="s">
        <v>30</v>
      </c>
      <c r="J947" t="s">
        <v>31</v>
      </c>
      <c r="K947">
        <v>2541.67</v>
      </c>
      <c r="L947" t="s">
        <v>84</v>
      </c>
      <c r="M947">
        <v>4</v>
      </c>
      <c r="N947">
        <v>13667</v>
      </c>
      <c r="O947">
        <v>0</v>
      </c>
      <c r="P947" t="s">
        <v>44</v>
      </c>
      <c r="Q947">
        <v>14</v>
      </c>
      <c r="R947">
        <v>12</v>
      </c>
      <c r="S947">
        <v>1</v>
      </c>
      <c r="T947">
        <v>8</v>
      </c>
      <c r="U947" t="s">
        <v>146</v>
      </c>
      <c r="V947">
        <v>15</v>
      </c>
      <c r="W947">
        <v>0</v>
      </c>
      <c r="X947">
        <v>36</v>
      </c>
      <c r="Y947">
        <v>680</v>
      </c>
      <c r="Z947">
        <v>684</v>
      </c>
      <c r="AA947">
        <v>2541.67</v>
      </c>
      <c r="AB947">
        <v>8</v>
      </c>
    </row>
    <row r="948" spans="1:28" x14ac:dyDescent="0.25">
      <c r="A948">
        <v>947</v>
      </c>
      <c r="B948">
        <v>79907</v>
      </c>
      <c r="C948">
        <v>5375</v>
      </c>
      <c r="D948">
        <v>5325</v>
      </c>
      <c r="E948" s="1">
        <v>6.6199999999999995E-2</v>
      </c>
      <c r="F948" t="s">
        <v>14</v>
      </c>
      <c r="G948" t="s">
        <v>15</v>
      </c>
      <c r="H948" s="1">
        <v>0.20930000000000001</v>
      </c>
      <c r="I948" t="s">
        <v>108</v>
      </c>
      <c r="J948" t="s">
        <v>31</v>
      </c>
      <c r="K948">
        <v>3000</v>
      </c>
      <c r="L948" t="s">
        <v>52</v>
      </c>
      <c r="M948">
        <v>7</v>
      </c>
      <c r="N948">
        <v>5640</v>
      </c>
      <c r="O948">
        <v>0</v>
      </c>
      <c r="P948" t="s">
        <v>37</v>
      </c>
      <c r="Q948">
        <v>6</v>
      </c>
      <c r="R948">
        <v>20</v>
      </c>
      <c r="S948">
        <v>1</v>
      </c>
      <c r="T948">
        <v>3</v>
      </c>
      <c r="U948" t="s">
        <v>146</v>
      </c>
      <c r="V948">
        <v>9</v>
      </c>
      <c r="W948">
        <v>0</v>
      </c>
      <c r="X948">
        <v>36</v>
      </c>
      <c r="Y948">
        <v>730</v>
      </c>
      <c r="Z948">
        <v>734</v>
      </c>
      <c r="AA948">
        <v>3000</v>
      </c>
      <c r="AB948">
        <v>3</v>
      </c>
    </row>
    <row r="949" spans="1:28" x14ac:dyDescent="0.25">
      <c r="A949">
        <v>948</v>
      </c>
      <c r="B949">
        <v>17217</v>
      </c>
      <c r="C949">
        <v>19000</v>
      </c>
      <c r="D949">
        <v>18898.03</v>
      </c>
      <c r="E949" s="1">
        <v>0.16320000000000001</v>
      </c>
      <c r="F949" t="s">
        <v>23</v>
      </c>
      <c r="G949" t="s">
        <v>15</v>
      </c>
      <c r="H949" s="1">
        <v>0.22409999999999999</v>
      </c>
      <c r="I949" t="s">
        <v>71</v>
      </c>
      <c r="J949" t="s">
        <v>31</v>
      </c>
      <c r="K949">
        <v>4333.33</v>
      </c>
      <c r="L949" t="s">
        <v>83</v>
      </c>
      <c r="M949">
        <v>5</v>
      </c>
      <c r="N949">
        <v>23016</v>
      </c>
      <c r="O949">
        <v>1</v>
      </c>
      <c r="P949" t="s">
        <v>22</v>
      </c>
      <c r="Q949">
        <v>16</v>
      </c>
      <c r="R949">
        <v>22</v>
      </c>
      <c r="S949">
        <v>1</v>
      </c>
      <c r="T949">
        <v>2</v>
      </c>
      <c r="U949" t="s">
        <v>147</v>
      </c>
      <c r="V949">
        <v>13</v>
      </c>
      <c r="W949">
        <v>0</v>
      </c>
      <c r="X949">
        <v>60</v>
      </c>
      <c r="Y949">
        <v>700</v>
      </c>
      <c r="Z949">
        <v>704</v>
      </c>
      <c r="AA949">
        <v>4333.33</v>
      </c>
      <c r="AB949">
        <v>2</v>
      </c>
    </row>
    <row r="950" spans="1:28" x14ac:dyDescent="0.25">
      <c r="A950">
        <v>949</v>
      </c>
      <c r="B950">
        <v>3893</v>
      </c>
      <c r="C950">
        <v>5500</v>
      </c>
      <c r="D950">
        <v>5500</v>
      </c>
      <c r="E950" s="1">
        <v>0.11890000000000001</v>
      </c>
      <c r="F950" t="s">
        <v>14</v>
      </c>
      <c r="G950" t="s">
        <v>29</v>
      </c>
      <c r="H950" s="1">
        <v>0.1794</v>
      </c>
      <c r="I950" t="s">
        <v>38</v>
      </c>
      <c r="J950" t="s">
        <v>31</v>
      </c>
      <c r="K950">
        <v>3583.33</v>
      </c>
      <c r="L950" t="s">
        <v>27</v>
      </c>
      <c r="M950">
        <v>8</v>
      </c>
      <c r="N950">
        <v>5668</v>
      </c>
      <c r="O950">
        <v>3</v>
      </c>
      <c r="P950" t="s">
        <v>49</v>
      </c>
      <c r="Q950">
        <v>11</v>
      </c>
      <c r="R950">
        <v>17</v>
      </c>
      <c r="S950">
        <v>2</v>
      </c>
      <c r="T950">
        <v>1</v>
      </c>
      <c r="U950" t="s">
        <v>149</v>
      </c>
      <c r="V950">
        <v>14</v>
      </c>
      <c r="W950">
        <v>0</v>
      </c>
      <c r="X950">
        <v>36</v>
      </c>
      <c r="Y950">
        <v>695</v>
      </c>
      <c r="Z950">
        <v>699</v>
      </c>
      <c r="AA950">
        <v>3583.33</v>
      </c>
      <c r="AB950">
        <v>1</v>
      </c>
    </row>
    <row r="951" spans="1:28" x14ac:dyDescent="0.25">
      <c r="A951">
        <v>950</v>
      </c>
      <c r="B951">
        <v>52929</v>
      </c>
      <c r="C951">
        <v>10000</v>
      </c>
      <c r="D951">
        <v>10000</v>
      </c>
      <c r="E951" s="1">
        <v>0.1074</v>
      </c>
      <c r="F951" t="s">
        <v>14</v>
      </c>
      <c r="G951" t="s">
        <v>15</v>
      </c>
      <c r="H951" s="1">
        <v>0.18149999999999999</v>
      </c>
      <c r="I951" t="s">
        <v>24</v>
      </c>
      <c r="J951" t="s">
        <v>31</v>
      </c>
      <c r="K951">
        <v>5833.33</v>
      </c>
      <c r="L951" t="s">
        <v>83</v>
      </c>
      <c r="M951">
        <v>10</v>
      </c>
      <c r="N951">
        <v>16894</v>
      </c>
      <c r="O951">
        <v>0</v>
      </c>
      <c r="P951" t="s">
        <v>64</v>
      </c>
      <c r="Q951">
        <v>10</v>
      </c>
      <c r="R951">
        <v>18</v>
      </c>
      <c r="S951">
        <v>1</v>
      </c>
      <c r="T951">
        <v>4</v>
      </c>
      <c r="U951" t="s">
        <v>146</v>
      </c>
      <c r="V951">
        <v>13</v>
      </c>
      <c r="W951">
        <v>0</v>
      </c>
      <c r="X951">
        <v>36</v>
      </c>
      <c r="Y951">
        <v>700</v>
      </c>
      <c r="Z951">
        <v>704</v>
      </c>
      <c r="AA951">
        <v>5833.33</v>
      </c>
      <c r="AB951">
        <v>4</v>
      </c>
    </row>
    <row r="952" spans="1:28" x14ac:dyDescent="0.25">
      <c r="A952">
        <v>951</v>
      </c>
      <c r="B952">
        <v>10205</v>
      </c>
      <c r="C952">
        <v>8800</v>
      </c>
      <c r="D952">
        <v>8800</v>
      </c>
      <c r="E952" s="1">
        <v>0.13109999999999999</v>
      </c>
      <c r="F952" t="s">
        <v>23</v>
      </c>
      <c r="G952" t="s">
        <v>76</v>
      </c>
      <c r="H952" s="1">
        <v>2.8799999999999999E-2</v>
      </c>
      <c r="I952" t="s">
        <v>59</v>
      </c>
      <c r="J952" t="s">
        <v>17</v>
      </c>
      <c r="K952">
        <v>2500</v>
      </c>
      <c r="L952" t="s">
        <v>55</v>
      </c>
      <c r="M952">
        <v>3</v>
      </c>
      <c r="N952">
        <v>607</v>
      </c>
      <c r="O952">
        <v>0</v>
      </c>
      <c r="P952" t="s">
        <v>22</v>
      </c>
      <c r="Q952">
        <v>13</v>
      </c>
      <c r="R952">
        <v>2</v>
      </c>
      <c r="S952">
        <v>5</v>
      </c>
      <c r="T952">
        <v>2</v>
      </c>
      <c r="U952" t="s">
        <v>146</v>
      </c>
      <c r="V952">
        <v>9</v>
      </c>
      <c r="W952">
        <v>1</v>
      </c>
      <c r="X952">
        <v>60</v>
      </c>
      <c r="Y952">
        <v>740</v>
      </c>
      <c r="Z952">
        <v>744</v>
      </c>
      <c r="AA952">
        <v>2500</v>
      </c>
      <c r="AB952">
        <v>2</v>
      </c>
    </row>
    <row r="953" spans="1:28" x14ac:dyDescent="0.25">
      <c r="A953">
        <v>952</v>
      </c>
      <c r="B953">
        <v>13809</v>
      </c>
      <c r="C953">
        <v>9500</v>
      </c>
      <c r="D953">
        <v>9475</v>
      </c>
      <c r="E953" s="1">
        <v>0.1595</v>
      </c>
      <c r="F953" t="s">
        <v>23</v>
      </c>
      <c r="G953" t="s">
        <v>29</v>
      </c>
      <c r="H953" s="1">
        <v>0.24879999999999999</v>
      </c>
      <c r="I953" t="s">
        <v>24</v>
      </c>
      <c r="J953" t="s">
        <v>31</v>
      </c>
      <c r="K953">
        <v>6000</v>
      </c>
      <c r="L953" t="s">
        <v>42</v>
      </c>
      <c r="M953">
        <v>6</v>
      </c>
      <c r="N953">
        <v>14621</v>
      </c>
      <c r="O953">
        <v>2</v>
      </c>
      <c r="P953" t="s">
        <v>40</v>
      </c>
      <c r="Q953">
        <v>15</v>
      </c>
      <c r="R953">
        <v>24</v>
      </c>
      <c r="S953">
        <v>2</v>
      </c>
      <c r="T953">
        <v>11</v>
      </c>
      <c r="U953" t="s">
        <v>148</v>
      </c>
      <c r="V953">
        <v>12</v>
      </c>
      <c r="W953">
        <v>0</v>
      </c>
      <c r="X953">
        <v>60</v>
      </c>
      <c r="Y953">
        <v>705</v>
      </c>
      <c r="Z953">
        <v>709</v>
      </c>
      <c r="AA953">
        <v>6000</v>
      </c>
      <c r="AB953">
        <v>11</v>
      </c>
    </row>
    <row r="954" spans="1:28" x14ac:dyDescent="0.25">
      <c r="A954">
        <v>953</v>
      </c>
      <c r="B954">
        <v>16035</v>
      </c>
      <c r="C954">
        <v>12000</v>
      </c>
      <c r="D954">
        <v>9294.2099999999991</v>
      </c>
      <c r="E954" s="1">
        <v>5.79E-2</v>
      </c>
      <c r="F954" t="s">
        <v>14</v>
      </c>
      <c r="G954" t="s">
        <v>15</v>
      </c>
      <c r="H954" s="1">
        <v>9.4899999999999998E-2</v>
      </c>
      <c r="I954" t="s">
        <v>69</v>
      </c>
      <c r="J954" t="s">
        <v>17</v>
      </c>
      <c r="K954">
        <v>6700</v>
      </c>
      <c r="L954" t="s">
        <v>63</v>
      </c>
      <c r="M954">
        <v>20</v>
      </c>
      <c r="N954">
        <v>11686</v>
      </c>
      <c r="O954">
        <v>0</v>
      </c>
      <c r="P954" t="s">
        <v>28</v>
      </c>
      <c r="Q954">
        <v>5</v>
      </c>
      <c r="R954">
        <v>9</v>
      </c>
      <c r="S954">
        <v>1</v>
      </c>
      <c r="T954">
        <v>5</v>
      </c>
      <c r="U954" t="s">
        <v>146</v>
      </c>
      <c r="V954">
        <v>7</v>
      </c>
      <c r="W954">
        <v>1</v>
      </c>
      <c r="X954">
        <v>36</v>
      </c>
      <c r="Y954">
        <v>765</v>
      </c>
      <c r="Z954">
        <v>769</v>
      </c>
      <c r="AA954">
        <v>6700</v>
      </c>
      <c r="AB954">
        <v>5</v>
      </c>
    </row>
    <row r="955" spans="1:28" x14ac:dyDescent="0.25">
      <c r="A955">
        <v>954</v>
      </c>
      <c r="B955">
        <v>43936</v>
      </c>
      <c r="C955">
        <v>16500</v>
      </c>
      <c r="D955">
        <v>16500</v>
      </c>
      <c r="E955" s="1">
        <v>0.1171</v>
      </c>
      <c r="F955" t="s">
        <v>14</v>
      </c>
      <c r="G955" t="s">
        <v>29</v>
      </c>
      <c r="H955" s="1">
        <v>0.1105</v>
      </c>
      <c r="I955" t="s">
        <v>34</v>
      </c>
      <c r="J955" t="s">
        <v>17</v>
      </c>
      <c r="K955">
        <v>7250</v>
      </c>
      <c r="L955" t="s">
        <v>51</v>
      </c>
      <c r="M955">
        <v>8</v>
      </c>
      <c r="N955">
        <v>17247</v>
      </c>
      <c r="O955">
        <v>2</v>
      </c>
      <c r="P955" t="s">
        <v>40</v>
      </c>
      <c r="Q955">
        <v>11</v>
      </c>
      <c r="R955">
        <v>11</v>
      </c>
      <c r="S955">
        <v>2</v>
      </c>
      <c r="T955">
        <v>11</v>
      </c>
      <c r="U955" t="s">
        <v>148</v>
      </c>
      <c r="V955">
        <v>10</v>
      </c>
      <c r="W955">
        <v>1</v>
      </c>
      <c r="X955">
        <v>36</v>
      </c>
      <c r="Y955">
        <v>725</v>
      </c>
      <c r="Z955">
        <v>729</v>
      </c>
      <c r="AA955">
        <v>7250</v>
      </c>
      <c r="AB955">
        <v>11</v>
      </c>
    </row>
    <row r="956" spans="1:28" x14ac:dyDescent="0.25">
      <c r="A956">
        <v>955</v>
      </c>
      <c r="B956">
        <v>36217</v>
      </c>
      <c r="C956">
        <v>25000</v>
      </c>
      <c r="D956">
        <v>24875</v>
      </c>
      <c r="E956" s="1">
        <v>0.1171</v>
      </c>
      <c r="F956" t="s">
        <v>23</v>
      </c>
      <c r="G956" t="s">
        <v>15</v>
      </c>
      <c r="H956" s="1">
        <v>0.13420000000000001</v>
      </c>
      <c r="I956" t="s">
        <v>81</v>
      </c>
      <c r="J956" t="s">
        <v>17</v>
      </c>
      <c r="K956">
        <v>6250</v>
      </c>
      <c r="L956" t="s">
        <v>88</v>
      </c>
      <c r="M956">
        <v>5</v>
      </c>
      <c r="N956">
        <v>18591</v>
      </c>
      <c r="O956">
        <v>0</v>
      </c>
      <c r="P956" t="s">
        <v>40</v>
      </c>
      <c r="Q956">
        <v>11</v>
      </c>
      <c r="R956">
        <v>13</v>
      </c>
      <c r="S956">
        <v>1</v>
      </c>
      <c r="T956">
        <v>11</v>
      </c>
      <c r="U956" t="s">
        <v>146</v>
      </c>
      <c r="V956">
        <v>8</v>
      </c>
      <c r="W956">
        <v>1</v>
      </c>
      <c r="X956">
        <v>60</v>
      </c>
      <c r="Y956">
        <v>755</v>
      </c>
      <c r="Z956">
        <v>759</v>
      </c>
      <c r="AA956">
        <v>6250</v>
      </c>
      <c r="AB956">
        <v>11</v>
      </c>
    </row>
    <row r="957" spans="1:28" x14ac:dyDescent="0.25">
      <c r="A957">
        <v>956</v>
      </c>
      <c r="B957">
        <v>91571</v>
      </c>
      <c r="C957">
        <v>24000</v>
      </c>
      <c r="D957">
        <v>24000</v>
      </c>
      <c r="E957" s="1">
        <v>0.1212</v>
      </c>
      <c r="F957" t="s">
        <v>14</v>
      </c>
      <c r="G957" t="s">
        <v>15</v>
      </c>
      <c r="H957" s="1">
        <v>0.16239999999999999</v>
      </c>
      <c r="I957" t="s">
        <v>30</v>
      </c>
      <c r="J957" t="s">
        <v>31</v>
      </c>
      <c r="K957">
        <v>4500</v>
      </c>
      <c r="L957" t="s">
        <v>83</v>
      </c>
      <c r="M957">
        <v>8</v>
      </c>
      <c r="N957">
        <v>29098</v>
      </c>
      <c r="O957">
        <v>1</v>
      </c>
      <c r="P957" t="s">
        <v>40</v>
      </c>
      <c r="Q957">
        <v>12</v>
      </c>
      <c r="R957">
        <v>16</v>
      </c>
      <c r="S957">
        <v>1</v>
      </c>
      <c r="T957">
        <v>11</v>
      </c>
      <c r="U957" t="s">
        <v>147</v>
      </c>
      <c r="V957">
        <v>13</v>
      </c>
      <c r="W957">
        <v>0</v>
      </c>
      <c r="X957">
        <v>36</v>
      </c>
      <c r="Y957">
        <v>700</v>
      </c>
      <c r="Z957">
        <v>704</v>
      </c>
      <c r="AA957">
        <v>4500</v>
      </c>
      <c r="AB957">
        <v>11</v>
      </c>
    </row>
    <row r="958" spans="1:28" x14ac:dyDescent="0.25">
      <c r="A958">
        <v>957</v>
      </c>
      <c r="B958">
        <v>16414</v>
      </c>
      <c r="C958">
        <v>7000</v>
      </c>
      <c r="D958">
        <v>6875</v>
      </c>
      <c r="E958" s="1">
        <v>0.1036</v>
      </c>
      <c r="F958" t="s">
        <v>14</v>
      </c>
      <c r="G958" t="s">
        <v>76</v>
      </c>
      <c r="H958" s="1">
        <v>0.1394</v>
      </c>
      <c r="I958" t="s">
        <v>24</v>
      </c>
      <c r="J958" t="s">
        <v>31</v>
      </c>
      <c r="K958">
        <v>5000</v>
      </c>
      <c r="L958" t="s">
        <v>25</v>
      </c>
      <c r="M958">
        <v>5</v>
      </c>
      <c r="N958">
        <v>1364</v>
      </c>
      <c r="O958">
        <v>2</v>
      </c>
      <c r="P958" t="s">
        <v>40</v>
      </c>
      <c r="Q958">
        <v>10</v>
      </c>
      <c r="R958">
        <v>13</v>
      </c>
      <c r="S958">
        <v>5</v>
      </c>
      <c r="T958">
        <v>11</v>
      </c>
      <c r="U958" t="s">
        <v>148</v>
      </c>
      <c r="V958">
        <v>14</v>
      </c>
      <c r="W958">
        <v>0</v>
      </c>
      <c r="X958">
        <v>36</v>
      </c>
      <c r="Y958">
        <v>690</v>
      </c>
      <c r="Z958">
        <v>694</v>
      </c>
      <c r="AA958">
        <v>5000</v>
      </c>
      <c r="AB958">
        <v>11</v>
      </c>
    </row>
    <row r="959" spans="1:28" x14ac:dyDescent="0.25">
      <c r="A959">
        <v>958</v>
      </c>
      <c r="B959">
        <v>37386</v>
      </c>
      <c r="C959">
        <v>1200</v>
      </c>
      <c r="D959">
        <v>1200</v>
      </c>
      <c r="E959" s="1">
        <v>0.1825</v>
      </c>
      <c r="F959" t="s">
        <v>14</v>
      </c>
      <c r="G959" t="s">
        <v>33</v>
      </c>
      <c r="H959" s="1">
        <v>0.2412</v>
      </c>
      <c r="I959" t="s">
        <v>54</v>
      </c>
      <c r="J959" t="s">
        <v>31</v>
      </c>
      <c r="K959">
        <v>1700</v>
      </c>
      <c r="L959" t="s">
        <v>73</v>
      </c>
      <c r="M959">
        <v>2</v>
      </c>
      <c r="N959">
        <v>0</v>
      </c>
      <c r="O959">
        <v>3</v>
      </c>
      <c r="P959" t="s">
        <v>64</v>
      </c>
      <c r="Q959">
        <v>18</v>
      </c>
      <c r="R959">
        <v>24</v>
      </c>
      <c r="S959">
        <v>3</v>
      </c>
      <c r="T959">
        <v>4</v>
      </c>
      <c r="U959" t="s">
        <v>149</v>
      </c>
      <c r="V959">
        <v>18</v>
      </c>
      <c r="W959">
        <v>0</v>
      </c>
      <c r="X959">
        <v>36</v>
      </c>
      <c r="Y959">
        <v>660</v>
      </c>
      <c r="Z959">
        <v>664</v>
      </c>
      <c r="AA959">
        <v>1700</v>
      </c>
      <c r="AB959">
        <v>4</v>
      </c>
    </row>
    <row r="960" spans="1:28" x14ac:dyDescent="0.25">
      <c r="A960">
        <v>959</v>
      </c>
      <c r="B960">
        <v>96208</v>
      </c>
      <c r="C960">
        <v>24175</v>
      </c>
      <c r="D960">
        <v>24175</v>
      </c>
      <c r="E960" s="1">
        <v>0.13109999999999999</v>
      </c>
      <c r="F960" t="s">
        <v>14</v>
      </c>
      <c r="G960" t="s">
        <v>68</v>
      </c>
      <c r="H960" s="1">
        <v>7.6600000000000001E-2</v>
      </c>
      <c r="I960" t="s">
        <v>61</v>
      </c>
      <c r="J960" t="s">
        <v>31</v>
      </c>
      <c r="K960">
        <v>6250</v>
      </c>
      <c r="L960" t="s">
        <v>78</v>
      </c>
      <c r="M960">
        <v>8</v>
      </c>
      <c r="N960">
        <v>4681</v>
      </c>
      <c r="O960">
        <v>1</v>
      </c>
      <c r="P960" t="s">
        <v>40</v>
      </c>
      <c r="Q960">
        <v>13</v>
      </c>
      <c r="R960">
        <v>7</v>
      </c>
      <c r="S960">
        <v>4</v>
      </c>
      <c r="T960">
        <v>11</v>
      </c>
      <c r="U960" t="s">
        <v>147</v>
      </c>
      <c r="V960">
        <v>12</v>
      </c>
      <c r="W960">
        <v>0</v>
      </c>
      <c r="X960">
        <v>36</v>
      </c>
      <c r="Y960">
        <v>710</v>
      </c>
      <c r="Z960">
        <v>714</v>
      </c>
      <c r="AA960">
        <v>6250</v>
      </c>
      <c r="AB960">
        <v>11</v>
      </c>
    </row>
    <row r="961" spans="1:28" x14ac:dyDescent="0.25">
      <c r="A961">
        <v>960</v>
      </c>
      <c r="B961">
        <v>52255</v>
      </c>
      <c r="C961">
        <v>2800</v>
      </c>
      <c r="D961">
        <v>2800</v>
      </c>
      <c r="E961" s="1">
        <v>7.9000000000000001E-2</v>
      </c>
      <c r="F961" t="s">
        <v>14</v>
      </c>
      <c r="G961" t="s">
        <v>29</v>
      </c>
      <c r="H961" s="1">
        <v>0.1716</v>
      </c>
      <c r="I961" t="s">
        <v>38</v>
      </c>
      <c r="J961" t="s">
        <v>31</v>
      </c>
      <c r="K961">
        <v>3583.33</v>
      </c>
      <c r="L961" t="s">
        <v>39</v>
      </c>
      <c r="M961">
        <v>12</v>
      </c>
      <c r="N961">
        <v>5182</v>
      </c>
      <c r="O961">
        <v>0</v>
      </c>
      <c r="P961" t="s">
        <v>22</v>
      </c>
      <c r="Q961">
        <v>7</v>
      </c>
      <c r="R961">
        <v>17</v>
      </c>
      <c r="S961">
        <v>2</v>
      </c>
      <c r="T961">
        <v>2</v>
      </c>
      <c r="U961" t="s">
        <v>146</v>
      </c>
      <c r="V961">
        <v>11</v>
      </c>
      <c r="W961">
        <v>0</v>
      </c>
      <c r="X961">
        <v>36</v>
      </c>
      <c r="Y961">
        <v>720</v>
      </c>
      <c r="Z961">
        <v>724</v>
      </c>
      <c r="AA961">
        <v>3583.33</v>
      </c>
      <c r="AB961">
        <v>2</v>
      </c>
    </row>
    <row r="962" spans="1:28" x14ac:dyDescent="0.25">
      <c r="A962">
        <v>961</v>
      </c>
      <c r="B962">
        <v>33923</v>
      </c>
      <c r="C962">
        <v>4000</v>
      </c>
      <c r="D962">
        <v>4000</v>
      </c>
      <c r="E962" s="1">
        <v>0.1171</v>
      </c>
      <c r="F962" t="s">
        <v>23</v>
      </c>
      <c r="G962" t="s">
        <v>58</v>
      </c>
      <c r="H962" s="1">
        <v>0.13170000000000001</v>
      </c>
      <c r="I962" t="s">
        <v>77</v>
      </c>
      <c r="J962" t="s">
        <v>31</v>
      </c>
      <c r="K962">
        <v>3500</v>
      </c>
      <c r="L962" t="s">
        <v>42</v>
      </c>
      <c r="M962">
        <v>6</v>
      </c>
      <c r="N962">
        <v>5915</v>
      </c>
      <c r="O962">
        <v>0</v>
      </c>
      <c r="P962" t="s">
        <v>37</v>
      </c>
      <c r="Q962">
        <v>11</v>
      </c>
      <c r="R962">
        <v>13</v>
      </c>
      <c r="S962">
        <v>0</v>
      </c>
      <c r="T962">
        <v>3</v>
      </c>
      <c r="U962" t="s">
        <v>146</v>
      </c>
      <c r="V962">
        <v>12</v>
      </c>
      <c r="W962">
        <v>0</v>
      </c>
      <c r="X962">
        <v>60</v>
      </c>
      <c r="Y962">
        <v>705</v>
      </c>
      <c r="Z962">
        <v>709</v>
      </c>
      <c r="AA962">
        <v>3500</v>
      </c>
      <c r="AB962">
        <v>3</v>
      </c>
    </row>
    <row r="963" spans="1:28" x14ac:dyDescent="0.25">
      <c r="A963">
        <v>962</v>
      </c>
      <c r="B963">
        <v>93139</v>
      </c>
      <c r="C963">
        <v>10000</v>
      </c>
      <c r="D963">
        <v>10000</v>
      </c>
      <c r="E963" s="1">
        <v>0.1212</v>
      </c>
      <c r="F963" t="s">
        <v>14</v>
      </c>
      <c r="G963" t="s">
        <v>15</v>
      </c>
      <c r="H963" s="1">
        <v>0.10879999999999999</v>
      </c>
      <c r="I963" t="s">
        <v>34</v>
      </c>
      <c r="J963" t="s">
        <v>17</v>
      </c>
      <c r="K963">
        <v>7500</v>
      </c>
      <c r="L963" t="s">
        <v>48</v>
      </c>
      <c r="M963">
        <v>6</v>
      </c>
      <c r="N963">
        <v>24924</v>
      </c>
      <c r="O963">
        <v>0</v>
      </c>
      <c r="P963" t="s">
        <v>40</v>
      </c>
      <c r="Q963">
        <v>12</v>
      </c>
      <c r="R963">
        <v>10</v>
      </c>
      <c r="S963">
        <v>1</v>
      </c>
      <c r="T963">
        <v>11</v>
      </c>
      <c r="U963" t="s">
        <v>146</v>
      </c>
      <c r="V963">
        <v>17</v>
      </c>
      <c r="W963">
        <v>1</v>
      </c>
      <c r="X963">
        <v>36</v>
      </c>
      <c r="Y963">
        <v>665</v>
      </c>
      <c r="Z963">
        <v>669</v>
      </c>
      <c r="AA963">
        <v>7500</v>
      </c>
      <c r="AB963">
        <v>11</v>
      </c>
    </row>
    <row r="964" spans="1:28" x14ac:dyDescent="0.25">
      <c r="A964">
        <v>963</v>
      </c>
      <c r="B964">
        <v>60943</v>
      </c>
      <c r="C964">
        <v>7125</v>
      </c>
      <c r="D964">
        <v>7125</v>
      </c>
      <c r="E964" s="1">
        <v>0.1016</v>
      </c>
      <c r="F964" t="s">
        <v>14</v>
      </c>
      <c r="G964" t="s">
        <v>15</v>
      </c>
      <c r="H964" s="1">
        <v>4.9500000000000002E-2</v>
      </c>
      <c r="I964" t="s">
        <v>38</v>
      </c>
      <c r="J964" t="s">
        <v>31</v>
      </c>
      <c r="K964">
        <v>2946.67</v>
      </c>
      <c r="L964" t="s">
        <v>78</v>
      </c>
      <c r="M964">
        <v>6</v>
      </c>
      <c r="N964">
        <v>5015</v>
      </c>
      <c r="O964">
        <v>1</v>
      </c>
      <c r="P964" t="s">
        <v>47</v>
      </c>
      <c r="Q964">
        <v>10</v>
      </c>
      <c r="R964">
        <v>4</v>
      </c>
      <c r="S964">
        <v>1</v>
      </c>
      <c r="T964">
        <v>6</v>
      </c>
      <c r="U964" t="s">
        <v>147</v>
      </c>
      <c r="V964">
        <v>12</v>
      </c>
      <c r="W964">
        <v>0</v>
      </c>
      <c r="X964">
        <v>36</v>
      </c>
      <c r="Y964">
        <v>710</v>
      </c>
      <c r="Z964">
        <v>714</v>
      </c>
      <c r="AA964">
        <v>2946.67</v>
      </c>
      <c r="AB964">
        <v>6</v>
      </c>
    </row>
    <row r="965" spans="1:28" x14ac:dyDescent="0.25">
      <c r="A965">
        <v>964</v>
      </c>
      <c r="B965">
        <v>797</v>
      </c>
      <c r="C965">
        <v>10000</v>
      </c>
      <c r="D965">
        <v>9325</v>
      </c>
      <c r="E965" s="1">
        <v>8.3199999999999996E-2</v>
      </c>
      <c r="F965" t="s">
        <v>14</v>
      </c>
      <c r="G965" t="s">
        <v>33</v>
      </c>
      <c r="H965" s="1">
        <v>6.25E-2</v>
      </c>
      <c r="I965" t="s">
        <v>46</v>
      </c>
      <c r="J965" t="s">
        <v>17</v>
      </c>
      <c r="K965">
        <v>6666.67</v>
      </c>
      <c r="L965" t="s">
        <v>82</v>
      </c>
      <c r="M965">
        <v>10</v>
      </c>
      <c r="N965">
        <v>3248</v>
      </c>
      <c r="O965">
        <v>0</v>
      </c>
      <c r="P965" t="s">
        <v>19</v>
      </c>
      <c r="Q965">
        <v>8</v>
      </c>
      <c r="R965">
        <v>6</v>
      </c>
      <c r="S965">
        <v>3</v>
      </c>
      <c r="T965">
        <v>0</v>
      </c>
      <c r="U965" t="s">
        <v>146</v>
      </c>
      <c r="V965">
        <v>8</v>
      </c>
      <c r="W965">
        <v>1</v>
      </c>
      <c r="X965">
        <v>36</v>
      </c>
      <c r="Y965">
        <v>750</v>
      </c>
      <c r="Z965">
        <v>754</v>
      </c>
      <c r="AA965">
        <v>6666.67</v>
      </c>
      <c r="AB965">
        <v>0</v>
      </c>
    </row>
    <row r="966" spans="1:28" x14ac:dyDescent="0.25">
      <c r="A966">
        <v>965</v>
      </c>
      <c r="B966">
        <v>98156</v>
      </c>
      <c r="C966">
        <v>10000</v>
      </c>
      <c r="D966">
        <v>10000</v>
      </c>
      <c r="E966" s="1">
        <v>0.13109999999999999</v>
      </c>
      <c r="F966" t="s">
        <v>14</v>
      </c>
      <c r="G966" t="s">
        <v>29</v>
      </c>
      <c r="H966" s="1">
        <v>5.2999999999999999E-2</v>
      </c>
      <c r="I966" t="s">
        <v>24</v>
      </c>
      <c r="J966" t="s">
        <v>31</v>
      </c>
      <c r="K966">
        <v>6250</v>
      </c>
      <c r="L966" t="s">
        <v>27</v>
      </c>
      <c r="M966">
        <v>5</v>
      </c>
      <c r="N966">
        <v>9620</v>
      </c>
      <c r="O966">
        <v>1</v>
      </c>
      <c r="P966" t="s">
        <v>22</v>
      </c>
      <c r="Q966">
        <v>13</v>
      </c>
      <c r="R966">
        <v>5</v>
      </c>
      <c r="S966">
        <v>2</v>
      </c>
      <c r="T966">
        <v>2</v>
      </c>
      <c r="U966" t="s">
        <v>147</v>
      </c>
      <c r="V966">
        <v>14</v>
      </c>
      <c r="W966">
        <v>0</v>
      </c>
      <c r="X966">
        <v>36</v>
      </c>
      <c r="Y966">
        <v>695</v>
      </c>
      <c r="Z966">
        <v>699</v>
      </c>
      <c r="AA966">
        <v>6250</v>
      </c>
      <c r="AB966">
        <v>2</v>
      </c>
    </row>
    <row r="967" spans="1:28" x14ac:dyDescent="0.25">
      <c r="A967">
        <v>966</v>
      </c>
      <c r="B967">
        <v>61906</v>
      </c>
      <c r="C967">
        <v>4400</v>
      </c>
      <c r="D967">
        <v>4398.8900000000003</v>
      </c>
      <c r="E967" s="1">
        <v>0.15310000000000001</v>
      </c>
      <c r="F967" t="s">
        <v>14</v>
      </c>
      <c r="G967" t="s">
        <v>15</v>
      </c>
      <c r="H967" s="1">
        <v>0.21510000000000001</v>
      </c>
      <c r="I967" t="s">
        <v>85</v>
      </c>
      <c r="J967" t="s">
        <v>31</v>
      </c>
      <c r="K967">
        <v>4625</v>
      </c>
      <c r="L967" t="s">
        <v>36</v>
      </c>
      <c r="M967">
        <v>8</v>
      </c>
      <c r="N967">
        <v>5707</v>
      </c>
      <c r="O967">
        <v>1</v>
      </c>
      <c r="P967" t="s">
        <v>47</v>
      </c>
      <c r="Q967">
        <v>15</v>
      </c>
      <c r="R967">
        <v>21</v>
      </c>
      <c r="S967">
        <v>1</v>
      </c>
      <c r="T967">
        <v>6</v>
      </c>
      <c r="U967" t="s">
        <v>147</v>
      </c>
      <c r="V967">
        <v>16</v>
      </c>
      <c r="W967">
        <v>0</v>
      </c>
      <c r="X967">
        <v>36</v>
      </c>
      <c r="Y967">
        <v>670</v>
      </c>
      <c r="Z967">
        <v>674</v>
      </c>
      <c r="AA967">
        <v>4625</v>
      </c>
      <c r="AB967">
        <v>6</v>
      </c>
    </row>
    <row r="968" spans="1:28" x14ac:dyDescent="0.25">
      <c r="A968">
        <v>967</v>
      </c>
      <c r="B968">
        <v>85861</v>
      </c>
      <c r="C968">
        <v>10000</v>
      </c>
      <c r="D968">
        <v>10000</v>
      </c>
      <c r="E968" s="1">
        <v>0.1212</v>
      </c>
      <c r="F968" t="s">
        <v>14</v>
      </c>
      <c r="G968" t="s">
        <v>15</v>
      </c>
      <c r="H968" s="1">
        <v>0.1152</v>
      </c>
      <c r="I968" t="s">
        <v>24</v>
      </c>
      <c r="J968" t="s">
        <v>31</v>
      </c>
      <c r="K968">
        <v>4166.67</v>
      </c>
      <c r="L968" t="s">
        <v>78</v>
      </c>
      <c r="M968">
        <v>7</v>
      </c>
      <c r="N968">
        <v>9817</v>
      </c>
      <c r="O968">
        <v>1</v>
      </c>
      <c r="P968" t="s">
        <v>64</v>
      </c>
      <c r="Q968">
        <v>12</v>
      </c>
      <c r="R968">
        <v>11</v>
      </c>
      <c r="S968">
        <v>1</v>
      </c>
      <c r="T968">
        <v>4</v>
      </c>
      <c r="U968" t="s">
        <v>147</v>
      </c>
      <c r="V968">
        <v>12</v>
      </c>
      <c r="W968">
        <v>0</v>
      </c>
      <c r="X968">
        <v>36</v>
      </c>
      <c r="Y968">
        <v>710</v>
      </c>
      <c r="Z968">
        <v>714</v>
      </c>
      <c r="AA968">
        <v>4166.67</v>
      </c>
      <c r="AB968">
        <v>4</v>
      </c>
    </row>
    <row r="969" spans="1:28" x14ac:dyDescent="0.25">
      <c r="A969">
        <v>968</v>
      </c>
      <c r="B969">
        <v>98601</v>
      </c>
      <c r="C969">
        <v>9450</v>
      </c>
      <c r="D969">
        <v>9450</v>
      </c>
      <c r="E969" s="1">
        <v>0.1212</v>
      </c>
      <c r="F969" t="s">
        <v>14</v>
      </c>
      <c r="G969" t="s">
        <v>29</v>
      </c>
      <c r="H969" s="1">
        <v>0.3362</v>
      </c>
      <c r="I969" t="s">
        <v>46</v>
      </c>
      <c r="J969" t="s">
        <v>31</v>
      </c>
      <c r="K969">
        <v>2750</v>
      </c>
      <c r="L969" t="s">
        <v>83</v>
      </c>
      <c r="M969">
        <v>17</v>
      </c>
      <c r="N969">
        <v>14246</v>
      </c>
      <c r="O969">
        <v>0</v>
      </c>
      <c r="P969" t="s">
        <v>47</v>
      </c>
      <c r="Q969">
        <v>12</v>
      </c>
      <c r="R969">
        <v>33</v>
      </c>
      <c r="S969">
        <v>2</v>
      </c>
      <c r="T969">
        <v>6</v>
      </c>
      <c r="U969" t="s">
        <v>146</v>
      </c>
      <c r="V969">
        <v>13</v>
      </c>
      <c r="W969">
        <v>0</v>
      </c>
      <c r="X969">
        <v>36</v>
      </c>
      <c r="Y969">
        <v>700</v>
      </c>
      <c r="Z969">
        <v>704</v>
      </c>
      <c r="AA969">
        <v>2750</v>
      </c>
      <c r="AB969">
        <v>6</v>
      </c>
    </row>
    <row r="970" spans="1:28" x14ac:dyDescent="0.25">
      <c r="A970">
        <v>969</v>
      </c>
      <c r="B970">
        <v>58433</v>
      </c>
      <c r="C970">
        <v>3500</v>
      </c>
      <c r="D970">
        <v>3500</v>
      </c>
      <c r="E970" s="1">
        <v>7.6200000000000004E-2</v>
      </c>
      <c r="F970" t="s">
        <v>14</v>
      </c>
      <c r="G970" t="s">
        <v>33</v>
      </c>
      <c r="H970" s="1">
        <v>1.83E-2</v>
      </c>
      <c r="I970" t="s">
        <v>81</v>
      </c>
      <c r="J970" t="s">
        <v>17</v>
      </c>
      <c r="K970">
        <v>7500</v>
      </c>
      <c r="L970" t="s">
        <v>63</v>
      </c>
      <c r="M970">
        <v>4</v>
      </c>
      <c r="N970">
        <v>6944</v>
      </c>
      <c r="O970">
        <v>0</v>
      </c>
      <c r="P970" t="s">
        <v>32</v>
      </c>
      <c r="Q970">
        <v>7</v>
      </c>
      <c r="R970">
        <v>1</v>
      </c>
      <c r="S970">
        <v>3</v>
      </c>
      <c r="T970">
        <v>9</v>
      </c>
      <c r="U970" t="s">
        <v>146</v>
      </c>
      <c r="V970">
        <v>7</v>
      </c>
      <c r="W970">
        <v>1</v>
      </c>
      <c r="X970">
        <v>36</v>
      </c>
      <c r="Y970">
        <v>765</v>
      </c>
      <c r="Z970">
        <v>769</v>
      </c>
      <c r="AA970">
        <v>7500</v>
      </c>
      <c r="AB970">
        <v>9</v>
      </c>
    </row>
    <row r="971" spans="1:28" x14ac:dyDescent="0.25">
      <c r="A971">
        <v>970</v>
      </c>
      <c r="B971">
        <v>40639</v>
      </c>
      <c r="C971">
        <v>24000</v>
      </c>
      <c r="D971">
        <v>24000</v>
      </c>
      <c r="E971" s="1">
        <v>0.12690000000000001</v>
      </c>
      <c r="F971" t="s">
        <v>23</v>
      </c>
      <c r="G971" t="s">
        <v>68</v>
      </c>
      <c r="H971" s="1">
        <v>0.21590000000000001</v>
      </c>
      <c r="I971" t="s">
        <v>46</v>
      </c>
      <c r="J971" t="s">
        <v>17</v>
      </c>
      <c r="K971">
        <v>10000</v>
      </c>
      <c r="L971" t="s">
        <v>51</v>
      </c>
      <c r="M971">
        <v>17</v>
      </c>
      <c r="N971">
        <v>42996</v>
      </c>
      <c r="O971">
        <v>0</v>
      </c>
      <c r="P971" t="s">
        <v>28</v>
      </c>
      <c r="Q971">
        <v>12</v>
      </c>
      <c r="R971">
        <v>21</v>
      </c>
      <c r="S971">
        <v>4</v>
      </c>
      <c r="T971">
        <v>5</v>
      </c>
      <c r="U971" t="s">
        <v>146</v>
      </c>
      <c r="V971">
        <v>10</v>
      </c>
      <c r="W971">
        <v>1</v>
      </c>
      <c r="X971">
        <v>60</v>
      </c>
      <c r="Y971">
        <v>725</v>
      </c>
      <c r="Z971">
        <v>729</v>
      </c>
      <c r="AA971">
        <v>10000</v>
      </c>
      <c r="AB971">
        <v>5</v>
      </c>
    </row>
    <row r="972" spans="1:28" x14ac:dyDescent="0.25">
      <c r="A972">
        <v>971</v>
      </c>
      <c r="B972">
        <v>31995</v>
      </c>
      <c r="C972">
        <v>11750</v>
      </c>
      <c r="D972">
        <v>11750</v>
      </c>
      <c r="E972" s="1">
        <v>0.1099</v>
      </c>
      <c r="F972" t="s">
        <v>14</v>
      </c>
      <c r="G972" t="s">
        <v>15</v>
      </c>
      <c r="H972" s="1">
        <v>0.10299999999999999</v>
      </c>
      <c r="I972" t="s">
        <v>85</v>
      </c>
      <c r="J972" t="s">
        <v>31</v>
      </c>
      <c r="K972">
        <v>4583.33</v>
      </c>
      <c r="L972" t="s">
        <v>83</v>
      </c>
      <c r="M972">
        <v>6</v>
      </c>
      <c r="N972">
        <v>5613</v>
      </c>
      <c r="O972">
        <v>0</v>
      </c>
      <c r="P972" t="s">
        <v>37</v>
      </c>
      <c r="Q972">
        <v>10</v>
      </c>
      <c r="R972">
        <v>10</v>
      </c>
      <c r="S972">
        <v>1</v>
      </c>
      <c r="T972">
        <v>3</v>
      </c>
      <c r="U972" t="s">
        <v>146</v>
      </c>
      <c r="V972">
        <v>13</v>
      </c>
      <c r="W972">
        <v>0</v>
      </c>
      <c r="X972">
        <v>36</v>
      </c>
      <c r="Y972">
        <v>700</v>
      </c>
      <c r="Z972">
        <v>704</v>
      </c>
      <c r="AA972">
        <v>4583.33</v>
      </c>
      <c r="AB972">
        <v>3</v>
      </c>
    </row>
    <row r="973" spans="1:28" x14ac:dyDescent="0.25">
      <c r="A973">
        <v>972</v>
      </c>
      <c r="B973">
        <v>60151</v>
      </c>
      <c r="C973">
        <v>30000</v>
      </c>
      <c r="D973">
        <v>24800</v>
      </c>
      <c r="E973" s="1">
        <v>0.1016</v>
      </c>
      <c r="F973" t="s">
        <v>14</v>
      </c>
      <c r="G973" t="s">
        <v>68</v>
      </c>
      <c r="H973" s="1">
        <v>2.2100000000000002E-2</v>
      </c>
      <c r="I973" t="s">
        <v>71</v>
      </c>
      <c r="J973" t="s">
        <v>17</v>
      </c>
      <c r="K973">
        <v>9583.33</v>
      </c>
      <c r="L973" t="s">
        <v>63</v>
      </c>
      <c r="M973">
        <v>7</v>
      </c>
      <c r="N973">
        <v>4454</v>
      </c>
      <c r="O973">
        <v>3</v>
      </c>
      <c r="P973" t="s">
        <v>40</v>
      </c>
      <c r="Q973">
        <v>10</v>
      </c>
      <c r="R973">
        <v>2</v>
      </c>
      <c r="S973">
        <v>4</v>
      </c>
      <c r="T973">
        <v>11</v>
      </c>
      <c r="U973" t="s">
        <v>149</v>
      </c>
      <c r="V973">
        <v>7</v>
      </c>
      <c r="W973">
        <v>1</v>
      </c>
      <c r="X973">
        <v>36</v>
      </c>
      <c r="Y973">
        <v>765</v>
      </c>
      <c r="Z973">
        <v>769</v>
      </c>
      <c r="AA973">
        <v>9583.33</v>
      </c>
      <c r="AB973">
        <v>11</v>
      </c>
    </row>
    <row r="974" spans="1:28" x14ac:dyDescent="0.25">
      <c r="A974">
        <v>973</v>
      </c>
      <c r="B974">
        <v>60695</v>
      </c>
      <c r="C974">
        <v>12000</v>
      </c>
      <c r="D974">
        <v>12000</v>
      </c>
      <c r="E974" s="1">
        <v>0.1875</v>
      </c>
      <c r="F974" t="s">
        <v>14</v>
      </c>
      <c r="G974" t="s">
        <v>15</v>
      </c>
      <c r="H974" s="1">
        <v>0.2732</v>
      </c>
      <c r="I974" t="s">
        <v>61</v>
      </c>
      <c r="J974" t="s">
        <v>17</v>
      </c>
      <c r="K974">
        <v>13333.33</v>
      </c>
      <c r="L974" t="s">
        <v>48</v>
      </c>
      <c r="M974">
        <v>18</v>
      </c>
      <c r="N974">
        <v>62069</v>
      </c>
      <c r="O974">
        <v>0</v>
      </c>
      <c r="P974" t="s">
        <v>28</v>
      </c>
      <c r="Q974">
        <v>18</v>
      </c>
      <c r="R974">
        <v>27</v>
      </c>
      <c r="S974">
        <v>1</v>
      </c>
      <c r="T974">
        <v>5</v>
      </c>
      <c r="U974" t="s">
        <v>146</v>
      </c>
      <c r="V974">
        <v>17</v>
      </c>
      <c r="W974">
        <v>1</v>
      </c>
      <c r="X974">
        <v>36</v>
      </c>
      <c r="Y974">
        <v>665</v>
      </c>
      <c r="Z974">
        <v>669</v>
      </c>
      <c r="AA974">
        <v>13333.33</v>
      </c>
      <c r="AB974">
        <v>5</v>
      </c>
    </row>
    <row r="975" spans="1:28" x14ac:dyDescent="0.25">
      <c r="A975">
        <v>974</v>
      </c>
      <c r="B975">
        <v>88646</v>
      </c>
      <c r="C975">
        <v>13000</v>
      </c>
      <c r="D975">
        <v>13000</v>
      </c>
      <c r="E975" s="1">
        <v>0.1409</v>
      </c>
      <c r="F975" t="s">
        <v>14</v>
      </c>
      <c r="G975" t="s">
        <v>15</v>
      </c>
      <c r="H975" s="1">
        <v>0.1799</v>
      </c>
      <c r="I975" t="s">
        <v>77</v>
      </c>
      <c r="J975" t="s">
        <v>17</v>
      </c>
      <c r="K975">
        <v>7916.67</v>
      </c>
      <c r="L975" t="s">
        <v>27</v>
      </c>
      <c r="M975">
        <v>14</v>
      </c>
      <c r="N975">
        <v>10723</v>
      </c>
      <c r="O975">
        <v>3</v>
      </c>
      <c r="P975" t="s">
        <v>44</v>
      </c>
      <c r="Q975">
        <v>14</v>
      </c>
      <c r="R975">
        <v>17</v>
      </c>
      <c r="S975">
        <v>1</v>
      </c>
      <c r="T975">
        <v>8</v>
      </c>
      <c r="U975" t="s">
        <v>149</v>
      </c>
      <c r="V975">
        <v>14</v>
      </c>
      <c r="W975">
        <v>1</v>
      </c>
      <c r="X975">
        <v>36</v>
      </c>
      <c r="Y975">
        <v>695</v>
      </c>
      <c r="Z975">
        <v>699</v>
      </c>
      <c r="AA975">
        <v>7916.67</v>
      </c>
      <c r="AB975">
        <v>8</v>
      </c>
    </row>
    <row r="976" spans="1:28" x14ac:dyDescent="0.25">
      <c r="A976">
        <v>975</v>
      </c>
      <c r="B976">
        <v>103384</v>
      </c>
      <c r="C976">
        <v>5000</v>
      </c>
      <c r="D976">
        <v>5000</v>
      </c>
      <c r="E976" s="1">
        <v>0.1348</v>
      </c>
      <c r="F976" t="s">
        <v>14</v>
      </c>
      <c r="G976" t="s">
        <v>87</v>
      </c>
      <c r="H976" s="1">
        <v>0.11210000000000001</v>
      </c>
      <c r="I976" t="s">
        <v>46</v>
      </c>
      <c r="J976" t="s">
        <v>31</v>
      </c>
      <c r="K976">
        <v>3800</v>
      </c>
      <c r="L976" t="s">
        <v>78</v>
      </c>
      <c r="M976">
        <v>4</v>
      </c>
      <c r="N976">
        <v>1575</v>
      </c>
      <c r="O976">
        <v>4</v>
      </c>
      <c r="P976" t="s">
        <v>37</v>
      </c>
      <c r="Q976">
        <v>13</v>
      </c>
      <c r="R976">
        <v>11</v>
      </c>
      <c r="S976">
        <v>0</v>
      </c>
      <c r="T976">
        <v>3</v>
      </c>
      <c r="U976" t="s">
        <v>149</v>
      </c>
      <c r="V976">
        <v>12</v>
      </c>
      <c r="W976">
        <v>0</v>
      </c>
      <c r="X976">
        <v>36</v>
      </c>
      <c r="Y976">
        <v>710</v>
      </c>
      <c r="Z976">
        <v>714</v>
      </c>
      <c r="AA976">
        <v>3800</v>
      </c>
      <c r="AB976">
        <v>3</v>
      </c>
    </row>
    <row r="977" spans="1:28" x14ac:dyDescent="0.25">
      <c r="A977">
        <v>976</v>
      </c>
      <c r="B977">
        <v>87526</v>
      </c>
      <c r="C977">
        <v>15000</v>
      </c>
      <c r="D977">
        <v>15000</v>
      </c>
      <c r="E977" s="1">
        <v>0.14330000000000001</v>
      </c>
      <c r="F977" t="s">
        <v>14</v>
      </c>
      <c r="G977" t="s">
        <v>15</v>
      </c>
      <c r="H977" s="1">
        <v>0.1615</v>
      </c>
      <c r="I977" t="s">
        <v>24</v>
      </c>
      <c r="J977" t="s">
        <v>31</v>
      </c>
      <c r="K977">
        <v>9166.67</v>
      </c>
      <c r="L977" t="s">
        <v>83</v>
      </c>
      <c r="M977">
        <v>15</v>
      </c>
      <c r="N977">
        <v>24563</v>
      </c>
      <c r="O977">
        <v>1</v>
      </c>
      <c r="P977" t="s">
        <v>19</v>
      </c>
      <c r="Q977">
        <v>14</v>
      </c>
      <c r="R977">
        <v>16</v>
      </c>
      <c r="S977">
        <v>1</v>
      </c>
      <c r="T977">
        <v>0</v>
      </c>
      <c r="U977" t="s">
        <v>147</v>
      </c>
      <c r="V977">
        <v>13</v>
      </c>
      <c r="W977">
        <v>0</v>
      </c>
      <c r="X977">
        <v>36</v>
      </c>
      <c r="Y977">
        <v>700</v>
      </c>
      <c r="Z977">
        <v>704</v>
      </c>
      <c r="AA977">
        <v>9166.67</v>
      </c>
      <c r="AB977">
        <v>0</v>
      </c>
    </row>
    <row r="978" spans="1:28" x14ac:dyDescent="0.25">
      <c r="A978">
        <v>977</v>
      </c>
      <c r="B978">
        <v>20799</v>
      </c>
      <c r="C978">
        <v>16000</v>
      </c>
      <c r="D978">
        <v>15975</v>
      </c>
      <c r="E978" s="1">
        <v>0.1343</v>
      </c>
      <c r="F978" t="s">
        <v>23</v>
      </c>
      <c r="G978" t="s">
        <v>76</v>
      </c>
      <c r="H978" s="1">
        <v>6.8000000000000005E-2</v>
      </c>
      <c r="I978" t="s">
        <v>24</v>
      </c>
      <c r="J978" t="s">
        <v>17</v>
      </c>
      <c r="K978">
        <v>5000</v>
      </c>
      <c r="L978" t="s">
        <v>106</v>
      </c>
      <c r="M978">
        <v>10</v>
      </c>
      <c r="N978">
        <v>1132</v>
      </c>
      <c r="O978">
        <v>2</v>
      </c>
      <c r="P978" t="s">
        <v>19</v>
      </c>
      <c r="Q978">
        <v>13</v>
      </c>
      <c r="R978">
        <v>6</v>
      </c>
      <c r="S978">
        <v>5</v>
      </c>
      <c r="T978">
        <v>0</v>
      </c>
      <c r="U978" t="s">
        <v>148</v>
      </c>
      <c r="V978">
        <v>9</v>
      </c>
      <c r="W978">
        <v>1</v>
      </c>
      <c r="X978">
        <v>60</v>
      </c>
      <c r="Y978">
        <v>745</v>
      </c>
      <c r="Z978">
        <v>749</v>
      </c>
      <c r="AA978">
        <v>5000</v>
      </c>
      <c r="AB978">
        <v>0</v>
      </c>
    </row>
    <row r="979" spans="1:28" x14ac:dyDescent="0.25">
      <c r="A979">
        <v>978</v>
      </c>
      <c r="B979">
        <v>24675</v>
      </c>
      <c r="C979">
        <v>12000</v>
      </c>
      <c r="D979">
        <v>11975</v>
      </c>
      <c r="E979" s="1">
        <v>0.15229999999999999</v>
      </c>
      <c r="F979" t="s">
        <v>23</v>
      </c>
      <c r="G979" t="s">
        <v>68</v>
      </c>
      <c r="H979" s="1">
        <v>0.1391</v>
      </c>
      <c r="I979" t="s">
        <v>108</v>
      </c>
      <c r="J979" t="s">
        <v>17</v>
      </c>
      <c r="K979">
        <v>7083.33</v>
      </c>
      <c r="L979" t="s">
        <v>42</v>
      </c>
      <c r="M979">
        <v>7</v>
      </c>
      <c r="N979">
        <v>3923</v>
      </c>
      <c r="O979">
        <v>2</v>
      </c>
      <c r="P979" t="s">
        <v>53</v>
      </c>
      <c r="Q979">
        <v>15</v>
      </c>
      <c r="R979">
        <v>13</v>
      </c>
      <c r="S979">
        <v>4</v>
      </c>
      <c r="T979">
        <v>7</v>
      </c>
      <c r="U979" t="s">
        <v>148</v>
      </c>
      <c r="V979">
        <v>12</v>
      </c>
      <c r="W979">
        <v>1</v>
      </c>
      <c r="X979">
        <v>60</v>
      </c>
      <c r="Y979">
        <v>705</v>
      </c>
      <c r="Z979">
        <v>709</v>
      </c>
      <c r="AA979">
        <v>7083.33</v>
      </c>
      <c r="AB979">
        <v>7</v>
      </c>
    </row>
    <row r="980" spans="1:28" x14ac:dyDescent="0.25">
      <c r="A980">
        <v>979</v>
      </c>
      <c r="B980">
        <v>85918</v>
      </c>
      <c r="C980">
        <v>10050</v>
      </c>
      <c r="D980">
        <v>10050</v>
      </c>
      <c r="E980" s="1">
        <v>0.14330000000000001</v>
      </c>
      <c r="F980" t="s">
        <v>14</v>
      </c>
      <c r="G980" t="s">
        <v>15</v>
      </c>
      <c r="H980" s="1">
        <v>7.9699999999999993E-2</v>
      </c>
      <c r="I980" t="s">
        <v>108</v>
      </c>
      <c r="J980" t="s">
        <v>118</v>
      </c>
      <c r="K980">
        <v>7266.67</v>
      </c>
      <c r="L980" t="s">
        <v>62</v>
      </c>
      <c r="M980">
        <v>8</v>
      </c>
      <c r="N980">
        <v>24281</v>
      </c>
      <c r="O980">
        <v>0</v>
      </c>
      <c r="P980" t="s">
        <v>22</v>
      </c>
      <c r="Q980">
        <v>14</v>
      </c>
      <c r="R980">
        <v>7</v>
      </c>
      <c r="S980">
        <v>1</v>
      </c>
      <c r="T980">
        <v>2</v>
      </c>
      <c r="U980" t="s">
        <v>146</v>
      </c>
      <c r="V980">
        <v>15</v>
      </c>
      <c r="W980">
        <v>0</v>
      </c>
      <c r="X980">
        <v>36</v>
      </c>
      <c r="Y980">
        <v>675</v>
      </c>
      <c r="Z980">
        <v>679</v>
      </c>
      <c r="AA980">
        <v>7266.67</v>
      </c>
      <c r="AB980">
        <v>2</v>
      </c>
    </row>
    <row r="981" spans="1:28" x14ac:dyDescent="0.25">
      <c r="A981">
        <v>980</v>
      </c>
      <c r="B981">
        <v>25786</v>
      </c>
      <c r="C981">
        <v>35000</v>
      </c>
      <c r="D981">
        <v>25850</v>
      </c>
      <c r="E981" s="1">
        <v>0.15229999999999999</v>
      </c>
      <c r="F981" t="s">
        <v>23</v>
      </c>
      <c r="G981" t="s">
        <v>76</v>
      </c>
      <c r="H981" s="1">
        <v>0.22739999999999999</v>
      </c>
      <c r="I981" t="s">
        <v>81</v>
      </c>
      <c r="J981" t="s">
        <v>17</v>
      </c>
      <c r="K981">
        <v>10000</v>
      </c>
      <c r="L981" t="s">
        <v>57</v>
      </c>
      <c r="M981">
        <v>13</v>
      </c>
      <c r="N981">
        <v>13651</v>
      </c>
      <c r="O981">
        <v>1</v>
      </c>
      <c r="P981" t="s">
        <v>40</v>
      </c>
      <c r="Q981">
        <v>15</v>
      </c>
      <c r="R981">
        <v>22</v>
      </c>
      <c r="S981">
        <v>5</v>
      </c>
      <c r="T981">
        <v>11</v>
      </c>
      <c r="U981" t="s">
        <v>147</v>
      </c>
      <c r="V981">
        <v>8</v>
      </c>
      <c r="W981">
        <v>1</v>
      </c>
      <c r="X981">
        <v>60</v>
      </c>
      <c r="Y981">
        <v>760</v>
      </c>
      <c r="Z981">
        <v>764</v>
      </c>
      <c r="AA981">
        <v>10000</v>
      </c>
      <c r="AB981">
        <v>11</v>
      </c>
    </row>
    <row r="982" spans="1:28" x14ac:dyDescent="0.25">
      <c r="A982">
        <v>981</v>
      </c>
      <c r="B982">
        <v>76078</v>
      </c>
      <c r="C982">
        <v>30000</v>
      </c>
      <c r="D982">
        <v>30000</v>
      </c>
      <c r="E982" s="1">
        <v>0.22950000000000001</v>
      </c>
      <c r="F982" t="s">
        <v>23</v>
      </c>
      <c r="G982" t="s">
        <v>15</v>
      </c>
      <c r="H982" s="1">
        <v>0.30559999999999998</v>
      </c>
      <c r="I982" t="s">
        <v>74</v>
      </c>
      <c r="J982" t="s">
        <v>31</v>
      </c>
      <c r="K982">
        <v>7500</v>
      </c>
      <c r="L982" t="s">
        <v>43</v>
      </c>
      <c r="M982">
        <v>12</v>
      </c>
      <c r="N982">
        <v>29756</v>
      </c>
      <c r="O982">
        <v>0</v>
      </c>
      <c r="P982" t="s">
        <v>40</v>
      </c>
      <c r="Q982">
        <v>22</v>
      </c>
      <c r="R982">
        <v>30</v>
      </c>
      <c r="S982">
        <v>1</v>
      </c>
      <c r="T982">
        <v>11</v>
      </c>
      <c r="U982" t="s">
        <v>146</v>
      </c>
      <c r="V982">
        <v>14</v>
      </c>
      <c r="W982">
        <v>0</v>
      </c>
      <c r="X982">
        <v>60</v>
      </c>
      <c r="Y982">
        <v>685</v>
      </c>
      <c r="Z982">
        <v>689</v>
      </c>
      <c r="AA982">
        <v>7500</v>
      </c>
      <c r="AB982">
        <v>11</v>
      </c>
    </row>
    <row r="983" spans="1:28" x14ac:dyDescent="0.25">
      <c r="A983">
        <v>982</v>
      </c>
      <c r="B983">
        <v>6363</v>
      </c>
      <c r="C983">
        <v>24250</v>
      </c>
      <c r="D983">
        <v>24175</v>
      </c>
      <c r="E983" s="1">
        <v>0.12180000000000001</v>
      </c>
      <c r="F983" t="s">
        <v>14</v>
      </c>
      <c r="G983" t="s">
        <v>15</v>
      </c>
      <c r="H983" s="1">
        <v>0.219</v>
      </c>
      <c r="I983" t="s">
        <v>71</v>
      </c>
      <c r="J983" t="s">
        <v>35</v>
      </c>
      <c r="K983">
        <v>5000</v>
      </c>
      <c r="L983" t="s">
        <v>55</v>
      </c>
      <c r="M983">
        <v>15</v>
      </c>
      <c r="N983">
        <v>100842</v>
      </c>
      <c r="O983">
        <v>1</v>
      </c>
      <c r="P983" t="s">
        <v>19</v>
      </c>
      <c r="Q983">
        <v>12</v>
      </c>
      <c r="R983">
        <v>21</v>
      </c>
      <c r="S983">
        <v>1</v>
      </c>
      <c r="T983">
        <v>0</v>
      </c>
      <c r="U983" t="s">
        <v>147</v>
      </c>
      <c r="V983">
        <v>9</v>
      </c>
      <c r="W983">
        <v>1</v>
      </c>
      <c r="X983">
        <v>36</v>
      </c>
      <c r="Y983">
        <v>740</v>
      </c>
      <c r="Z983">
        <v>744</v>
      </c>
      <c r="AA983">
        <v>5000</v>
      </c>
      <c r="AB983">
        <v>0</v>
      </c>
    </row>
    <row r="984" spans="1:28" x14ac:dyDescent="0.25">
      <c r="A984">
        <v>983</v>
      </c>
      <c r="B984">
        <v>40971</v>
      </c>
      <c r="C984">
        <v>16000</v>
      </c>
      <c r="D984">
        <v>16000</v>
      </c>
      <c r="E984" s="1">
        <v>6.0299999999999999E-2</v>
      </c>
      <c r="F984" t="s">
        <v>14</v>
      </c>
      <c r="G984" t="s">
        <v>29</v>
      </c>
      <c r="H984" s="1">
        <v>6.0699999999999997E-2</v>
      </c>
      <c r="I984" t="s">
        <v>30</v>
      </c>
      <c r="J984" t="s">
        <v>31</v>
      </c>
      <c r="K984">
        <v>12916.67</v>
      </c>
      <c r="L984" t="s">
        <v>95</v>
      </c>
      <c r="M984">
        <v>8</v>
      </c>
      <c r="N984">
        <v>26635</v>
      </c>
      <c r="O984">
        <v>1</v>
      </c>
      <c r="P984" t="s">
        <v>40</v>
      </c>
      <c r="Q984">
        <v>6</v>
      </c>
      <c r="R984">
        <v>6</v>
      </c>
      <c r="S984">
        <v>2</v>
      </c>
      <c r="T984">
        <v>11</v>
      </c>
      <c r="U984" t="s">
        <v>147</v>
      </c>
      <c r="V984">
        <v>7</v>
      </c>
      <c r="W984">
        <v>0</v>
      </c>
      <c r="X984">
        <v>36</v>
      </c>
      <c r="Y984">
        <v>790</v>
      </c>
      <c r="Z984">
        <v>794</v>
      </c>
      <c r="AA984">
        <v>12916.67</v>
      </c>
      <c r="AB984">
        <v>11</v>
      </c>
    </row>
    <row r="985" spans="1:28" x14ac:dyDescent="0.25">
      <c r="A985">
        <v>984</v>
      </c>
      <c r="B985">
        <v>3755</v>
      </c>
      <c r="C985">
        <v>9000</v>
      </c>
      <c r="D985">
        <v>8996.01</v>
      </c>
      <c r="E985" s="1">
        <v>0.15049999999999999</v>
      </c>
      <c r="F985" t="s">
        <v>14</v>
      </c>
      <c r="G985" t="s">
        <v>15</v>
      </c>
      <c r="H985" s="1">
        <v>0.23749999999999999</v>
      </c>
      <c r="I985" t="s">
        <v>24</v>
      </c>
      <c r="J985" t="s">
        <v>31</v>
      </c>
      <c r="K985">
        <v>5166.67</v>
      </c>
      <c r="L985" t="s">
        <v>62</v>
      </c>
      <c r="M985">
        <v>7</v>
      </c>
      <c r="N985">
        <v>15149</v>
      </c>
      <c r="O985">
        <v>1</v>
      </c>
      <c r="P985" t="s">
        <v>49</v>
      </c>
      <c r="Q985">
        <v>15</v>
      </c>
      <c r="R985">
        <v>23</v>
      </c>
      <c r="S985">
        <v>1</v>
      </c>
      <c r="T985">
        <v>1</v>
      </c>
      <c r="U985" t="s">
        <v>147</v>
      </c>
      <c r="V985">
        <v>15</v>
      </c>
      <c r="W985">
        <v>0</v>
      </c>
      <c r="X985">
        <v>36</v>
      </c>
      <c r="Y985">
        <v>675</v>
      </c>
      <c r="Z985">
        <v>679</v>
      </c>
      <c r="AA985">
        <v>5166.67</v>
      </c>
      <c r="AB985">
        <v>1</v>
      </c>
    </row>
    <row r="986" spans="1:28" x14ac:dyDescent="0.25">
      <c r="A986">
        <v>985</v>
      </c>
      <c r="B986">
        <v>12350</v>
      </c>
      <c r="C986">
        <v>17000</v>
      </c>
      <c r="D986">
        <v>16750</v>
      </c>
      <c r="E986" s="1">
        <v>0.11119999999999999</v>
      </c>
      <c r="F986" t="s">
        <v>23</v>
      </c>
      <c r="G986" t="s">
        <v>58</v>
      </c>
      <c r="H986" s="1">
        <v>0.17910000000000001</v>
      </c>
      <c r="I986" t="s">
        <v>72</v>
      </c>
      <c r="J986" t="s">
        <v>17</v>
      </c>
      <c r="K986">
        <v>8500</v>
      </c>
      <c r="L986" t="s">
        <v>82</v>
      </c>
      <c r="M986">
        <v>9</v>
      </c>
      <c r="N986">
        <v>10324</v>
      </c>
      <c r="O986">
        <v>3</v>
      </c>
      <c r="P986" t="s">
        <v>28</v>
      </c>
      <c r="Q986">
        <v>11</v>
      </c>
      <c r="R986">
        <v>17</v>
      </c>
      <c r="S986">
        <v>0</v>
      </c>
      <c r="T986">
        <v>5</v>
      </c>
      <c r="U986" t="s">
        <v>149</v>
      </c>
      <c r="V986">
        <v>8</v>
      </c>
      <c r="W986">
        <v>1</v>
      </c>
      <c r="X986">
        <v>60</v>
      </c>
      <c r="Y986">
        <v>750</v>
      </c>
      <c r="Z986">
        <v>754</v>
      </c>
      <c r="AA986">
        <v>8500</v>
      </c>
      <c r="AB986">
        <v>5</v>
      </c>
    </row>
    <row r="987" spans="1:28" x14ac:dyDescent="0.25">
      <c r="A987">
        <v>986</v>
      </c>
      <c r="B987">
        <v>17</v>
      </c>
      <c r="C987">
        <v>5400</v>
      </c>
      <c r="D987">
        <v>200</v>
      </c>
      <c r="E987" s="1">
        <v>7.7499999999999999E-2</v>
      </c>
      <c r="F987" t="s">
        <v>14</v>
      </c>
      <c r="G987" t="s">
        <v>87</v>
      </c>
      <c r="H987" s="2">
        <v>0.03</v>
      </c>
      <c r="I987" t="s">
        <v>61</v>
      </c>
      <c r="J987" t="s">
        <v>31</v>
      </c>
      <c r="K987">
        <v>666.67</v>
      </c>
      <c r="L987" t="s">
        <v>57</v>
      </c>
      <c r="M987">
        <v>4</v>
      </c>
      <c r="N987">
        <v>1321</v>
      </c>
      <c r="O987">
        <v>0</v>
      </c>
      <c r="P987" t="s">
        <v>19</v>
      </c>
      <c r="Q987">
        <v>7</v>
      </c>
      <c r="R987" s="5">
        <v>3</v>
      </c>
      <c r="S987">
        <v>0</v>
      </c>
      <c r="T987">
        <v>0</v>
      </c>
      <c r="U987" t="s">
        <v>146</v>
      </c>
      <c r="V987">
        <v>8</v>
      </c>
      <c r="W987">
        <v>0</v>
      </c>
      <c r="X987">
        <v>36</v>
      </c>
      <c r="Y987">
        <v>760</v>
      </c>
      <c r="Z987">
        <v>764</v>
      </c>
      <c r="AA987">
        <v>666.67</v>
      </c>
      <c r="AB987">
        <v>0</v>
      </c>
    </row>
    <row r="988" spans="1:28" x14ac:dyDescent="0.25">
      <c r="A988">
        <v>987</v>
      </c>
      <c r="B988">
        <v>79041</v>
      </c>
      <c r="C988">
        <v>12000</v>
      </c>
      <c r="D988">
        <v>12000</v>
      </c>
      <c r="E988" s="1">
        <v>0.1212</v>
      </c>
      <c r="F988" t="s">
        <v>14</v>
      </c>
      <c r="G988" t="s">
        <v>15</v>
      </c>
      <c r="H988" s="1">
        <v>0.26960000000000001</v>
      </c>
      <c r="I988" t="s">
        <v>24</v>
      </c>
      <c r="J988" t="s">
        <v>31</v>
      </c>
      <c r="K988">
        <v>3833.33</v>
      </c>
      <c r="L988" t="s">
        <v>25</v>
      </c>
      <c r="M988">
        <v>15</v>
      </c>
      <c r="N988">
        <v>6038</v>
      </c>
      <c r="O988">
        <v>0</v>
      </c>
      <c r="P988" t="s">
        <v>64</v>
      </c>
      <c r="Q988">
        <v>12</v>
      </c>
      <c r="R988">
        <v>26</v>
      </c>
      <c r="S988">
        <v>1</v>
      </c>
      <c r="T988">
        <v>4</v>
      </c>
      <c r="U988" t="s">
        <v>146</v>
      </c>
      <c r="V988">
        <v>14</v>
      </c>
      <c r="W988">
        <v>0</v>
      </c>
      <c r="X988">
        <v>36</v>
      </c>
      <c r="Y988">
        <v>690</v>
      </c>
      <c r="Z988">
        <v>694</v>
      </c>
      <c r="AA988">
        <v>3833.33</v>
      </c>
      <c r="AB988">
        <v>4</v>
      </c>
    </row>
    <row r="989" spans="1:28" x14ac:dyDescent="0.25">
      <c r="A989">
        <v>988</v>
      </c>
      <c r="B989">
        <v>57986</v>
      </c>
      <c r="C989">
        <v>2000</v>
      </c>
      <c r="D989">
        <v>2000</v>
      </c>
      <c r="E989" s="1">
        <v>0.17269999999999999</v>
      </c>
      <c r="F989" t="s">
        <v>14</v>
      </c>
      <c r="G989" t="s">
        <v>15</v>
      </c>
      <c r="H989" s="1">
        <v>8.6400000000000005E-2</v>
      </c>
      <c r="I989" t="s">
        <v>24</v>
      </c>
      <c r="J989" t="s">
        <v>31</v>
      </c>
      <c r="K989">
        <v>1666.67</v>
      </c>
      <c r="L989" t="s">
        <v>36</v>
      </c>
      <c r="M989">
        <v>5</v>
      </c>
      <c r="N989">
        <v>4595</v>
      </c>
      <c r="O989">
        <v>2</v>
      </c>
      <c r="P989" t="s">
        <v>100</v>
      </c>
      <c r="Q989">
        <v>17</v>
      </c>
      <c r="R989">
        <v>8</v>
      </c>
      <c r="S989">
        <v>1</v>
      </c>
      <c r="T989" t="s">
        <v>100</v>
      </c>
      <c r="U989" t="s">
        <v>148</v>
      </c>
      <c r="V989">
        <v>16</v>
      </c>
      <c r="W989">
        <v>0</v>
      </c>
      <c r="X989">
        <v>36</v>
      </c>
      <c r="Y989">
        <v>670</v>
      </c>
      <c r="Z989">
        <v>674</v>
      </c>
      <c r="AA989">
        <v>1666.67</v>
      </c>
      <c r="AB989">
        <v>-1</v>
      </c>
    </row>
    <row r="990" spans="1:28" x14ac:dyDescent="0.25">
      <c r="A990">
        <v>989</v>
      </c>
      <c r="B990">
        <v>40027</v>
      </c>
      <c r="C990">
        <v>24000</v>
      </c>
      <c r="D990">
        <v>24000</v>
      </c>
      <c r="E990" s="1">
        <v>0.12690000000000001</v>
      </c>
      <c r="F990" t="s">
        <v>14</v>
      </c>
      <c r="G990" t="s">
        <v>33</v>
      </c>
      <c r="H990" s="1">
        <v>0.1953</v>
      </c>
      <c r="I990" t="s">
        <v>93</v>
      </c>
      <c r="J990" t="s">
        <v>31</v>
      </c>
      <c r="K990">
        <v>4583.33</v>
      </c>
      <c r="L990" t="s">
        <v>78</v>
      </c>
      <c r="M990">
        <v>5</v>
      </c>
      <c r="N990">
        <v>21377</v>
      </c>
      <c r="O990">
        <v>0</v>
      </c>
      <c r="P990" t="s">
        <v>28</v>
      </c>
      <c r="Q990">
        <v>12</v>
      </c>
      <c r="R990">
        <v>19</v>
      </c>
      <c r="S990">
        <v>3</v>
      </c>
      <c r="T990">
        <v>5</v>
      </c>
      <c r="U990" t="s">
        <v>146</v>
      </c>
      <c r="V990">
        <v>12</v>
      </c>
      <c r="W990">
        <v>0</v>
      </c>
      <c r="X990">
        <v>36</v>
      </c>
      <c r="Y990">
        <v>710</v>
      </c>
      <c r="Z990">
        <v>714</v>
      </c>
      <c r="AA990">
        <v>4583.33</v>
      </c>
      <c r="AB990">
        <v>5</v>
      </c>
    </row>
    <row r="991" spans="1:28" x14ac:dyDescent="0.25">
      <c r="A991">
        <v>990</v>
      </c>
      <c r="B991">
        <v>80804</v>
      </c>
      <c r="C991">
        <v>16800</v>
      </c>
      <c r="D991">
        <v>16800</v>
      </c>
      <c r="E991" s="1">
        <v>0.22470000000000001</v>
      </c>
      <c r="F991" t="s">
        <v>23</v>
      </c>
      <c r="G991" t="s">
        <v>15</v>
      </c>
      <c r="H991" s="1">
        <v>0.13550000000000001</v>
      </c>
      <c r="I991" t="s">
        <v>54</v>
      </c>
      <c r="J991" t="s">
        <v>17</v>
      </c>
      <c r="K991">
        <v>4000</v>
      </c>
      <c r="L991" t="s">
        <v>73</v>
      </c>
      <c r="M991">
        <v>12</v>
      </c>
      <c r="N991">
        <v>12179</v>
      </c>
      <c r="O991">
        <v>1</v>
      </c>
      <c r="P991" t="s">
        <v>40</v>
      </c>
      <c r="Q991">
        <v>22</v>
      </c>
      <c r="R991">
        <v>13</v>
      </c>
      <c r="S991">
        <v>1</v>
      </c>
      <c r="T991">
        <v>11</v>
      </c>
      <c r="U991" t="s">
        <v>147</v>
      </c>
      <c r="V991">
        <v>18</v>
      </c>
      <c r="W991">
        <v>1</v>
      </c>
      <c r="X991">
        <v>60</v>
      </c>
      <c r="Y991">
        <v>660</v>
      </c>
      <c r="Z991">
        <v>664</v>
      </c>
      <c r="AA991">
        <v>4000</v>
      </c>
      <c r="AB991">
        <v>11</v>
      </c>
    </row>
    <row r="992" spans="1:28" x14ac:dyDescent="0.25">
      <c r="A992">
        <v>991</v>
      </c>
      <c r="B992">
        <v>62160</v>
      </c>
      <c r="C992">
        <v>3000</v>
      </c>
      <c r="D992">
        <v>3000</v>
      </c>
      <c r="E992" s="1">
        <v>0.17269999999999999</v>
      </c>
      <c r="F992" t="s">
        <v>14</v>
      </c>
      <c r="G992" t="s">
        <v>29</v>
      </c>
      <c r="H992" s="1">
        <v>0.22869999999999999</v>
      </c>
      <c r="I992" t="s">
        <v>71</v>
      </c>
      <c r="J992" t="s">
        <v>31</v>
      </c>
      <c r="K992">
        <v>2750</v>
      </c>
      <c r="L992" t="s">
        <v>73</v>
      </c>
      <c r="M992">
        <v>9</v>
      </c>
      <c r="N992">
        <v>7648</v>
      </c>
      <c r="O992">
        <v>3</v>
      </c>
      <c r="P992" t="s">
        <v>64</v>
      </c>
      <c r="Q992">
        <v>17</v>
      </c>
      <c r="R992">
        <v>22</v>
      </c>
      <c r="S992">
        <v>2</v>
      </c>
      <c r="T992">
        <v>4</v>
      </c>
      <c r="U992" t="s">
        <v>149</v>
      </c>
      <c r="V992">
        <v>18</v>
      </c>
      <c r="W992">
        <v>0</v>
      </c>
      <c r="X992">
        <v>36</v>
      </c>
      <c r="Y992">
        <v>660</v>
      </c>
      <c r="Z992">
        <v>664</v>
      </c>
      <c r="AA992">
        <v>2750</v>
      </c>
      <c r="AB992">
        <v>4</v>
      </c>
    </row>
    <row r="993" spans="1:28" x14ac:dyDescent="0.25">
      <c r="A993">
        <v>992</v>
      </c>
      <c r="B993">
        <v>39128</v>
      </c>
      <c r="C993">
        <v>3500</v>
      </c>
      <c r="D993">
        <v>3500</v>
      </c>
      <c r="E993" s="1">
        <v>0.12690000000000001</v>
      </c>
      <c r="F993" t="s">
        <v>14</v>
      </c>
      <c r="G993" t="s">
        <v>76</v>
      </c>
      <c r="H993" s="1">
        <v>5.3600000000000002E-2</v>
      </c>
      <c r="I993" t="s">
        <v>85</v>
      </c>
      <c r="J993" t="s">
        <v>17</v>
      </c>
      <c r="K993">
        <v>7083</v>
      </c>
      <c r="L993" t="s">
        <v>48</v>
      </c>
      <c r="M993">
        <v>6</v>
      </c>
      <c r="N993">
        <v>11616</v>
      </c>
      <c r="O993">
        <v>0</v>
      </c>
      <c r="P993" t="s">
        <v>40</v>
      </c>
      <c r="Q993">
        <v>12</v>
      </c>
      <c r="R993">
        <v>5</v>
      </c>
      <c r="S993">
        <v>5</v>
      </c>
      <c r="T993">
        <v>11</v>
      </c>
      <c r="U993" t="s">
        <v>146</v>
      </c>
      <c r="V993">
        <v>17</v>
      </c>
      <c r="W993">
        <v>1</v>
      </c>
      <c r="X993">
        <v>36</v>
      </c>
      <c r="Y993">
        <v>665</v>
      </c>
      <c r="Z993">
        <v>669</v>
      </c>
      <c r="AA993">
        <v>7083</v>
      </c>
      <c r="AB993">
        <v>11</v>
      </c>
    </row>
    <row r="994" spans="1:28" x14ac:dyDescent="0.25">
      <c r="A994">
        <v>993</v>
      </c>
      <c r="B994">
        <v>22200</v>
      </c>
      <c r="C994">
        <v>4000</v>
      </c>
      <c r="D994">
        <v>3910.45</v>
      </c>
      <c r="E994" s="1">
        <v>7.6600000000000001E-2</v>
      </c>
      <c r="F994" t="s">
        <v>14</v>
      </c>
      <c r="G994" t="s">
        <v>68</v>
      </c>
      <c r="H994" s="1">
        <v>0.2092</v>
      </c>
      <c r="I994" t="s">
        <v>71</v>
      </c>
      <c r="J994" t="s">
        <v>17</v>
      </c>
      <c r="K994">
        <v>3600</v>
      </c>
      <c r="L994" t="s">
        <v>51</v>
      </c>
      <c r="M994">
        <v>4</v>
      </c>
      <c r="N994">
        <v>594</v>
      </c>
      <c r="O994">
        <v>0</v>
      </c>
      <c r="P994" t="s">
        <v>40</v>
      </c>
      <c r="Q994">
        <v>7</v>
      </c>
      <c r="R994">
        <v>20</v>
      </c>
      <c r="S994">
        <v>4</v>
      </c>
      <c r="T994">
        <v>11</v>
      </c>
      <c r="U994" t="s">
        <v>146</v>
      </c>
      <c r="V994">
        <v>10</v>
      </c>
      <c r="W994">
        <v>1</v>
      </c>
      <c r="X994">
        <v>36</v>
      </c>
      <c r="Y994">
        <v>725</v>
      </c>
      <c r="Z994">
        <v>729</v>
      </c>
      <c r="AA994">
        <v>3600</v>
      </c>
      <c r="AB994">
        <v>11</v>
      </c>
    </row>
    <row r="995" spans="1:28" x14ac:dyDescent="0.25">
      <c r="A995">
        <v>994</v>
      </c>
      <c r="B995">
        <v>68824</v>
      </c>
      <c r="C995">
        <v>16000</v>
      </c>
      <c r="D995">
        <v>15975</v>
      </c>
      <c r="E995" s="1">
        <v>0.16289999999999999</v>
      </c>
      <c r="F995" t="s">
        <v>14</v>
      </c>
      <c r="G995" t="s">
        <v>15</v>
      </c>
      <c r="H995" s="1">
        <v>0.3291</v>
      </c>
      <c r="I995" t="s">
        <v>54</v>
      </c>
      <c r="J995" t="s">
        <v>35</v>
      </c>
      <c r="K995">
        <v>3333.33</v>
      </c>
      <c r="L995" t="s">
        <v>27</v>
      </c>
      <c r="M995">
        <v>10</v>
      </c>
      <c r="N995">
        <v>24134</v>
      </c>
      <c r="O995">
        <v>1</v>
      </c>
      <c r="P995" t="s">
        <v>22</v>
      </c>
      <c r="Q995">
        <v>16</v>
      </c>
      <c r="R995">
        <v>32</v>
      </c>
      <c r="S995">
        <v>1</v>
      </c>
      <c r="T995">
        <v>2</v>
      </c>
      <c r="U995" t="s">
        <v>147</v>
      </c>
      <c r="V995">
        <v>14</v>
      </c>
      <c r="W995">
        <v>1</v>
      </c>
      <c r="X995">
        <v>36</v>
      </c>
      <c r="Y995">
        <v>695</v>
      </c>
      <c r="Z995">
        <v>699</v>
      </c>
      <c r="AA995">
        <v>3333.33</v>
      </c>
      <c r="AB995">
        <v>2</v>
      </c>
    </row>
    <row r="996" spans="1:28" x14ac:dyDescent="0.25">
      <c r="A996">
        <v>995</v>
      </c>
      <c r="B996">
        <v>21164</v>
      </c>
      <c r="C996">
        <v>8800</v>
      </c>
      <c r="D996">
        <v>8800</v>
      </c>
      <c r="E996" s="1">
        <v>0.1825</v>
      </c>
      <c r="F996" t="s">
        <v>23</v>
      </c>
      <c r="G996" t="s">
        <v>15</v>
      </c>
      <c r="H996" s="1">
        <v>0.1389</v>
      </c>
      <c r="I996" t="s">
        <v>114</v>
      </c>
      <c r="J996" t="s">
        <v>31</v>
      </c>
      <c r="K996">
        <v>2916.67</v>
      </c>
      <c r="L996" t="s">
        <v>43</v>
      </c>
      <c r="M996">
        <v>5</v>
      </c>
      <c r="N996">
        <v>7794</v>
      </c>
      <c r="O996">
        <v>2</v>
      </c>
      <c r="P996" t="s">
        <v>22</v>
      </c>
      <c r="Q996">
        <v>18</v>
      </c>
      <c r="R996">
        <v>13</v>
      </c>
      <c r="S996">
        <v>1</v>
      </c>
      <c r="T996">
        <v>2</v>
      </c>
      <c r="U996" t="s">
        <v>148</v>
      </c>
      <c r="V996">
        <v>14</v>
      </c>
      <c r="W996">
        <v>0</v>
      </c>
      <c r="X996">
        <v>60</v>
      </c>
      <c r="Y996">
        <v>685</v>
      </c>
      <c r="Z996">
        <v>689</v>
      </c>
      <c r="AA996">
        <v>2916.67</v>
      </c>
      <c r="AB996">
        <v>2</v>
      </c>
    </row>
    <row r="997" spans="1:28" x14ac:dyDescent="0.25">
      <c r="A997">
        <v>996</v>
      </c>
      <c r="B997">
        <v>67672</v>
      </c>
      <c r="C997">
        <v>19725</v>
      </c>
      <c r="D997">
        <v>19725</v>
      </c>
      <c r="E997" s="1">
        <v>7.9000000000000001E-2</v>
      </c>
      <c r="F997" t="s">
        <v>14</v>
      </c>
      <c r="G997" t="s">
        <v>15</v>
      </c>
      <c r="H997" s="1">
        <v>6.4600000000000005E-2</v>
      </c>
      <c r="I997" t="s">
        <v>24</v>
      </c>
      <c r="J997" t="s">
        <v>17</v>
      </c>
      <c r="K997">
        <v>6916.67</v>
      </c>
      <c r="L997" t="s">
        <v>88</v>
      </c>
      <c r="M997">
        <v>9</v>
      </c>
      <c r="N997">
        <v>16173</v>
      </c>
      <c r="O997">
        <v>3</v>
      </c>
      <c r="P997" t="s">
        <v>53</v>
      </c>
      <c r="Q997">
        <v>7</v>
      </c>
      <c r="R997">
        <v>6</v>
      </c>
      <c r="S997">
        <v>1</v>
      </c>
      <c r="T997">
        <v>7</v>
      </c>
      <c r="U997" t="s">
        <v>149</v>
      </c>
      <c r="V997">
        <v>8</v>
      </c>
      <c r="W997">
        <v>1</v>
      </c>
      <c r="X997">
        <v>36</v>
      </c>
      <c r="Y997">
        <v>755</v>
      </c>
      <c r="Z997">
        <v>759</v>
      </c>
      <c r="AA997">
        <v>6916.67</v>
      </c>
      <c r="AB997">
        <v>7</v>
      </c>
    </row>
    <row r="998" spans="1:28" x14ac:dyDescent="0.25">
      <c r="A998">
        <v>997</v>
      </c>
      <c r="B998">
        <v>42953</v>
      </c>
      <c r="C998">
        <v>19750</v>
      </c>
      <c r="D998">
        <v>19725</v>
      </c>
      <c r="E998" s="1">
        <v>0.15959999999999999</v>
      </c>
      <c r="F998" t="s">
        <v>14</v>
      </c>
      <c r="G998" t="s">
        <v>15</v>
      </c>
      <c r="H998" s="1">
        <v>0.2414</v>
      </c>
      <c r="I998" t="s">
        <v>69</v>
      </c>
      <c r="J998" t="s">
        <v>17</v>
      </c>
      <c r="K998">
        <v>5166.67</v>
      </c>
      <c r="L998" t="s">
        <v>84</v>
      </c>
      <c r="M998">
        <v>12</v>
      </c>
      <c r="N998">
        <v>33368</v>
      </c>
      <c r="O998">
        <v>2</v>
      </c>
      <c r="P998" t="s">
        <v>40</v>
      </c>
      <c r="Q998">
        <v>15</v>
      </c>
      <c r="R998">
        <v>24</v>
      </c>
      <c r="S998">
        <v>1</v>
      </c>
      <c r="T998">
        <v>11</v>
      </c>
      <c r="U998" t="s">
        <v>148</v>
      </c>
      <c r="V998">
        <v>15</v>
      </c>
      <c r="W998">
        <v>1</v>
      </c>
      <c r="X998">
        <v>36</v>
      </c>
      <c r="Y998">
        <v>680</v>
      </c>
      <c r="Z998">
        <v>684</v>
      </c>
      <c r="AA998">
        <v>5166.67</v>
      </c>
      <c r="AB998">
        <v>11</v>
      </c>
    </row>
    <row r="999" spans="1:28" x14ac:dyDescent="0.25">
      <c r="A999">
        <v>998</v>
      </c>
      <c r="B999">
        <v>18017</v>
      </c>
      <c r="C999">
        <v>19750</v>
      </c>
      <c r="D999">
        <v>19725</v>
      </c>
      <c r="E999" s="1">
        <v>0.2077</v>
      </c>
      <c r="F999" t="s">
        <v>23</v>
      </c>
      <c r="G999" t="s">
        <v>15</v>
      </c>
      <c r="H999" s="1">
        <v>0.14849999999999999</v>
      </c>
      <c r="I999" t="s">
        <v>26</v>
      </c>
      <c r="J999" t="s">
        <v>31</v>
      </c>
      <c r="K999">
        <v>4000</v>
      </c>
      <c r="L999" t="s">
        <v>36</v>
      </c>
      <c r="M999">
        <v>4</v>
      </c>
      <c r="N999">
        <v>1948</v>
      </c>
      <c r="O999">
        <v>1</v>
      </c>
      <c r="P999" t="s">
        <v>37</v>
      </c>
      <c r="Q999">
        <v>20</v>
      </c>
      <c r="R999">
        <v>14</v>
      </c>
      <c r="S999">
        <v>1</v>
      </c>
      <c r="T999">
        <v>3</v>
      </c>
      <c r="U999" t="s">
        <v>147</v>
      </c>
      <c r="V999">
        <v>16</v>
      </c>
      <c r="W999">
        <v>0</v>
      </c>
      <c r="X999">
        <v>60</v>
      </c>
      <c r="Y999">
        <v>670</v>
      </c>
      <c r="Z999">
        <v>674</v>
      </c>
      <c r="AA999">
        <v>4000</v>
      </c>
      <c r="AB999">
        <v>3</v>
      </c>
    </row>
    <row r="1000" spans="1:28" x14ac:dyDescent="0.25">
      <c r="A1000">
        <v>999</v>
      </c>
      <c r="B1000">
        <v>17955</v>
      </c>
      <c r="C1000">
        <v>10000</v>
      </c>
      <c r="D1000">
        <v>10000</v>
      </c>
      <c r="E1000" s="1">
        <v>0.16320000000000001</v>
      </c>
      <c r="F1000" t="s">
        <v>14</v>
      </c>
      <c r="G1000" t="s">
        <v>68</v>
      </c>
      <c r="H1000" s="1">
        <v>1.6899999999999998E-2</v>
      </c>
      <c r="I1000" t="s">
        <v>38</v>
      </c>
      <c r="J1000" t="s">
        <v>17</v>
      </c>
      <c r="K1000">
        <v>10000</v>
      </c>
      <c r="L1000" t="s">
        <v>27</v>
      </c>
      <c r="M1000">
        <v>3</v>
      </c>
      <c r="N1000">
        <v>5624</v>
      </c>
      <c r="O1000">
        <v>0</v>
      </c>
      <c r="P1000" t="s">
        <v>40</v>
      </c>
      <c r="Q1000">
        <v>16</v>
      </c>
      <c r="R1000">
        <v>1</v>
      </c>
      <c r="S1000">
        <v>4</v>
      </c>
      <c r="T1000">
        <v>11</v>
      </c>
      <c r="U1000" t="s">
        <v>146</v>
      </c>
      <c r="V1000">
        <v>14</v>
      </c>
      <c r="W1000">
        <v>1</v>
      </c>
      <c r="X1000">
        <v>36</v>
      </c>
      <c r="Y1000">
        <v>695</v>
      </c>
      <c r="Z1000">
        <v>699</v>
      </c>
      <c r="AA1000">
        <v>10000</v>
      </c>
      <c r="AB1000">
        <v>11</v>
      </c>
    </row>
    <row r="1001" spans="1:28" x14ac:dyDescent="0.25">
      <c r="A1001">
        <v>1000</v>
      </c>
      <c r="B1001">
        <v>1034</v>
      </c>
      <c r="C1001">
        <v>5000</v>
      </c>
      <c r="D1001">
        <v>0</v>
      </c>
      <c r="E1001" s="1">
        <v>8.6300000000000002E-2</v>
      </c>
      <c r="F1001" t="s">
        <v>14</v>
      </c>
      <c r="G1001" t="s">
        <v>15</v>
      </c>
      <c r="H1001" s="1">
        <v>1.9199999999999998E-2</v>
      </c>
      <c r="I1001" t="s">
        <v>30</v>
      </c>
      <c r="J1001" t="s">
        <v>31</v>
      </c>
      <c r="K1001">
        <v>2600</v>
      </c>
      <c r="L1001" t="s">
        <v>52</v>
      </c>
      <c r="M1001">
        <v>13</v>
      </c>
      <c r="N1001">
        <v>814</v>
      </c>
      <c r="O1001">
        <v>0</v>
      </c>
      <c r="P1001" t="s">
        <v>44</v>
      </c>
      <c r="Q1001">
        <v>8</v>
      </c>
      <c r="R1001">
        <v>1</v>
      </c>
      <c r="S1001">
        <v>1</v>
      </c>
      <c r="T1001">
        <v>8</v>
      </c>
      <c r="U1001" t="s">
        <v>146</v>
      </c>
      <c r="V1001">
        <v>9</v>
      </c>
      <c r="W1001">
        <v>0</v>
      </c>
      <c r="X1001">
        <v>36</v>
      </c>
      <c r="Y1001">
        <v>730</v>
      </c>
      <c r="Z1001">
        <v>734</v>
      </c>
      <c r="AA1001">
        <v>2600</v>
      </c>
      <c r="AB1001">
        <v>8</v>
      </c>
    </row>
    <row r="1002" spans="1:28" x14ac:dyDescent="0.25">
      <c r="A1002">
        <v>1001</v>
      </c>
      <c r="B1002">
        <v>62763</v>
      </c>
      <c r="C1002">
        <v>9600</v>
      </c>
      <c r="D1002">
        <v>9600</v>
      </c>
      <c r="E1002" s="1">
        <v>6.6199999999999995E-2</v>
      </c>
      <c r="F1002" t="s">
        <v>14</v>
      </c>
      <c r="G1002" t="s">
        <v>15</v>
      </c>
      <c r="H1002" s="1">
        <v>3.8199999999999998E-2</v>
      </c>
      <c r="I1002" t="s">
        <v>16</v>
      </c>
      <c r="J1002" t="s">
        <v>31</v>
      </c>
      <c r="K1002">
        <v>4333.33</v>
      </c>
      <c r="L1002" t="s">
        <v>57</v>
      </c>
      <c r="M1002">
        <v>7</v>
      </c>
      <c r="N1002">
        <v>1039</v>
      </c>
      <c r="O1002">
        <v>1</v>
      </c>
      <c r="P1002" t="s">
        <v>37</v>
      </c>
      <c r="Q1002">
        <v>6</v>
      </c>
      <c r="R1002">
        <v>3</v>
      </c>
      <c r="S1002">
        <v>1</v>
      </c>
      <c r="T1002">
        <v>3</v>
      </c>
      <c r="U1002" t="s">
        <v>147</v>
      </c>
      <c r="V1002">
        <v>8</v>
      </c>
      <c r="W1002">
        <v>0</v>
      </c>
      <c r="X1002">
        <v>36</v>
      </c>
      <c r="Y1002">
        <v>760</v>
      </c>
      <c r="Z1002">
        <v>764</v>
      </c>
      <c r="AA1002">
        <v>4333.33</v>
      </c>
      <c r="AB1002">
        <v>3</v>
      </c>
    </row>
    <row r="1003" spans="1:28" x14ac:dyDescent="0.25">
      <c r="A1003">
        <v>1002</v>
      </c>
      <c r="B1003">
        <v>65518</v>
      </c>
      <c r="C1003">
        <v>30000</v>
      </c>
      <c r="D1003">
        <v>29975</v>
      </c>
      <c r="E1003" s="1">
        <v>0.21490000000000001</v>
      </c>
      <c r="F1003" t="s">
        <v>23</v>
      </c>
      <c r="G1003" t="s">
        <v>15</v>
      </c>
      <c r="H1003" s="1">
        <v>0.1532</v>
      </c>
      <c r="I1003" t="s">
        <v>30</v>
      </c>
      <c r="J1003" t="s">
        <v>17</v>
      </c>
      <c r="K1003">
        <v>12500</v>
      </c>
      <c r="L1003" t="s">
        <v>42</v>
      </c>
      <c r="M1003">
        <v>12</v>
      </c>
      <c r="N1003">
        <v>24124</v>
      </c>
      <c r="O1003">
        <v>2</v>
      </c>
      <c r="P1003" t="s">
        <v>40</v>
      </c>
      <c r="Q1003">
        <v>21</v>
      </c>
      <c r="R1003">
        <v>15</v>
      </c>
      <c r="S1003">
        <v>1</v>
      </c>
      <c r="T1003">
        <v>11</v>
      </c>
      <c r="U1003" t="s">
        <v>148</v>
      </c>
      <c r="V1003">
        <v>12</v>
      </c>
      <c r="W1003">
        <v>1</v>
      </c>
      <c r="X1003">
        <v>60</v>
      </c>
      <c r="Y1003">
        <v>705</v>
      </c>
      <c r="Z1003">
        <v>709</v>
      </c>
      <c r="AA1003">
        <v>12500</v>
      </c>
      <c r="AB1003">
        <v>11</v>
      </c>
    </row>
    <row r="1004" spans="1:28" x14ac:dyDescent="0.25">
      <c r="A1004">
        <v>1003</v>
      </c>
      <c r="B1004">
        <v>39131</v>
      </c>
      <c r="C1004">
        <v>7000</v>
      </c>
      <c r="D1004">
        <v>7000</v>
      </c>
      <c r="E1004" s="1">
        <v>0.1242</v>
      </c>
      <c r="F1004" t="s">
        <v>14</v>
      </c>
      <c r="G1004" t="s">
        <v>29</v>
      </c>
      <c r="H1004" s="1">
        <v>0.15110000000000001</v>
      </c>
      <c r="I1004" t="s">
        <v>24</v>
      </c>
      <c r="J1004" t="s">
        <v>31</v>
      </c>
      <c r="K1004">
        <v>7083.33</v>
      </c>
      <c r="L1004" t="s">
        <v>43</v>
      </c>
      <c r="M1004">
        <v>15</v>
      </c>
      <c r="N1004">
        <v>16049</v>
      </c>
      <c r="O1004">
        <v>2</v>
      </c>
      <c r="P1004" t="s">
        <v>40</v>
      </c>
      <c r="Q1004">
        <v>12</v>
      </c>
      <c r="R1004">
        <v>15</v>
      </c>
      <c r="S1004">
        <v>2</v>
      </c>
      <c r="T1004">
        <v>11</v>
      </c>
      <c r="U1004" t="s">
        <v>148</v>
      </c>
      <c r="V1004">
        <v>14</v>
      </c>
      <c r="W1004">
        <v>0</v>
      </c>
      <c r="X1004">
        <v>36</v>
      </c>
      <c r="Y1004">
        <v>685</v>
      </c>
      <c r="Z1004">
        <v>689</v>
      </c>
      <c r="AA1004">
        <v>7083.33</v>
      </c>
      <c r="AB1004">
        <v>11</v>
      </c>
    </row>
    <row r="1005" spans="1:28" x14ac:dyDescent="0.25">
      <c r="A1005">
        <v>1004</v>
      </c>
      <c r="B1005">
        <v>54010</v>
      </c>
      <c r="C1005">
        <v>8400</v>
      </c>
      <c r="D1005">
        <v>8400</v>
      </c>
      <c r="E1005" s="1">
        <v>0.1074</v>
      </c>
      <c r="F1005" t="s">
        <v>14</v>
      </c>
      <c r="G1005" t="s">
        <v>15</v>
      </c>
      <c r="H1005" s="1">
        <v>7.8200000000000006E-2</v>
      </c>
      <c r="I1005" t="s">
        <v>41</v>
      </c>
      <c r="J1005" t="s">
        <v>31</v>
      </c>
      <c r="K1005">
        <v>2083.33</v>
      </c>
      <c r="L1005" t="s">
        <v>39</v>
      </c>
      <c r="M1005">
        <v>7</v>
      </c>
      <c r="N1005">
        <v>4282</v>
      </c>
      <c r="O1005">
        <v>1</v>
      </c>
      <c r="P1005" t="s">
        <v>32</v>
      </c>
      <c r="Q1005">
        <v>10</v>
      </c>
      <c r="R1005">
        <v>7</v>
      </c>
      <c r="S1005">
        <v>1</v>
      </c>
      <c r="T1005">
        <v>9</v>
      </c>
      <c r="U1005" t="s">
        <v>147</v>
      </c>
      <c r="V1005">
        <v>11</v>
      </c>
      <c r="W1005">
        <v>0</v>
      </c>
      <c r="X1005">
        <v>36</v>
      </c>
      <c r="Y1005">
        <v>720</v>
      </c>
      <c r="Z1005">
        <v>724</v>
      </c>
      <c r="AA1005">
        <v>2083.33</v>
      </c>
      <c r="AB1005">
        <v>9</v>
      </c>
    </row>
    <row r="1006" spans="1:28" x14ac:dyDescent="0.25">
      <c r="A1006">
        <v>1005</v>
      </c>
      <c r="B1006">
        <v>66459</v>
      </c>
      <c r="C1006">
        <v>5600</v>
      </c>
      <c r="D1006">
        <v>5600</v>
      </c>
      <c r="E1006" s="1">
        <v>0.14330000000000001</v>
      </c>
      <c r="F1006" t="s">
        <v>14</v>
      </c>
      <c r="G1006" t="s">
        <v>15</v>
      </c>
      <c r="H1006" s="1">
        <v>0.25290000000000001</v>
      </c>
      <c r="I1006" t="s">
        <v>54</v>
      </c>
      <c r="J1006" t="s">
        <v>31</v>
      </c>
      <c r="K1006">
        <v>3333.33</v>
      </c>
      <c r="L1006" t="s">
        <v>62</v>
      </c>
      <c r="M1006">
        <v>8</v>
      </c>
      <c r="N1006">
        <v>17471</v>
      </c>
      <c r="O1006">
        <v>1</v>
      </c>
      <c r="P1006" t="s">
        <v>64</v>
      </c>
      <c r="Q1006">
        <v>14</v>
      </c>
      <c r="R1006">
        <v>25</v>
      </c>
      <c r="S1006">
        <v>1</v>
      </c>
      <c r="T1006">
        <v>4</v>
      </c>
      <c r="U1006" t="s">
        <v>147</v>
      </c>
      <c r="V1006">
        <v>15</v>
      </c>
      <c r="W1006">
        <v>0</v>
      </c>
      <c r="X1006">
        <v>36</v>
      </c>
      <c r="Y1006">
        <v>675</v>
      </c>
      <c r="Z1006">
        <v>679</v>
      </c>
      <c r="AA1006">
        <v>3333.33</v>
      </c>
      <c r="AB1006">
        <v>4</v>
      </c>
    </row>
    <row r="1007" spans="1:28" x14ac:dyDescent="0.25">
      <c r="A1007">
        <v>1006</v>
      </c>
      <c r="B1007">
        <v>9839</v>
      </c>
      <c r="C1007">
        <v>20000</v>
      </c>
      <c r="D1007">
        <v>13175</v>
      </c>
      <c r="E1007" s="1">
        <v>7.8799999999999995E-2</v>
      </c>
      <c r="F1007" t="s">
        <v>23</v>
      </c>
      <c r="G1007" t="s">
        <v>58</v>
      </c>
      <c r="H1007" s="1">
        <v>0.12509999999999999</v>
      </c>
      <c r="I1007" t="s">
        <v>61</v>
      </c>
      <c r="J1007" t="s">
        <v>17</v>
      </c>
      <c r="K1007">
        <v>19583</v>
      </c>
      <c r="L1007" t="s">
        <v>95</v>
      </c>
      <c r="M1007">
        <v>9</v>
      </c>
      <c r="N1007">
        <v>5213</v>
      </c>
      <c r="O1007">
        <v>0</v>
      </c>
      <c r="P1007" t="s">
        <v>64</v>
      </c>
      <c r="Q1007">
        <v>7</v>
      </c>
      <c r="R1007">
        <v>12</v>
      </c>
      <c r="S1007">
        <v>0</v>
      </c>
      <c r="T1007">
        <v>4</v>
      </c>
      <c r="U1007" t="s">
        <v>146</v>
      </c>
      <c r="V1007">
        <v>7</v>
      </c>
      <c r="W1007">
        <v>1</v>
      </c>
      <c r="X1007">
        <v>60</v>
      </c>
      <c r="Y1007">
        <v>790</v>
      </c>
      <c r="Z1007">
        <v>794</v>
      </c>
      <c r="AA1007">
        <v>19583</v>
      </c>
      <c r="AB1007">
        <v>4</v>
      </c>
    </row>
    <row r="1008" spans="1:28" x14ac:dyDescent="0.25">
      <c r="A1008">
        <v>1007</v>
      </c>
      <c r="B1008">
        <v>56271</v>
      </c>
      <c r="C1008">
        <v>15000</v>
      </c>
      <c r="D1008">
        <v>15000</v>
      </c>
      <c r="E1008" s="1">
        <v>0.1212</v>
      </c>
      <c r="F1008" t="s">
        <v>14</v>
      </c>
      <c r="G1008" t="s">
        <v>60</v>
      </c>
      <c r="H1008" s="1">
        <v>3.4099999999999998E-2</v>
      </c>
      <c r="I1008" t="s">
        <v>71</v>
      </c>
      <c r="J1008" t="s">
        <v>31</v>
      </c>
      <c r="K1008">
        <v>3166.67</v>
      </c>
      <c r="L1008" t="s">
        <v>39</v>
      </c>
      <c r="M1008">
        <v>5</v>
      </c>
      <c r="N1008">
        <v>3338</v>
      </c>
      <c r="O1008">
        <v>0</v>
      </c>
      <c r="P1008" t="s">
        <v>37</v>
      </c>
      <c r="Q1008">
        <v>12</v>
      </c>
      <c r="R1008">
        <v>3</v>
      </c>
      <c r="S1008">
        <v>0</v>
      </c>
      <c r="T1008">
        <v>3</v>
      </c>
      <c r="U1008" t="s">
        <v>146</v>
      </c>
      <c r="V1008">
        <v>11</v>
      </c>
      <c r="W1008">
        <v>0</v>
      </c>
      <c r="X1008">
        <v>36</v>
      </c>
      <c r="Y1008">
        <v>720</v>
      </c>
      <c r="Z1008">
        <v>724</v>
      </c>
      <c r="AA1008">
        <v>3166.67</v>
      </c>
      <c r="AB1008">
        <v>3</v>
      </c>
    </row>
    <row r="1009" spans="1:28" x14ac:dyDescent="0.25">
      <c r="A1009">
        <v>1008</v>
      </c>
      <c r="B1009">
        <v>13609</v>
      </c>
      <c r="C1009">
        <v>17500</v>
      </c>
      <c r="D1009">
        <v>17500</v>
      </c>
      <c r="E1009" s="1">
        <v>0.1323</v>
      </c>
      <c r="F1009" t="s">
        <v>23</v>
      </c>
      <c r="G1009" t="s">
        <v>15</v>
      </c>
      <c r="H1009" s="1">
        <v>0.2303</v>
      </c>
      <c r="I1009" t="s">
        <v>72</v>
      </c>
      <c r="J1009" t="s">
        <v>31</v>
      </c>
      <c r="K1009">
        <v>3500</v>
      </c>
      <c r="L1009" t="s">
        <v>18</v>
      </c>
      <c r="M1009">
        <v>6</v>
      </c>
      <c r="N1009">
        <v>17734</v>
      </c>
      <c r="O1009">
        <v>0</v>
      </c>
      <c r="P1009" t="s">
        <v>19</v>
      </c>
      <c r="Q1009">
        <v>13</v>
      </c>
      <c r="R1009">
        <v>23</v>
      </c>
      <c r="S1009">
        <v>1</v>
      </c>
      <c r="T1009">
        <v>0</v>
      </c>
      <c r="U1009" t="s">
        <v>146</v>
      </c>
      <c r="V1009">
        <v>9</v>
      </c>
      <c r="W1009">
        <v>0</v>
      </c>
      <c r="X1009">
        <v>60</v>
      </c>
      <c r="Y1009">
        <v>735</v>
      </c>
      <c r="Z1009">
        <v>739</v>
      </c>
      <c r="AA1009">
        <v>3500</v>
      </c>
      <c r="AB1009">
        <v>0</v>
      </c>
    </row>
    <row r="1010" spans="1:28" x14ac:dyDescent="0.25">
      <c r="A1010">
        <v>1009</v>
      </c>
      <c r="B1010">
        <v>51025</v>
      </c>
      <c r="C1010">
        <v>32400</v>
      </c>
      <c r="D1010">
        <v>32400</v>
      </c>
      <c r="E1010" s="1">
        <v>0.1212</v>
      </c>
      <c r="F1010" t="s">
        <v>23</v>
      </c>
      <c r="G1010" t="s">
        <v>68</v>
      </c>
      <c r="H1010" s="1">
        <v>1.2800000000000001E-2</v>
      </c>
      <c r="I1010" t="s">
        <v>24</v>
      </c>
      <c r="J1010" t="s">
        <v>17</v>
      </c>
      <c r="K1010">
        <v>8750</v>
      </c>
      <c r="L1010" t="s">
        <v>95</v>
      </c>
      <c r="M1010">
        <v>4</v>
      </c>
      <c r="N1010">
        <v>7</v>
      </c>
      <c r="O1010">
        <v>0</v>
      </c>
      <c r="P1010" t="s">
        <v>28</v>
      </c>
      <c r="Q1010">
        <v>12</v>
      </c>
      <c r="R1010">
        <v>1</v>
      </c>
      <c r="S1010">
        <v>4</v>
      </c>
      <c r="T1010">
        <v>5</v>
      </c>
      <c r="U1010" t="s">
        <v>146</v>
      </c>
      <c r="V1010">
        <v>7</v>
      </c>
      <c r="W1010">
        <v>1</v>
      </c>
      <c r="X1010">
        <v>60</v>
      </c>
      <c r="Y1010">
        <v>790</v>
      </c>
      <c r="Z1010">
        <v>794</v>
      </c>
      <c r="AA1010">
        <v>8750</v>
      </c>
      <c r="AB1010">
        <v>5</v>
      </c>
    </row>
    <row r="1011" spans="1:28" x14ac:dyDescent="0.25">
      <c r="A1011">
        <v>1010</v>
      </c>
      <c r="B1011">
        <v>80125</v>
      </c>
      <c r="C1011">
        <v>12000</v>
      </c>
      <c r="D1011">
        <v>11975</v>
      </c>
      <c r="E1011" s="1">
        <v>0.1212</v>
      </c>
      <c r="F1011" t="s">
        <v>14</v>
      </c>
      <c r="G1011" t="s">
        <v>15</v>
      </c>
      <c r="H1011" s="1">
        <v>0.1084</v>
      </c>
      <c r="I1011" t="s">
        <v>30</v>
      </c>
      <c r="J1011" t="s">
        <v>31</v>
      </c>
      <c r="K1011">
        <v>7083.33</v>
      </c>
      <c r="L1011" t="s">
        <v>43</v>
      </c>
      <c r="M1011">
        <v>11</v>
      </c>
      <c r="N1011">
        <v>20601</v>
      </c>
      <c r="O1011">
        <v>0</v>
      </c>
      <c r="P1011" t="s">
        <v>64</v>
      </c>
      <c r="Q1011">
        <v>12</v>
      </c>
      <c r="R1011">
        <v>10</v>
      </c>
      <c r="S1011">
        <v>1</v>
      </c>
      <c r="T1011">
        <v>4</v>
      </c>
      <c r="U1011" t="s">
        <v>146</v>
      </c>
      <c r="V1011">
        <v>14</v>
      </c>
      <c r="W1011">
        <v>0</v>
      </c>
      <c r="X1011">
        <v>36</v>
      </c>
      <c r="Y1011">
        <v>685</v>
      </c>
      <c r="Z1011">
        <v>689</v>
      </c>
      <c r="AA1011">
        <v>7083.33</v>
      </c>
      <c r="AB1011">
        <v>4</v>
      </c>
    </row>
    <row r="1012" spans="1:28" x14ac:dyDescent="0.25">
      <c r="A1012">
        <v>1011</v>
      </c>
      <c r="B1012">
        <v>104069</v>
      </c>
      <c r="C1012">
        <v>10000</v>
      </c>
      <c r="D1012">
        <v>9875</v>
      </c>
      <c r="E1012" s="1">
        <v>0.1409</v>
      </c>
      <c r="F1012" t="s">
        <v>14</v>
      </c>
      <c r="G1012" t="s">
        <v>33</v>
      </c>
      <c r="H1012" s="1">
        <v>0.16400000000000001</v>
      </c>
      <c r="I1012" t="s">
        <v>20</v>
      </c>
      <c r="J1012" t="s">
        <v>31</v>
      </c>
      <c r="K1012">
        <v>2250</v>
      </c>
      <c r="L1012" t="s">
        <v>84</v>
      </c>
      <c r="M1012">
        <v>3</v>
      </c>
      <c r="N1012">
        <v>13398</v>
      </c>
      <c r="O1012">
        <v>4</v>
      </c>
      <c r="P1012" t="s">
        <v>40</v>
      </c>
      <c r="Q1012">
        <v>14</v>
      </c>
      <c r="R1012">
        <v>16</v>
      </c>
      <c r="S1012">
        <v>3</v>
      </c>
      <c r="T1012">
        <v>11</v>
      </c>
      <c r="U1012" t="s">
        <v>149</v>
      </c>
      <c r="V1012">
        <v>15</v>
      </c>
      <c r="W1012">
        <v>0</v>
      </c>
      <c r="X1012">
        <v>36</v>
      </c>
      <c r="Y1012">
        <v>680</v>
      </c>
      <c r="Z1012">
        <v>684</v>
      </c>
      <c r="AA1012">
        <v>2250</v>
      </c>
      <c r="AB1012">
        <v>11</v>
      </c>
    </row>
    <row r="1013" spans="1:28" x14ac:dyDescent="0.25">
      <c r="A1013">
        <v>1012</v>
      </c>
      <c r="B1013">
        <v>9162</v>
      </c>
      <c r="C1013">
        <v>12300</v>
      </c>
      <c r="D1013">
        <v>12275</v>
      </c>
      <c r="E1013" s="1">
        <v>7.8799999999999995E-2</v>
      </c>
      <c r="F1013" t="s">
        <v>14</v>
      </c>
      <c r="G1013" t="s">
        <v>15</v>
      </c>
      <c r="H1013" s="1">
        <v>0.22140000000000001</v>
      </c>
      <c r="I1013" t="s">
        <v>54</v>
      </c>
      <c r="J1013" t="s">
        <v>17</v>
      </c>
      <c r="K1013">
        <v>4738.67</v>
      </c>
      <c r="L1013" t="s">
        <v>106</v>
      </c>
      <c r="M1013">
        <v>18</v>
      </c>
      <c r="N1013">
        <v>10666</v>
      </c>
      <c r="O1013">
        <v>2</v>
      </c>
      <c r="P1013" t="s">
        <v>28</v>
      </c>
      <c r="Q1013">
        <v>7</v>
      </c>
      <c r="R1013">
        <v>22</v>
      </c>
      <c r="S1013">
        <v>1</v>
      </c>
      <c r="T1013">
        <v>5</v>
      </c>
      <c r="U1013" t="s">
        <v>148</v>
      </c>
      <c r="V1013">
        <v>9</v>
      </c>
      <c r="W1013">
        <v>1</v>
      </c>
      <c r="X1013">
        <v>36</v>
      </c>
      <c r="Y1013">
        <v>745</v>
      </c>
      <c r="Z1013">
        <v>749</v>
      </c>
      <c r="AA1013">
        <v>4738.67</v>
      </c>
      <c r="AB1013">
        <v>5</v>
      </c>
    </row>
    <row r="1014" spans="1:28" x14ac:dyDescent="0.25">
      <c r="A1014">
        <v>1013</v>
      </c>
      <c r="B1014">
        <v>93455</v>
      </c>
      <c r="C1014">
        <v>15000</v>
      </c>
      <c r="D1014">
        <v>15000</v>
      </c>
      <c r="E1014" s="1">
        <v>0.1114</v>
      </c>
      <c r="F1014" t="s">
        <v>14</v>
      </c>
      <c r="G1014" t="s">
        <v>29</v>
      </c>
      <c r="H1014" s="1">
        <v>0.15509999999999999</v>
      </c>
      <c r="I1014" t="s">
        <v>61</v>
      </c>
      <c r="J1014" t="s">
        <v>17</v>
      </c>
      <c r="K1014">
        <v>8750</v>
      </c>
      <c r="L1014" t="s">
        <v>25</v>
      </c>
      <c r="M1014">
        <v>9</v>
      </c>
      <c r="N1014">
        <v>15207</v>
      </c>
      <c r="O1014">
        <v>0</v>
      </c>
      <c r="P1014" t="s">
        <v>40</v>
      </c>
      <c r="Q1014">
        <v>11</v>
      </c>
      <c r="R1014">
        <v>15</v>
      </c>
      <c r="S1014">
        <v>2</v>
      </c>
      <c r="T1014">
        <v>11</v>
      </c>
      <c r="U1014" t="s">
        <v>146</v>
      </c>
      <c r="V1014">
        <v>14</v>
      </c>
      <c r="W1014">
        <v>1</v>
      </c>
      <c r="X1014">
        <v>36</v>
      </c>
      <c r="Y1014">
        <v>690</v>
      </c>
      <c r="Z1014">
        <v>694</v>
      </c>
      <c r="AA1014">
        <v>8750</v>
      </c>
      <c r="AB1014">
        <v>11</v>
      </c>
    </row>
    <row r="1015" spans="1:28" x14ac:dyDescent="0.25">
      <c r="A1015">
        <v>1014</v>
      </c>
      <c r="B1015">
        <v>102308</v>
      </c>
      <c r="C1015">
        <v>5000</v>
      </c>
      <c r="D1015">
        <v>4446.5</v>
      </c>
      <c r="E1015" s="1">
        <v>0.1197</v>
      </c>
      <c r="F1015" t="s">
        <v>14</v>
      </c>
      <c r="G1015" t="s">
        <v>15</v>
      </c>
      <c r="H1015" s="1">
        <v>0.20760000000000001</v>
      </c>
      <c r="I1015" t="s">
        <v>81</v>
      </c>
      <c r="J1015" t="s">
        <v>31</v>
      </c>
      <c r="K1015">
        <v>2500</v>
      </c>
      <c r="L1015" t="s">
        <v>43</v>
      </c>
      <c r="M1015">
        <v>14</v>
      </c>
      <c r="N1015">
        <v>14536</v>
      </c>
      <c r="O1015">
        <v>4</v>
      </c>
      <c r="P1015" t="s">
        <v>37</v>
      </c>
      <c r="Q1015">
        <v>11</v>
      </c>
      <c r="R1015">
        <v>20</v>
      </c>
      <c r="S1015">
        <v>1</v>
      </c>
      <c r="T1015">
        <v>3</v>
      </c>
      <c r="U1015" t="s">
        <v>149</v>
      </c>
      <c r="V1015">
        <v>14</v>
      </c>
      <c r="W1015">
        <v>0</v>
      </c>
      <c r="X1015">
        <v>36</v>
      </c>
      <c r="Y1015">
        <v>685</v>
      </c>
      <c r="Z1015">
        <v>689</v>
      </c>
      <c r="AA1015">
        <v>2500</v>
      </c>
      <c r="AB1015">
        <v>3</v>
      </c>
    </row>
    <row r="1016" spans="1:28" x14ac:dyDescent="0.25">
      <c r="A1016">
        <v>1015</v>
      </c>
      <c r="B1016">
        <v>86201</v>
      </c>
      <c r="C1016">
        <v>20000</v>
      </c>
      <c r="D1016">
        <v>20000</v>
      </c>
      <c r="E1016" s="1">
        <v>0.13109999999999999</v>
      </c>
      <c r="F1016" t="s">
        <v>14</v>
      </c>
      <c r="G1016" t="s">
        <v>29</v>
      </c>
      <c r="H1016" s="1">
        <v>0.1487</v>
      </c>
      <c r="I1016" t="s">
        <v>71</v>
      </c>
      <c r="J1016" t="s">
        <v>31</v>
      </c>
      <c r="K1016">
        <v>14166.67</v>
      </c>
      <c r="L1016" t="s">
        <v>27</v>
      </c>
      <c r="M1016">
        <v>17</v>
      </c>
      <c r="N1016">
        <v>34115</v>
      </c>
      <c r="O1016">
        <v>0</v>
      </c>
      <c r="P1016" t="s">
        <v>37</v>
      </c>
      <c r="Q1016">
        <v>13</v>
      </c>
      <c r="R1016">
        <v>14</v>
      </c>
      <c r="S1016">
        <v>2</v>
      </c>
      <c r="T1016">
        <v>3</v>
      </c>
      <c r="U1016" t="s">
        <v>146</v>
      </c>
      <c r="V1016">
        <v>14</v>
      </c>
      <c r="W1016">
        <v>0</v>
      </c>
      <c r="X1016">
        <v>36</v>
      </c>
      <c r="Y1016">
        <v>695</v>
      </c>
      <c r="Z1016">
        <v>699</v>
      </c>
      <c r="AA1016">
        <v>14166.67</v>
      </c>
      <c r="AB1016">
        <v>3</v>
      </c>
    </row>
    <row r="1017" spans="1:28" x14ac:dyDescent="0.25">
      <c r="A1017">
        <v>1016</v>
      </c>
      <c r="B1017">
        <v>72515</v>
      </c>
      <c r="C1017">
        <v>21725</v>
      </c>
      <c r="D1017">
        <v>21725</v>
      </c>
      <c r="E1017" s="1">
        <v>0.16289999999999999</v>
      </c>
      <c r="F1017" t="s">
        <v>14</v>
      </c>
      <c r="G1017" t="s">
        <v>29</v>
      </c>
      <c r="H1017" s="1">
        <v>0.29110000000000003</v>
      </c>
      <c r="I1017" t="s">
        <v>46</v>
      </c>
      <c r="J1017" t="s">
        <v>17</v>
      </c>
      <c r="K1017">
        <v>9166.67</v>
      </c>
      <c r="L1017" t="s">
        <v>27</v>
      </c>
      <c r="M1017">
        <v>15</v>
      </c>
      <c r="N1017">
        <v>68397</v>
      </c>
      <c r="O1017">
        <v>2</v>
      </c>
      <c r="P1017" t="s">
        <v>40</v>
      </c>
      <c r="Q1017">
        <v>16</v>
      </c>
      <c r="R1017">
        <v>29</v>
      </c>
      <c r="S1017">
        <v>2</v>
      </c>
      <c r="T1017">
        <v>11</v>
      </c>
      <c r="U1017" t="s">
        <v>148</v>
      </c>
      <c r="V1017">
        <v>14</v>
      </c>
      <c r="W1017">
        <v>1</v>
      </c>
      <c r="X1017">
        <v>36</v>
      </c>
      <c r="Y1017">
        <v>695</v>
      </c>
      <c r="Z1017">
        <v>699</v>
      </c>
      <c r="AA1017">
        <v>9166.67</v>
      </c>
      <c r="AB1017">
        <v>11</v>
      </c>
    </row>
    <row r="1018" spans="1:28" x14ac:dyDescent="0.25">
      <c r="A1018">
        <v>1017</v>
      </c>
      <c r="B1018">
        <v>23214</v>
      </c>
      <c r="C1018">
        <v>5000</v>
      </c>
      <c r="D1018">
        <v>5000</v>
      </c>
      <c r="E1018" s="1">
        <v>0.1</v>
      </c>
      <c r="F1018" t="s">
        <v>23</v>
      </c>
      <c r="G1018" t="s">
        <v>58</v>
      </c>
      <c r="H1018" s="1">
        <v>9.2799999999999994E-2</v>
      </c>
      <c r="I1018" t="s">
        <v>46</v>
      </c>
      <c r="J1018" t="s">
        <v>31</v>
      </c>
      <c r="K1018">
        <v>4000</v>
      </c>
      <c r="L1018" t="s">
        <v>18</v>
      </c>
      <c r="M1018">
        <v>6</v>
      </c>
      <c r="N1018">
        <v>3448</v>
      </c>
      <c r="O1018">
        <v>0</v>
      </c>
      <c r="P1018" t="s">
        <v>19</v>
      </c>
      <c r="Q1018">
        <v>10</v>
      </c>
      <c r="R1018">
        <v>9</v>
      </c>
      <c r="S1018">
        <v>0</v>
      </c>
      <c r="T1018">
        <v>0</v>
      </c>
      <c r="U1018" t="s">
        <v>146</v>
      </c>
      <c r="V1018">
        <v>9</v>
      </c>
      <c r="W1018">
        <v>0</v>
      </c>
      <c r="X1018">
        <v>60</v>
      </c>
      <c r="Y1018">
        <v>735</v>
      </c>
      <c r="Z1018">
        <v>739</v>
      </c>
      <c r="AA1018">
        <v>4000</v>
      </c>
      <c r="AB1018">
        <v>0</v>
      </c>
    </row>
    <row r="1019" spans="1:28" x14ac:dyDescent="0.25">
      <c r="A1019">
        <v>1018</v>
      </c>
      <c r="B1019">
        <v>86134</v>
      </c>
      <c r="C1019">
        <v>10300</v>
      </c>
      <c r="D1019">
        <v>10300</v>
      </c>
      <c r="E1019" s="1">
        <v>8.8999999999999996E-2</v>
      </c>
      <c r="F1019" t="s">
        <v>14</v>
      </c>
      <c r="G1019" t="s">
        <v>15</v>
      </c>
      <c r="H1019" s="1">
        <v>0.3337</v>
      </c>
      <c r="I1019" t="s">
        <v>61</v>
      </c>
      <c r="J1019" t="s">
        <v>17</v>
      </c>
      <c r="K1019">
        <v>2583.33</v>
      </c>
      <c r="L1019" t="s">
        <v>21</v>
      </c>
      <c r="M1019">
        <v>19</v>
      </c>
      <c r="N1019">
        <v>12475</v>
      </c>
      <c r="O1019">
        <v>0</v>
      </c>
      <c r="P1019" t="s">
        <v>53</v>
      </c>
      <c r="Q1019">
        <v>8</v>
      </c>
      <c r="R1019">
        <v>33</v>
      </c>
      <c r="S1019">
        <v>1</v>
      </c>
      <c r="T1019">
        <v>7</v>
      </c>
      <c r="U1019" t="s">
        <v>146</v>
      </c>
      <c r="V1019">
        <v>11</v>
      </c>
      <c r="W1019">
        <v>1</v>
      </c>
      <c r="X1019">
        <v>36</v>
      </c>
      <c r="Y1019">
        <v>715</v>
      </c>
      <c r="Z1019">
        <v>719</v>
      </c>
      <c r="AA1019">
        <v>2583.33</v>
      </c>
      <c r="AB1019">
        <v>7</v>
      </c>
    </row>
    <row r="1020" spans="1:28" x14ac:dyDescent="0.25">
      <c r="A1020">
        <v>1019</v>
      </c>
      <c r="B1020">
        <v>70024</v>
      </c>
      <c r="C1020">
        <v>14400</v>
      </c>
      <c r="D1020">
        <v>14400</v>
      </c>
      <c r="E1020" s="1">
        <v>0.2049</v>
      </c>
      <c r="F1020" t="s">
        <v>14</v>
      </c>
      <c r="G1020" t="s">
        <v>15</v>
      </c>
      <c r="H1020" s="1">
        <v>0.18840000000000001</v>
      </c>
      <c r="I1020" t="s">
        <v>94</v>
      </c>
      <c r="J1020" t="s">
        <v>17</v>
      </c>
      <c r="K1020">
        <v>4166.67</v>
      </c>
      <c r="L1020" t="s">
        <v>73</v>
      </c>
      <c r="M1020">
        <v>7</v>
      </c>
      <c r="N1020">
        <v>10042</v>
      </c>
      <c r="O1020">
        <v>3</v>
      </c>
      <c r="P1020" t="s">
        <v>32</v>
      </c>
      <c r="Q1020">
        <v>20</v>
      </c>
      <c r="R1020">
        <v>18</v>
      </c>
      <c r="S1020">
        <v>1</v>
      </c>
      <c r="T1020">
        <v>9</v>
      </c>
      <c r="U1020" t="s">
        <v>149</v>
      </c>
      <c r="V1020">
        <v>18</v>
      </c>
      <c r="W1020">
        <v>1</v>
      </c>
      <c r="X1020">
        <v>36</v>
      </c>
      <c r="Y1020">
        <v>660</v>
      </c>
      <c r="Z1020">
        <v>664</v>
      </c>
      <c r="AA1020">
        <v>4166.67</v>
      </c>
      <c r="AB1020">
        <v>9</v>
      </c>
    </row>
    <row r="1021" spans="1:28" x14ac:dyDescent="0.25">
      <c r="A1021">
        <v>1020</v>
      </c>
      <c r="B1021">
        <v>31014</v>
      </c>
      <c r="C1021">
        <v>15000</v>
      </c>
      <c r="D1021">
        <v>15000</v>
      </c>
      <c r="E1021" s="1">
        <v>0.16489999999999999</v>
      </c>
      <c r="F1021" t="s">
        <v>14</v>
      </c>
      <c r="G1021" t="s">
        <v>29</v>
      </c>
      <c r="H1021" s="1">
        <v>0.1492</v>
      </c>
      <c r="I1021" t="s">
        <v>38</v>
      </c>
      <c r="J1021" t="s">
        <v>31</v>
      </c>
      <c r="K1021">
        <v>6294.25</v>
      </c>
      <c r="L1021" t="s">
        <v>84</v>
      </c>
      <c r="M1021">
        <v>11</v>
      </c>
      <c r="N1021">
        <v>20270</v>
      </c>
      <c r="O1021">
        <v>1</v>
      </c>
      <c r="P1021" t="s">
        <v>37</v>
      </c>
      <c r="Q1021">
        <v>16</v>
      </c>
      <c r="R1021">
        <v>14</v>
      </c>
      <c r="S1021">
        <v>2</v>
      </c>
      <c r="T1021">
        <v>3</v>
      </c>
      <c r="U1021" t="s">
        <v>147</v>
      </c>
      <c r="V1021">
        <v>15</v>
      </c>
      <c r="W1021">
        <v>0</v>
      </c>
      <c r="X1021">
        <v>36</v>
      </c>
      <c r="Y1021">
        <v>680</v>
      </c>
      <c r="Z1021">
        <v>684</v>
      </c>
      <c r="AA1021">
        <v>6294.25</v>
      </c>
      <c r="AB1021">
        <v>3</v>
      </c>
    </row>
    <row r="1022" spans="1:28" x14ac:dyDescent="0.25">
      <c r="A1022">
        <v>1021</v>
      </c>
      <c r="B1022">
        <v>89438</v>
      </c>
      <c r="C1022">
        <v>35000</v>
      </c>
      <c r="D1022">
        <v>35000</v>
      </c>
      <c r="E1022" s="1">
        <v>0.19719999999999999</v>
      </c>
      <c r="F1022" t="s">
        <v>23</v>
      </c>
      <c r="G1022" t="s">
        <v>29</v>
      </c>
      <c r="H1022" s="1">
        <v>0.2238</v>
      </c>
      <c r="I1022" t="s">
        <v>81</v>
      </c>
      <c r="J1022" t="s">
        <v>17</v>
      </c>
      <c r="K1022">
        <v>13333.33</v>
      </c>
      <c r="L1022" t="s">
        <v>25</v>
      </c>
      <c r="M1022">
        <v>12</v>
      </c>
      <c r="N1022">
        <v>46937</v>
      </c>
      <c r="O1022">
        <v>0</v>
      </c>
      <c r="P1022" t="s">
        <v>37</v>
      </c>
      <c r="Q1022">
        <v>19</v>
      </c>
      <c r="R1022">
        <v>22</v>
      </c>
      <c r="S1022">
        <v>2</v>
      </c>
      <c r="T1022">
        <v>3</v>
      </c>
      <c r="U1022" t="s">
        <v>146</v>
      </c>
      <c r="V1022">
        <v>14</v>
      </c>
      <c r="W1022">
        <v>1</v>
      </c>
      <c r="X1022">
        <v>60</v>
      </c>
      <c r="Y1022">
        <v>690</v>
      </c>
      <c r="Z1022">
        <v>694</v>
      </c>
      <c r="AA1022">
        <v>13333.33</v>
      </c>
      <c r="AB1022">
        <v>3</v>
      </c>
    </row>
    <row r="1023" spans="1:28" x14ac:dyDescent="0.25">
      <c r="A1023">
        <v>1022</v>
      </c>
      <c r="B1023">
        <v>80444</v>
      </c>
      <c r="C1023">
        <v>7000</v>
      </c>
      <c r="D1023">
        <v>7000</v>
      </c>
      <c r="E1023" s="1">
        <v>0.158</v>
      </c>
      <c r="F1023" t="s">
        <v>14</v>
      </c>
      <c r="G1023" t="s">
        <v>15</v>
      </c>
      <c r="H1023" s="1">
        <v>0.1153</v>
      </c>
      <c r="I1023" t="s">
        <v>46</v>
      </c>
      <c r="J1023" t="s">
        <v>17</v>
      </c>
      <c r="K1023">
        <v>3166.67</v>
      </c>
      <c r="L1023" t="s">
        <v>62</v>
      </c>
      <c r="M1023">
        <v>11</v>
      </c>
      <c r="N1023">
        <v>6658</v>
      </c>
      <c r="O1023">
        <v>2</v>
      </c>
      <c r="P1023" t="s">
        <v>37</v>
      </c>
      <c r="Q1023">
        <v>15</v>
      </c>
      <c r="R1023">
        <v>11</v>
      </c>
      <c r="S1023">
        <v>1</v>
      </c>
      <c r="T1023">
        <v>3</v>
      </c>
      <c r="U1023" t="s">
        <v>148</v>
      </c>
      <c r="V1023">
        <v>15</v>
      </c>
      <c r="W1023">
        <v>1</v>
      </c>
      <c r="X1023">
        <v>36</v>
      </c>
      <c r="Y1023">
        <v>675</v>
      </c>
      <c r="Z1023">
        <v>679</v>
      </c>
      <c r="AA1023">
        <v>3166.67</v>
      </c>
      <c r="AB1023">
        <v>3</v>
      </c>
    </row>
    <row r="1024" spans="1:28" x14ac:dyDescent="0.25">
      <c r="A1024">
        <v>1023</v>
      </c>
      <c r="B1024">
        <v>34262</v>
      </c>
      <c r="C1024">
        <v>12500</v>
      </c>
      <c r="D1024">
        <v>12500</v>
      </c>
      <c r="E1024" s="1">
        <v>0.15959999999999999</v>
      </c>
      <c r="F1024" t="s">
        <v>23</v>
      </c>
      <c r="G1024" t="s">
        <v>15</v>
      </c>
      <c r="H1024" s="1">
        <v>0.13869999999999999</v>
      </c>
      <c r="I1024" t="s">
        <v>77</v>
      </c>
      <c r="J1024" t="s">
        <v>31</v>
      </c>
      <c r="K1024">
        <v>5300</v>
      </c>
      <c r="L1024" t="s">
        <v>27</v>
      </c>
      <c r="M1024">
        <v>7</v>
      </c>
      <c r="N1024">
        <v>11439</v>
      </c>
      <c r="O1024">
        <v>3</v>
      </c>
      <c r="P1024" t="s">
        <v>28</v>
      </c>
      <c r="Q1024">
        <v>15</v>
      </c>
      <c r="R1024">
        <v>13</v>
      </c>
      <c r="S1024">
        <v>1</v>
      </c>
      <c r="T1024">
        <v>5</v>
      </c>
      <c r="U1024" t="s">
        <v>149</v>
      </c>
      <c r="V1024">
        <v>14</v>
      </c>
      <c r="W1024">
        <v>0</v>
      </c>
      <c r="X1024">
        <v>60</v>
      </c>
      <c r="Y1024">
        <v>695</v>
      </c>
      <c r="Z1024">
        <v>699</v>
      </c>
      <c r="AA1024">
        <v>5300</v>
      </c>
      <c r="AB1024">
        <v>5</v>
      </c>
    </row>
    <row r="1025" spans="1:28" x14ac:dyDescent="0.25">
      <c r="A1025">
        <v>1024</v>
      </c>
      <c r="B1025">
        <v>79308</v>
      </c>
      <c r="C1025">
        <v>18000</v>
      </c>
      <c r="D1025">
        <v>18000</v>
      </c>
      <c r="E1025" s="1">
        <v>0.1212</v>
      </c>
      <c r="F1025" t="s">
        <v>14</v>
      </c>
      <c r="G1025" t="s">
        <v>15</v>
      </c>
      <c r="H1025" s="1">
        <v>0.1008</v>
      </c>
      <c r="I1025" t="s">
        <v>24</v>
      </c>
      <c r="J1025" t="s">
        <v>31</v>
      </c>
      <c r="K1025">
        <v>6666.67</v>
      </c>
      <c r="L1025" t="s">
        <v>42</v>
      </c>
      <c r="M1025">
        <v>13</v>
      </c>
      <c r="N1025">
        <v>17773</v>
      </c>
      <c r="O1025">
        <v>0</v>
      </c>
      <c r="P1025" t="s">
        <v>53</v>
      </c>
      <c r="Q1025">
        <v>12</v>
      </c>
      <c r="R1025">
        <v>10</v>
      </c>
      <c r="S1025">
        <v>1</v>
      </c>
      <c r="T1025">
        <v>7</v>
      </c>
      <c r="U1025" t="s">
        <v>146</v>
      </c>
      <c r="V1025">
        <v>12</v>
      </c>
      <c r="W1025">
        <v>0</v>
      </c>
      <c r="X1025">
        <v>36</v>
      </c>
      <c r="Y1025">
        <v>705</v>
      </c>
      <c r="Z1025">
        <v>709</v>
      </c>
      <c r="AA1025">
        <v>6666.67</v>
      </c>
      <c r="AB1025">
        <v>7</v>
      </c>
    </row>
    <row r="1026" spans="1:28" x14ac:dyDescent="0.25">
      <c r="A1026">
        <v>1025</v>
      </c>
      <c r="B1026">
        <v>3162</v>
      </c>
      <c r="C1026">
        <v>6000</v>
      </c>
      <c r="D1026">
        <v>6000</v>
      </c>
      <c r="E1026" s="1">
        <v>0.11890000000000001</v>
      </c>
      <c r="F1026" t="s">
        <v>14</v>
      </c>
      <c r="G1026" t="s">
        <v>15</v>
      </c>
      <c r="H1026" s="1">
        <v>9.7699999999999995E-2</v>
      </c>
      <c r="I1026" t="s">
        <v>24</v>
      </c>
      <c r="J1026" t="s">
        <v>31</v>
      </c>
      <c r="K1026">
        <v>4166.67</v>
      </c>
      <c r="L1026" t="s">
        <v>27</v>
      </c>
      <c r="M1026">
        <v>13</v>
      </c>
      <c r="N1026">
        <v>15377</v>
      </c>
      <c r="O1026">
        <v>1</v>
      </c>
      <c r="P1026" t="s">
        <v>40</v>
      </c>
      <c r="Q1026">
        <v>11</v>
      </c>
      <c r="R1026">
        <v>9</v>
      </c>
      <c r="S1026">
        <v>1</v>
      </c>
      <c r="T1026">
        <v>11</v>
      </c>
      <c r="U1026" t="s">
        <v>147</v>
      </c>
      <c r="V1026">
        <v>14</v>
      </c>
      <c r="W1026">
        <v>0</v>
      </c>
      <c r="X1026">
        <v>36</v>
      </c>
      <c r="Y1026">
        <v>695</v>
      </c>
      <c r="Z1026">
        <v>699</v>
      </c>
      <c r="AA1026">
        <v>4166.67</v>
      </c>
      <c r="AB1026">
        <v>11</v>
      </c>
    </row>
    <row r="1027" spans="1:28" x14ac:dyDescent="0.25">
      <c r="A1027">
        <v>1026</v>
      </c>
      <c r="B1027">
        <v>42828</v>
      </c>
      <c r="C1027">
        <v>16000</v>
      </c>
      <c r="D1027">
        <v>16000</v>
      </c>
      <c r="E1027" s="1">
        <v>8.8999999999999996E-2</v>
      </c>
      <c r="F1027" t="s">
        <v>14</v>
      </c>
      <c r="G1027" t="s">
        <v>29</v>
      </c>
      <c r="H1027" s="1">
        <v>0.14849999999999999</v>
      </c>
      <c r="I1027" t="s">
        <v>24</v>
      </c>
      <c r="J1027" t="s">
        <v>31</v>
      </c>
      <c r="K1027">
        <v>5750</v>
      </c>
      <c r="L1027" t="s">
        <v>51</v>
      </c>
      <c r="M1027">
        <v>7</v>
      </c>
      <c r="N1027">
        <v>14431</v>
      </c>
      <c r="O1027">
        <v>0</v>
      </c>
      <c r="P1027" t="s">
        <v>47</v>
      </c>
      <c r="Q1027">
        <v>8</v>
      </c>
      <c r="R1027">
        <v>14</v>
      </c>
      <c r="S1027">
        <v>2</v>
      </c>
      <c r="T1027">
        <v>6</v>
      </c>
      <c r="U1027" t="s">
        <v>146</v>
      </c>
      <c r="V1027">
        <v>10</v>
      </c>
      <c r="W1027">
        <v>0</v>
      </c>
      <c r="X1027">
        <v>36</v>
      </c>
      <c r="Y1027">
        <v>725</v>
      </c>
      <c r="Z1027">
        <v>729</v>
      </c>
      <c r="AA1027">
        <v>5750</v>
      </c>
      <c r="AB1027">
        <v>6</v>
      </c>
    </row>
    <row r="1028" spans="1:28" x14ac:dyDescent="0.25">
      <c r="A1028">
        <v>1027</v>
      </c>
      <c r="B1028">
        <v>72220</v>
      </c>
      <c r="C1028">
        <v>35000</v>
      </c>
      <c r="D1028">
        <v>34950</v>
      </c>
      <c r="E1028" s="1">
        <v>0.23280000000000001</v>
      </c>
      <c r="F1028" t="s">
        <v>23</v>
      </c>
      <c r="G1028" t="s">
        <v>15</v>
      </c>
      <c r="H1028" s="1">
        <v>0.1595</v>
      </c>
      <c r="I1028" t="s">
        <v>116</v>
      </c>
      <c r="J1028" t="s">
        <v>17</v>
      </c>
      <c r="K1028">
        <v>8333.33</v>
      </c>
      <c r="L1028" t="s">
        <v>62</v>
      </c>
      <c r="M1028">
        <v>8</v>
      </c>
      <c r="N1028">
        <v>11229</v>
      </c>
      <c r="O1028">
        <v>1</v>
      </c>
      <c r="P1028" t="s">
        <v>40</v>
      </c>
      <c r="Q1028">
        <v>23</v>
      </c>
      <c r="R1028">
        <v>15</v>
      </c>
      <c r="S1028">
        <v>1</v>
      </c>
      <c r="T1028">
        <v>11</v>
      </c>
      <c r="U1028" t="s">
        <v>147</v>
      </c>
      <c r="V1028">
        <v>15</v>
      </c>
      <c r="W1028">
        <v>1</v>
      </c>
      <c r="X1028">
        <v>60</v>
      </c>
      <c r="Y1028">
        <v>675</v>
      </c>
      <c r="Z1028">
        <v>679</v>
      </c>
      <c r="AA1028">
        <v>8333.33</v>
      </c>
      <c r="AB1028">
        <v>11</v>
      </c>
    </row>
    <row r="1029" spans="1:28" x14ac:dyDescent="0.25">
      <c r="A1029">
        <v>1028</v>
      </c>
      <c r="B1029">
        <v>51394</v>
      </c>
      <c r="C1029">
        <v>10000</v>
      </c>
      <c r="D1029">
        <v>10000</v>
      </c>
      <c r="E1029" s="1">
        <v>6.6199999999999995E-2</v>
      </c>
      <c r="F1029" t="s">
        <v>14</v>
      </c>
      <c r="G1029" t="s">
        <v>68</v>
      </c>
      <c r="H1029" s="1">
        <v>3.1600000000000003E-2</v>
      </c>
      <c r="I1029" t="s">
        <v>71</v>
      </c>
      <c r="J1029" t="s">
        <v>31</v>
      </c>
      <c r="K1029">
        <v>13166.67</v>
      </c>
      <c r="L1029" t="s">
        <v>18</v>
      </c>
      <c r="M1029">
        <v>13</v>
      </c>
      <c r="N1029">
        <v>5643</v>
      </c>
      <c r="O1029">
        <v>0</v>
      </c>
      <c r="P1029" t="s">
        <v>22</v>
      </c>
      <c r="Q1029">
        <v>6</v>
      </c>
      <c r="R1029">
        <v>3</v>
      </c>
      <c r="S1029">
        <v>4</v>
      </c>
      <c r="T1029">
        <v>2</v>
      </c>
      <c r="U1029" t="s">
        <v>146</v>
      </c>
      <c r="V1029">
        <v>9</v>
      </c>
      <c r="W1029">
        <v>0</v>
      </c>
      <c r="X1029">
        <v>36</v>
      </c>
      <c r="Y1029">
        <v>735</v>
      </c>
      <c r="Z1029">
        <v>739</v>
      </c>
      <c r="AA1029">
        <v>13166.67</v>
      </c>
      <c r="AB1029">
        <v>2</v>
      </c>
    </row>
    <row r="1030" spans="1:28" x14ac:dyDescent="0.25">
      <c r="A1030">
        <v>1029</v>
      </c>
      <c r="B1030">
        <v>69651</v>
      </c>
      <c r="C1030">
        <v>21000</v>
      </c>
      <c r="D1030">
        <v>21000</v>
      </c>
      <c r="E1030" s="1">
        <v>0.247</v>
      </c>
      <c r="F1030" t="s">
        <v>23</v>
      </c>
      <c r="G1030" t="s">
        <v>29</v>
      </c>
      <c r="H1030" s="1">
        <v>0.25869999999999999</v>
      </c>
      <c r="I1030" t="s">
        <v>90</v>
      </c>
      <c r="J1030" t="s">
        <v>31</v>
      </c>
      <c r="K1030">
        <v>9166.67</v>
      </c>
      <c r="L1030" t="s">
        <v>62</v>
      </c>
      <c r="M1030">
        <v>25</v>
      </c>
      <c r="N1030">
        <v>17811</v>
      </c>
      <c r="O1030">
        <v>1</v>
      </c>
      <c r="P1030" t="s">
        <v>28</v>
      </c>
      <c r="Q1030">
        <v>24</v>
      </c>
      <c r="R1030">
        <v>25</v>
      </c>
      <c r="S1030">
        <v>2</v>
      </c>
      <c r="T1030">
        <v>5</v>
      </c>
      <c r="U1030" t="s">
        <v>147</v>
      </c>
      <c r="V1030">
        <v>15</v>
      </c>
      <c r="W1030">
        <v>0</v>
      </c>
      <c r="X1030">
        <v>60</v>
      </c>
      <c r="Y1030">
        <v>675</v>
      </c>
      <c r="Z1030">
        <v>679</v>
      </c>
      <c r="AA1030">
        <v>9166.67</v>
      </c>
      <c r="AB1030">
        <v>5</v>
      </c>
    </row>
    <row r="1031" spans="1:28" x14ac:dyDescent="0.25">
      <c r="A1031">
        <v>1030</v>
      </c>
      <c r="B1031">
        <v>54274</v>
      </c>
      <c r="C1031">
        <v>8000</v>
      </c>
      <c r="D1031">
        <v>8000</v>
      </c>
      <c r="E1031" s="1">
        <v>0.1212</v>
      </c>
      <c r="F1031" t="s">
        <v>14</v>
      </c>
      <c r="G1031" t="s">
        <v>68</v>
      </c>
      <c r="H1031" s="1">
        <v>7.9000000000000001E-2</v>
      </c>
      <c r="I1031" t="s">
        <v>30</v>
      </c>
      <c r="J1031" t="s">
        <v>17</v>
      </c>
      <c r="K1031">
        <v>4166.67</v>
      </c>
      <c r="L1031" t="s">
        <v>42</v>
      </c>
      <c r="M1031">
        <v>6</v>
      </c>
      <c r="N1031">
        <v>7419</v>
      </c>
      <c r="O1031">
        <v>1</v>
      </c>
      <c r="P1031" t="s">
        <v>100</v>
      </c>
      <c r="Q1031">
        <v>12</v>
      </c>
      <c r="R1031">
        <v>7</v>
      </c>
      <c r="S1031">
        <v>4</v>
      </c>
      <c r="T1031" t="s">
        <v>100</v>
      </c>
      <c r="U1031" t="s">
        <v>147</v>
      </c>
      <c r="V1031">
        <v>12</v>
      </c>
      <c r="W1031">
        <v>1</v>
      </c>
      <c r="X1031">
        <v>36</v>
      </c>
      <c r="Y1031">
        <v>705</v>
      </c>
      <c r="Z1031">
        <v>709</v>
      </c>
      <c r="AA1031">
        <v>4166.67</v>
      </c>
      <c r="AB1031">
        <v>-1</v>
      </c>
    </row>
    <row r="1032" spans="1:28" x14ac:dyDescent="0.25">
      <c r="A1032">
        <v>1031</v>
      </c>
      <c r="B1032">
        <v>37228</v>
      </c>
      <c r="C1032">
        <v>33600</v>
      </c>
      <c r="D1032">
        <v>32058.53</v>
      </c>
      <c r="E1032" s="1">
        <v>0.20300000000000001</v>
      </c>
      <c r="F1032" t="s">
        <v>23</v>
      </c>
      <c r="G1032" t="s">
        <v>15</v>
      </c>
      <c r="H1032" s="1">
        <v>0.1356</v>
      </c>
      <c r="I1032" t="s">
        <v>61</v>
      </c>
      <c r="J1032" t="s">
        <v>17</v>
      </c>
      <c r="K1032">
        <v>20000</v>
      </c>
      <c r="L1032" t="s">
        <v>27</v>
      </c>
      <c r="M1032">
        <v>12</v>
      </c>
      <c r="N1032">
        <v>17285</v>
      </c>
      <c r="O1032">
        <v>0</v>
      </c>
      <c r="P1032" t="s">
        <v>22</v>
      </c>
      <c r="Q1032">
        <v>20</v>
      </c>
      <c r="R1032">
        <v>13</v>
      </c>
      <c r="S1032">
        <v>1</v>
      </c>
      <c r="T1032">
        <v>2</v>
      </c>
      <c r="U1032" t="s">
        <v>146</v>
      </c>
      <c r="V1032">
        <v>14</v>
      </c>
      <c r="W1032">
        <v>1</v>
      </c>
      <c r="X1032">
        <v>60</v>
      </c>
      <c r="Y1032">
        <v>695</v>
      </c>
      <c r="Z1032">
        <v>699</v>
      </c>
      <c r="AA1032">
        <v>20000</v>
      </c>
      <c r="AB1032">
        <v>2</v>
      </c>
    </row>
    <row r="1033" spans="1:28" x14ac:dyDescent="0.25">
      <c r="A1033">
        <v>1032</v>
      </c>
      <c r="B1033">
        <v>2178</v>
      </c>
      <c r="C1033">
        <v>11050</v>
      </c>
      <c r="D1033">
        <v>10878.55</v>
      </c>
      <c r="E1033" s="1">
        <v>0.1474</v>
      </c>
      <c r="F1033" t="s">
        <v>14</v>
      </c>
      <c r="G1033" t="s">
        <v>15</v>
      </c>
      <c r="H1033" s="1">
        <v>0.1547</v>
      </c>
      <c r="I1033" t="s">
        <v>24</v>
      </c>
      <c r="J1033" t="s">
        <v>31</v>
      </c>
      <c r="K1033">
        <v>5250</v>
      </c>
      <c r="L1033" t="s">
        <v>62</v>
      </c>
      <c r="M1033">
        <v>12</v>
      </c>
      <c r="N1033">
        <v>27780</v>
      </c>
      <c r="O1033">
        <v>1</v>
      </c>
      <c r="P1033" t="s">
        <v>19</v>
      </c>
      <c r="Q1033">
        <v>14</v>
      </c>
      <c r="R1033">
        <v>15</v>
      </c>
      <c r="S1033">
        <v>1</v>
      </c>
      <c r="T1033">
        <v>0</v>
      </c>
      <c r="U1033" t="s">
        <v>147</v>
      </c>
      <c r="V1033">
        <v>15</v>
      </c>
      <c r="W1033">
        <v>0</v>
      </c>
      <c r="X1033">
        <v>36</v>
      </c>
      <c r="Y1033">
        <v>675</v>
      </c>
      <c r="Z1033">
        <v>679</v>
      </c>
      <c r="AA1033">
        <v>5250</v>
      </c>
      <c r="AB1033">
        <v>0</v>
      </c>
    </row>
    <row r="1034" spans="1:28" x14ac:dyDescent="0.25">
      <c r="A1034">
        <v>1033</v>
      </c>
      <c r="B1034">
        <v>76450</v>
      </c>
      <c r="C1034">
        <v>16000</v>
      </c>
      <c r="D1034">
        <v>16000</v>
      </c>
      <c r="E1034" s="1">
        <v>0.15310000000000001</v>
      </c>
      <c r="F1034" t="s">
        <v>14</v>
      </c>
      <c r="G1034" t="s">
        <v>15</v>
      </c>
      <c r="H1034" s="2">
        <v>0.19</v>
      </c>
      <c r="I1034" t="s">
        <v>24</v>
      </c>
      <c r="J1034" t="s">
        <v>17</v>
      </c>
      <c r="K1034">
        <v>7666.67</v>
      </c>
      <c r="L1034" t="s">
        <v>27</v>
      </c>
      <c r="M1034">
        <v>16</v>
      </c>
      <c r="N1034">
        <v>43692</v>
      </c>
      <c r="O1034">
        <v>1</v>
      </c>
      <c r="P1034" t="s">
        <v>40</v>
      </c>
      <c r="Q1034">
        <v>15</v>
      </c>
      <c r="R1034" s="5">
        <v>19</v>
      </c>
      <c r="S1034">
        <v>1</v>
      </c>
      <c r="T1034">
        <v>11</v>
      </c>
      <c r="U1034" t="s">
        <v>147</v>
      </c>
      <c r="V1034">
        <v>14</v>
      </c>
      <c r="W1034">
        <v>1</v>
      </c>
      <c r="X1034">
        <v>36</v>
      </c>
      <c r="Y1034">
        <v>695</v>
      </c>
      <c r="Z1034">
        <v>699</v>
      </c>
      <c r="AA1034">
        <v>7666.67</v>
      </c>
      <c r="AB1034">
        <v>11</v>
      </c>
    </row>
    <row r="1035" spans="1:28" x14ac:dyDescent="0.25">
      <c r="A1035">
        <v>1034</v>
      </c>
      <c r="B1035">
        <v>37585</v>
      </c>
      <c r="C1035">
        <v>15000</v>
      </c>
      <c r="D1035">
        <v>15000</v>
      </c>
      <c r="E1035" s="1">
        <v>0.14649999999999999</v>
      </c>
      <c r="F1035" t="s">
        <v>23</v>
      </c>
      <c r="G1035" t="s">
        <v>29</v>
      </c>
      <c r="H1035" s="1">
        <v>0.1721</v>
      </c>
      <c r="I1035" t="s">
        <v>30</v>
      </c>
      <c r="J1035" t="s">
        <v>31</v>
      </c>
      <c r="K1035">
        <v>4583.33</v>
      </c>
      <c r="L1035" t="s">
        <v>52</v>
      </c>
      <c r="M1035">
        <v>4</v>
      </c>
      <c r="N1035">
        <v>13115</v>
      </c>
      <c r="O1035">
        <v>1</v>
      </c>
      <c r="P1035" t="s">
        <v>44</v>
      </c>
      <c r="Q1035">
        <v>14</v>
      </c>
      <c r="R1035">
        <v>17</v>
      </c>
      <c r="S1035">
        <v>2</v>
      </c>
      <c r="T1035">
        <v>8</v>
      </c>
      <c r="U1035" t="s">
        <v>147</v>
      </c>
      <c r="V1035">
        <v>9</v>
      </c>
      <c r="W1035">
        <v>0</v>
      </c>
      <c r="X1035">
        <v>60</v>
      </c>
      <c r="Y1035">
        <v>730</v>
      </c>
      <c r="Z1035">
        <v>734</v>
      </c>
      <c r="AA1035">
        <v>4583.33</v>
      </c>
      <c r="AB1035">
        <v>8</v>
      </c>
    </row>
    <row r="1036" spans="1:28" x14ac:dyDescent="0.25">
      <c r="A1036">
        <v>1035</v>
      </c>
      <c r="B1036">
        <v>73523</v>
      </c>
      <c r="C1036">
        <v>12000</v>
      </c>
      <c r="D1036">
        <v>12000</v>
      </c>
      <c r="E1036" s="1">
        <v>0.14330000000000001</v>
      </c>
      <c r="F1036" t="s">
        <v>14</v>
      </c>
      <c r="G1036" t="s">
        <v>15</v>
      </c>
      <c r="H1036" s="1">
        <v>0.1353</v>
      </c>
      <c r="I1036" t="s">
        <v>24</v>
      </c>
      <c r="J1036" t="s">
        <v>17</v>
      </c>
      <c r="K1036">
        <v>8000</v>
      </c>
      <c r="L1036" t="s">
        <v>43</v>
      </c>
      <c r="M1036">
        <v>13</v>
      </c>
      <c r="N1036">
        <v>12968</v>
      </c>
      <c r="O1036">
        <v>1</v>
      </c>
      <c r="P1036" t="s">
        <v>37</v>
      </c>
      <c r="Q1036">
        <v>14</v>
      </c>
      <c r="R1036">
        <v>13</v>
      </c>
      <c r="S1036">
        <v>1</v>
      </c>
      <c r="T1036">
        <v>3</v>
      </c>
      <c r="U1036" t="s">
        <v>147</v>
      </c>
      <c r="V1036">
        <v>14</v>
      </c>
      <c r="W1036">
        <v>1</v>
      </c>
      <c r="X1036">
        <v>36</v>
      </c>
      <c r="Y1036">
        <v>685</v>
      </c>
      <c r="Z1036">
        <v>689</v>
      </c>
      <c r="AA1036">
        <v>8000</v>
      </c>
      <c r="AB1036">
        <v>3</v>
      </c>
    </row>
    <row r="1037" spans="1:28" x14ac:dyDescent="0.25">
      <c r="A1037">
        <v>1036</v>
      </c>
      <c r="B1037">
        <v>103275</v>
      </c>
      <c r="C1037">
        <v>4000</v>
      </c>
      <c r="D1037">
        <v>3975</v>
      </c>
      <c r="E1037" s="1">
        <v>0.14960000000000001</v>
      </c>
      <c r="F1037" t="s">
        <v>14</v>
      </c>
      <c r="G1037" t="s">
        <v>75</v>
      </c>
      <c r="H1037" s="1">
        <v>4.7600000000000003E-2</v>
      </c>
      <c r="I1037" t="s">
        <v>77</v>
      </c>
      <c r="J1037" t="s">
        <v>31</v>
      </c>
      <c r="K1037">
        <v>1700</v>
      </c>
      <c r="L1037" t="s">
        <v>36</v>
      </c>
      <c r="M1037">
        <v>4</v>
      </c>
      <c r="N1037">
        <v>2381</v>
      </c>
      <c r="O1037">
        <v>5</v>
      </c>
      <c r="P1037" t="s">
        <v>19</v>
      </c>
      <c r="Q1037">
        <v>14</v>
      </c>
      <c r="R1037">
        <v>4</v>
      </c>
      <c r="S1037">
        <v>0</v>
      </c>
      <c r="T1037">
        <v>0</v>
      </c>
      <c r="U1037" t="s">
        <v>149</v>
      </c>
      <c r="V1037">
        <v>16</v>
      </c>
      <c r="W1037">
        <v>0</v>
      </c>
      <c r="X1037">
        <v>36</v>
      </c>
      <c r="Y1037">
        <v>670</v>
      </c>
      <c r="Z1037">
        <v>674</v>
      </c>
      <c r="AA1037">
        <v>1700</v>
      </c>
      <c r="AB1037">
        <v>0</v>
      </c>
    </row>
    <row r="1038" spans="1:28" x14ac:dyDescent="0.25">
      <c r="A1038">
        <v>1037</v>
      </c>
      <c r="B1038">
        <v>45094</v>
      </c>
      <c r="C1038">
        <v>12000</v>
      </c>
      <c r="D1038">
        <v>12000</v>
      </c>
      <c r="E1038" s="1">
        <v>0.1799</v>
      </c>
      <c r="F1038" t="s">
        <v>14</v>
      </c>
      <c r="G1038" t="s">
        <v>33</v>
      </c>
      <c r="H1038" s="1">
        <v>0.19889999999999999</v>
      </c>
      <c r="I1038" t="s">
        <v>24</v>
      </c>
      <c r="J1038" t="s">
        <v>31</v>
      </c>
      <c r="K1038">
        <v>5129</v>
      </c>
      <c r="L1038" t="s">
        <v>73</v>
      </c>
      <c r="M1038">
        <v>8</v>
      </c>
      <c r="N1038">
        <v>8923</v>
      </c>
      <c r="O1038">
        <v>0</v>
      </c>
      <c r="P1038" t="s">
        <v>28</v>
      </c>
      <c r="Q1038">
        <v>17</v>
      </c>
      <c r="R1038">
        <v>19</v>
      </c>
      <c r="S1038">
        <v>3</v>
      </c>
      <c r="T1038">
        <v>5</v>
      </c>
      <c r="U1038" t="s">
        <v>146</v>
      </c>
      <c r="V1038">
        <v>18</v>
      </c>
      <c r="W1038">
        <v>0</v>
      </c>
      <c r="X1038">
        <v>36</v>
      </c>
      <c r="Y1038">
        <v>660</v>
      </c>
      <c r="Z1038">
        <v>664</v>
      </c>
      <c r="AA1038">
        <v>5129</v>
      </c>
      <c r="AB1038">
        <v>5</v>
      </c>
    </row>
    <row r="1039" spans="1:28" x14ac:dyDescent="0.25">
      <c r="A1039">
        <v>1038</v>
      </c>
      <c r="B1039">
        <v>18688</v>
      </c>
      <c r="C1039">
        <v>12000</v>
      </c>
      <c r="D1039">
        <v>12000</v>
      </c>
      <c r="E1039" s="1">
        <v>0.1036</v>
      </c>
      <c r="F1039" t="s">
        <v>14</v>
      </c>
      <c r="G1039" t="s">
        <v>15</v>
      </c>
      <c r="H1039" s="1">
        <v>0.1192</v>
      </c>
      <c r="I1039" t="s">
        <v>77</v>
      </c>
      <c r="J1039" t="s">
        <v>17</v>
      </c>
      <c r="K1039">
        <v>10333.33</v>
      </c>
      <c r="L1039" t="s">
        <v>25</v>
      </c>
      <c r="M1039">
        <v>16</v>
      </c>
      <c r="N1039">
        <v>8987</v>
      </c>
      <c r="O1039">
        <v>0</v>
      </c>
      <c r="P1039" t="s">
        <v>28</v>
      </c>
      <c r="Q1039">
        <v>10</v>
      </c>
      <c r="R1039">
        <v>11</v>
      </c>
      <c r="S1039">
        <v>1</v>
      </c>
      <c r="T1039">
        <v>5</v>
      </c>
      <c r="U1039" t="s">
        <v>146</v>
      </c>
      <c r="V1039">
        <v>14</v>
      </c>
      <c r="W1039">
        <v>1</v>
      </c>
      <c r="X1039">
        <v>36</v>
      </c>
      <c r="Y1039">
        <v>690</v>
      </c>
      <c r="Z1039">
        <v>694</v>
      </c>
      <c r="AA1039">
        <v>10333.33</v>
      </c>
      <c r="AB1039">
        <v>5</v>
      </c>
    </row>
    <row r="1040" spans="1:28" x14ac:dyDescent="0.25">
      <c r="A1040">
        <v>1039</v>
      </c>
      <c r="B1040">
        <v>27095</v>
      </c>
      <c r="C1040">
        <v>7500</v>
      </c>
      <c r="D1040">
        <v>7500</v>
      </c>
      <c r="E1040" s="1">
        <v>5.4199999999999998E-2</v>
      </c>
      <c r="F1040" t="s">
        <v>14</v>
      </c>
      <c r="G1040" t="s">
        <v>68</v>
      </c>
      <c r="H1040" s="1">
        <v>0.22259999999999999</v>
      </c>
      <c r="I1040" t="s">
        <v>54</v>
      </c>
      <c r="J1040" t="s">
        <v>17</v>
      </c>
      <c r="K1040">
        <v>2583.33</v>
      </c>
      <c r="L1040" t="s">
        <v>80</v>
      </c>
      <c r="M1040">
        <v>11</v>
      </c>
      <c r="N1040">
        <v>2160</v>
      </c>
      <c r="O1040">
        <v>0</v>
      </c>
      <c r="P1040" t="s">
        <v>40</v>
      </c>
      <c r="Q1040">
        <v>5</v>
      </c>
      <c r="R1040">
        <v>22</v>
      </c>
      <c r="S1040">
        <v>4</v>
      </c>
      <c r="T1040">
        <v>11</v>
      </c>
      <c r="U1040" t="s">
        <v>146</v>
      </c>
      <c r="V1040">
        <v>8</v>
      </c>
      <c r="W1040">
        <v>1</v>
      </c>
      <c r="X1040">
        <v>36</v>
      </c>
      <c r="Y1040">
        <v>785</v>
      </c>
      <c r="Z1040">
        <v>789</v>
      </c>
      <c r="AA1040">
        <v>2583.33</v>
      </c>
      <c r="AB1040">
        <v>11</v>
      </c>
    </row>
    <row r="1041" spans="1:28" x14ac:dyDescent="0.25">
      <c r="A1041">
        <v>1040</v>
      </c>
      <c r="B1041">
        <v>14887</v>
      </c>
      <c r="C1041">
        <v>24000</v>
      </c>
      <c r="D1041">
        <v>23568.65</v>
      </c>
      <c r="E1041" s="1">
        <v>7.8799999999999995E-2</v>
      </c>
      <c r="F1041" t="s">
        <v>14</v>
      </c>
      <c r="G1041" t="s">
        <v>29</v>
      </c>
      <c r="H1041" s="1">
        <v>0.14410000000000001</v>
      </c>
      <c r="I1041" t="s">
        <v>59</v>
      </c>
      <c r="J1041" t="s">
        <v>17</v>
      </c>
      <c r="K1041">
        <v>11666.67</v>
      </c>
      <c r="L1041" t="s">
        <v>80</v>
      </c>
      <c r="M1041">
        <v>10</v>
      </c>
      <c r="N1041">
        <v>33122</v>
      </c>
      <c r="O1041">
        <v>0</v>
      </c>
      <c r="P1041" t="s">
        <v>64</v>
      </c>
      <c r="Q1041">
        <v>7</v>
      </c>
      <c r="R1041">
        <v>14</v>
      </c>
      <c r="S1041">
        <v>2</v>
      </c>
      <c r="T1041">
        <v>4</v>
      </c>
      <c r="U1041" t="s">
        <v>146</v>
      </c>
      <c r="V1041">
        <v>8</v>
      </c>
      <c r="W1041">
        <v>1</v>
      </c>
      <c r="X1041">
        <v>36</v>
      </c>
      <c r="Y1041">
        <v>785</v>
      </c>
      <c r="Z1041">
        <v>789</v>
      </c>
      <c r="AA1041">
        <v>11666.67</v>
      </c>
      <c r="AB1041">
        <v>4</v>
      </c>
    </row>
    <row r="1042" spans="1:28" x14ac:dyDescent="0.25">
      <c r="A1042">
        <v>1041</v>
      </c>
      <c r="B1042">
        <v>74945</v>
      </c>
      <c r="C1042">
        <v>16000</v>
      </c>
      <c r="D1042">
        <v>16000</v>
      </c>
      <c r="E1042" s="1">
        <v>0.15310000000000001</v>
      </c>
      <c r="F1042" t="s">
        <v>14</v>
      </c>
      <c r="G1042" t="s">
        <v>15</v>
      </c>
      <c r="H1042" s="1">
        <v>0.19919999999999999</v>
      </c>
      <c r="I1042" t="s">
        <v>38</v>
      </c>
      <c r="J1042" t="s">
        <v>31</v>
      </c>
      <c r="K1042">
        <v>6000</v>
      </c>
      <c r="L1042" t="s">
        <v>25</v>
      </c>
      <c r="M1042">
        <v>11</v>
      </c>
      <c r="N1042">
        <v>10915</v>
      </c>
      <c r="O1042">
        <v>1</v>
      </c>
      <c r="P1042" t="s">
        <v>53</v>
      </c>
      <c r="Q1042">
        <v>15</v>
      </c>
      <c r="R1042">
        <v>19</v>
      </c>
      <c r="S1042">
        <v>1</v>
      </c>
      <c r="T1042">
        <v>7</v>
      </c>
      <c r="U1042" t="s">
        <v>147</v>
      </c>
      <c r="V1042">
        <v>14</v>
      </c>
      <c r="W1042">
        <v>0</v>
      </c>
      <c r="X1042">
        <v>36</v>
      </c>
      <c r="Y1042">
        <v>690</v>
      </c>
      <c r="Z1042">
        <v>694</v>
      </c>
      <c r="AA1042">
        <v>6000</v>
      </c>
      <c r="AB1042">
        <v>7</v>
      </c>
    </row>
    <row r="1043" spans="1:28" x14ac:dyDescent="0.25">
      <c r="A1043">
        <v>1042</v>
      </c>
      <c r="B1043">
        <v>48854</v>
      </c>
      <c r="C1043">
        <v>12200</v>
      </c>
      <c r="D1043">
        <v>12200</v>
      </c>
      <c r="E1043" s="1">
        <v>0.21479999999999999</v>
      </c>
      <c r="F1043" t="s">
        <v>23</v>
      </c>
      <c r="G1043" t="s">
        <v>29</v>
      </c>
      <c r="H1043" s="1">
        <v>9.1200000000000003E-2</v>
      </c>
      <c r="I1043" t="s">
        <v>90</v>
      </c>
      <c r="J1043" t="s">
        <v>31</v>
      </c>
      <c r="K1043">
        <v>6666.67</v>
      </c>
      <c r="L1043" t="s">
        <v>27</v>
      </c>
      <c r="M1043">
        <v>9</v>
      </c>
      <c r="N1043">
        <v>17282</v>
      </c>
      <c r="O1043">
        <v>0</v>
      </c>
      <c r="P1043" t="s">
        <v>40</v>
      </c>
      <c r="Q1043">
        <v>21</v>
      </c>
      <c r="R1043">
        <v>9</v>
      </c>
      <c r="S1043">
        <v>2</v>
      </c>
      <c r="T1043">
        <v>11</v>
      </c>
      <c r="U1043" t="s">
        <v>146</v>
      </c>
      <c r="V1043">
        <v>14</v>
      </c>
      <c r="W1043">
        <v>0</v>
      </c>
      <c r="X1043">
        <v>60</v>
      </c>
      <c r="Y1043">
        <v>695</v>
      </c>
      <c r="Z1043">
        <v>699</v>
      </c>
      <c r="AA1043">
        <v>6666.67</v>
      </c>
      <c r="AB1043">
        <v>11</v>
      </c>
    </row>
    <row r="1044" spans="1:28" x14ac:dyDescent="0.25">
      <c r="A1044">
        <v>1043</v>
      </c>
      <c r="B1044">
        <v>82729</v>
      </c>
      <c r="C1044">
        <v>12000</v>
      </c>
      <c r="D1044">
        <v>12000</v>
      </c>
      <c r="E1044" s="1">
        <v>0.1016</v>
      </c>
      <c r="F1044" t="s">
        <v>14</v>
      </c>
      <c r="G1044" t="s">
        <v>15</v>
      </c>
      <c r="H1044" s="1">
        <v>0.1193</v>
      </c>
      <c r="I1044" t="s">
        <v>24</v>
      </c>
      <c r="J1044" t="s">
        <v>31</v>
      </c>
      <c r="K1044">
        <v>8054.5</v>
      </c>
      <c r="L1044" t="s">
        <v>78</v>
      </c>
      <c r="M1044">
        <v>13</v>
      </c>
      <c r="N1044">
        <v>14986</v>
      </c>
      <c r="O1044">
        <v>0</v>
      </c>
      <c r="P1044" t="s">
        <v>40</v>
      </c>
      <c r="Q1044">
        <v>10</v>
      </c>
      <c r="R1044">
        <v>11</v>
      </c>
      <c r="S1044">
        <v>1</v>
      </c>
      <c r="T1044">
        <v>11</v>
      </c>
      <c r="U1044" t="s">
        <v>146</v>
      </c>
      <c r="V1044">
        <v>12</v>
      </c>
      <c r="W1044">
        <v>0</v>
      </c>
      <c r="X1044">
        <v>36</v>
      </c>
      <c r="Y1044">
        <v>710</v>
      </c>
      <c r="Z1044">
        <v>714</v>
      </c>
      <c r="AA1044">
        <v>8054.5</v>
      </c>
      <c r="AB1044">
        <v>11</v>
      </c>
    </row>
    <row r="1045" spans="1:28" x14ac:dyDescent="0.25">
      <c r="A1045">
        <v>1044</v>
      </c>
      <c r="B1045">
        <v>89068</v>
      </c>
      <c r="C1045">
        <v>12000</v>
      </c>
      <c r="D1045">
        <v>12000</v>
      </c>
      <c r="E1045" s="1">
        <v>0.15310000000000001</v>
      </c>
      <c r="F1045" t="s">
        <v>14</v>
      </c>
      <c r="G1045" t="s">
        <v>15</v>
      </c>
      <c r="H1045" s="1">
        <v>0.2586</v>
      </c>
      <c r="I1045" t="s">
        <v>38</v>
      </c>
      <c r="J1045" t="s">
        <v>35</v>
      </c>
      <c r="K1045">
        <v>3333.33</v>
      </c>
      <c r="L1045" t="s">
        <v>48</v>
      </c>
      <c r="M1045">
        <v>9</v>
      </c>
      <c r="N1045">
        <v>10310</v>
      </c>
      <c r="O1045">
        <v>0</v>
      </c>
      <c r="P1045" t="s">
        <v>100</v>
      </c>
      <c r="Q1045">
        <v>15</v>
      </c>
      <c r="R1045">
        <v>25</v>
      </c>
      <c r="S1045">
        <v>1</v>
      </c>
      <c r="T1045" t="s">
        <v>100</v>
      </c>
      <c r="U1045" t="s">
        <v>146</v>
      </c>
      <c r="V1045">
        <v>17</v>
      </c>
      <c r="W1045">
        <v>1</v>
      </c>
      <c r="X1045">
        <v>36</v>
      </c>
      <c r="Y1045">
        <v>665</v>
      </c>
      <c r="Z1045">
        <v>669</v>
      </c>
      <c r="AA1045">
        <v>3333.33</v>
      </c>
      <c r="AB1045">
        <v>-1</v>
      </c>
    </row>
    <row r="1046" spans="1:28" x14ac:dyDescent="0.25">
      <c r="A1046">
        <v>1045</v>
      </c>
      <c r="B1046">
        <v>31343</v>
      </c>
      <c r="C1046">
        <v>9800</v>
      </c>
      <c r="D1046">
        <v>9775</v>
      </c>
      <c r="E1046" s="1">
        <v>5.9900000000000002E-2</v>
      </c>
      <c r="F1046" t="s">
        <v>14</v>
      </c>
      <c r="G1046" t="s">
        <v>15</v>
      </c>
      <c r="H1046" s="1">
        <v>0.1444</v>
      </c>
      <c r="I1046" t="s">
        <v>56</v>
      </c>
      <c r="J1046" t="s">
        <v>17</v>
      </c>
      <c r="K1046">
        <v>6666.67</v>
      </c>
      <c r="L1046" t="s">
        <v>63</v>
      </c>
      <c r="M1046">
        <v>5</v>
      </c>
      <c r="N1046">
        <v>11466</v>
      </c>
      <c r="O1046">
        <v>0</v>
      </c>
      <c r="P1046" t="s">
        <v>37</v>
      </c>
      <c r="Q1046">
        <v>5</v>
      </c>
      <c r="R1046">
        <v>14</v>
      </c>
      <c r="S1046">
        <v>1</v>
      </c>
      <c r="T1046">
        <v>3</v>
      </c>
      <c r="U1046" t="s">
        <v>146</v>
      </c>
      <c r="V1046">
        <v>7</v>
      </c>
      <c r="W1046">
        <v>1</v>
      </c>
      <c r="X1046">
        <v>36</v>
      </c>
      <c r="Y1046">
        <v>765</v>
      </c>
      <c r="Z1046">
        <v>769</v>
      </c>
      <c r="AA1046">
        <v>6666.67</v>
      </c>
      <c r="AB1046">
        <v>3</v>
      </c>
    </row>
    <row r="1047" spans="1:28" x14ac:dyDescent="0.25">
      <c r="A1047">
        <v>1046</v>
      </c>
      <c r="B1047">
        <v>11258</v>
      </c>
      <c r="C1047">
        <v>7000</v>
      </c>
      <c r="D1047">
        <v>7000</v>
      </c>
      <c r="E1047" s="1">
        <v>0.1472</v>
      </c>
      <c r="F1047" t="s">
        <v>14</v>
      </c>
      <c r="G1047" t="s">
        <v>15</v>
      </c>
      <c r="H1047" s="1">
        <v>0.1139</v>
      </c>
      <c r="I1047" t="s">
        <v>86</v>
      </c>
      <c r="J1047" t="s">
        <v>17</v>
      </c>
      <c r="K1047">
        <v>6833</v>
      </c>
      <c r="L1047" t="s">
        <v>36</v>
      </c>
      <c r="M1047">
        <v>11</v>
      </c>
      <c r="N1047">
        <v>5537</v>
      </c>
      <c r="O1047">
        <v>1</v>
      </c>
      <c r="P1047" t="s">
        <v>53</v>
      </c>
      <c r="Q1047">
        <v>14</v>
      </c>
      <c r="R1047">
        <v>11</v>
      </c>
      <c r="S1047">
        <v>1</v>
      </c>
      <c r="T1047">
        <v>7</v>
      </c>
      <c r="U1047" t="s">
        <v>147</v>
      </c>
      <c r="V1047">
        <v>16</v>
      </c>
      <c r="W1047">
        <v>1</v>
      </c>
      <c r="X1047">
        <v>36</v>
      </c>
      <c r="Y1047">
        <v>670</v>
      </c>
      <c r="Z1047">
        <v>674</v>
      </c>
      <c r="AA1047">
        <v>6833</v>
      </c>
      <c r="AB1047">
        <v>7</v>
      </c>
    </row>
    <row r="1048" spans="1:28" x14ac:dyDescent="0.25">
      <c r="A1048">
        <v>1047</v>
      </c>
      <c r="B1048">
        <v>32181</v>
      </c>
      <c r="C1048">
        <v>10000</v>
      </c>
      <c r="D1048">
        <v>10000</v>
      </c>
      <c r="E1048" s="1">
        <v>0.1171</v>
      </c>
      <c r="F1048" t="s">
        <v>14</v>
      </c>
      <c r="G1048" t="s">
        <v>45</v>
      </c>
      <c r="H1048" s="1">
        <v>2.18E-2</v>
      </c>
      <c r="I1048" t="s">
        <v>24</v>
      </c>
      <c r="J1048" t="s">
        <v>31</v>
      </c>
      <c r="K1048">
        <v>5500</v>
      </c>
      <c r="L1048" t="s">
        <v>39</v>
      </c>
      <c r="M1048">
        <v>3</v>
      </c>
      <c r="N1048">
        <v>5623</v>
      </c>
      <c r="O1048">
        <v>0</v>
      </c>
      <c r="P1048" t="s">
        <v>64</v>
      </c>
      <c r="Q1048">
        <v>11</v>
      </c>
      <c r="R1048">
        <v>2</v>
      </c>
      <c r="S1048">
        <v>0</v>
      </c>
      <c r="T1048">
        <v>4</v>
      </c>
      <c r="U1048" t="s">
        <v>146</v>
      </c>
      <c r="V1048">
        <v>11</v>
      </c>
      <c r="W1048">
        <v>0</v>
      </c>
      <c r="X1048">
        <v>36</v>
      </c>
      <c r="Y1048">
        <v>720</v>
      </c>
      <c r="Z1048">
        <v>724</v>
      </c>
      <c r="AA1048">
        <v>5500</v>
      </c>
      <c r="AB1048">
        <v>4</v>
      </c>
    </row>
    <row r="1049" spans="1:28" x14ac:dyDescent="0.25">
      <c r="A1049">
        <v>1048</v>
      </c>
      <c r="B1049">
        <v>62270</v>
      </c>
      <c r="C1049">
        <v>10000</v>
      </c>
      <c r="D1049">
        <v>10000</v>
      </c>
      <c r="E1049" s="1">
        <v>0.13109999999999999</v>
      </c>
      <c r="F1049" t="s">
        <v>14</v>
      </c>
      <c r="G1049" t="s">
        <v>29</v>
      </c>
      <c r="H1049" s="1">
        <v>0.1938</v>
      </c>
      <c r="I1049" t="s">
        <v>111</v>
      </c>
      <c r="J1049" t="s">
        <v>17</v>
      </c>
      <c r="K1049">
        <v>4958.33</v>
      </c>
      <c r="L1049" t="s">
        <v>78</v>
      </c>
      <c r="M1049">
        <v>9</v>
      </c>
      <c r="N1049">
        <v>24598</v>
      </c>
      <c r="O1049">
        <v>1</v>
      </c>
      <c r="P1049" t="s">
        <v>22</v>
      </c>
      <c r="Q1049">
        <v>13</v>
      </c>
      <c r="R1049">
        <v>19</v>
      </c>
      <c r="S1049">
        <v>2</v>
      </c>
      <c r="T1049">
        <v>2</v>
      </c>
      <c r="U1049" t="s">
        <v>147</v>
      </c>
      <c r="V1049">
        <v>12</v>
      </c>
      <c r="W1049">
        <v>1</v>
      </c>
      <c r="X1049">
        <v>36</v>
      </c>
      <c r="Y1049">
        <v>710</v>
      </c>
      <c r="Z1049">
        <v>714</v>
      </c>
      <c r="AA1049">
        <v>4958.33</v>
      </c>
      <c r="AB1049">
        <v>2</v>
      </c>
    </row>
    <row r="1050" spans="1:28" x14ac:dyDescent="0.25">
      <c r="A1050">
        <v>1049</v>
      </c>
      <c r="B1050">
        <v>29653</v>
      </c>
      <c r="C1050">
        <v>17000</v>
      </c>
      <c r="D1050">
        <v>16975</v>
      </c>
      <c r="E1050" s="1">
        <v>0.11990000000000001</v>
      </c>
      <c r="F1050" t="s">
        <v>23</v>
      </c>
      <c r="G1050" t="s">
        <v>15</v>
      </c>
      <c r="H1050" s="1">
        <v>0.12690000000000001</v>
      </c>
      <c r="I1050" t="s">
        <v>85</v>
      </c>
      <c r="J1050" t="s">
        <v>17</v>
      </c>
      <c r="K1050">
        <v>4666.67</v>
      </c>
      <c r="L1050" t="s">
        <v>106</v>
      </c>
      <c r="M1050">
        <v>17</v>
      </c>
      <c r="N1050">
        <v>11677</v>
      </c>
      <c r="O1050">
        <v>2</v>
      </c>
      <c r="P1050" t="s">
        <v>40</v>
      </c>
      <c r="Q1050">
        <v>11</v>
      </c>
      <c r="R1050">
        <v>12</v>
      </c>
      <c r="S1050">
        <v>1</v>
      </c>
      <c r="T1050">
        <v>11</v>
      </c>
      <c r="U1050" t="s">
        <v>148</v>
      </c>
      <c r="V1050">
        <v>9</v>
      </c>
      <c r="W1050">
        <v>1</v>
      </c>
      <c r="X1050">
        <v>60</v>
      </c>
      <c r="Y1050">
        <v>745</v>
      </c>
      <c r="Z1050">
        <v>749</v>
      </c>
      <c r="AA1050">
        <v>4666.67</v>
      </c>
      <c r="AB1050">
        <v>11</v>
      </c>
    </row>
    <row r="1051" spans="1:28" x14ac:dyDescent="0.25">
      <c r="A1051">
        <v>1050</v>
      </c>
      <c r="B1051">
        <v>57430</v>
      </c>
      <c r="C1051">
        <v>18000</v>
      </c>
      <c r="D1051">
        <v>17975</v>
      </c>
      <c r="E1051" s="1">
        <v>0.19220000000000001</v>
      </c>
      <c r="F1051" t="s">
        <v>23</v>
      </c>
      <c r="G1051" t="s">
        <v>15</v>
      </c>
      <c r="H1051" s="1">
        <v>0.16039999999999999</v>
      </c>
      <c r="I1051" t="s">
        <v>59</v>
      </c>
      <c r="J1051" t="s">
        <v>17</v>
      </c>
      <c r="K1051">
        <v>4666.67</v>
      </c>
      <c r="L1051" t="s">
        <v>62</v>
      </c>
      <c r="M1051">
        <v>14</v>
      </c>
      <c r="N1051">
        <v>14878</v>
      </c>
      <c r="O1051">
        <v>3</v>
      </c>
      <c r="P1051" t="s">
        <v>40</v>
      </c>
      <c r="Q1051">
        <v>19</v>
      </c>
      <c r="R1051">
        <v>16</v>
      </c>
      <c r="S1051">
        <v>1</v>
      </c>
      <c r="T1051">
        <v>11</v>
      </c>
      <c r="U1051" t="s">
        <v>149</v>
      </c>
      <c r="V1051">
        <v>15</v>
      </c>
      <c r="W1051">
        <v>1</v>
      </c>
      <c r="X1051">
        <v>60</v>
      </c>
      <c r="Y1051">
        <v>675</v>
      </c>
      <c r="Z1051">
        <v>679</v>
      </c>
      <c r="AA1051">
        <v>4666.67</v>
      </c>
      <c r="AB1051">
        <v>11</v>
      </c>
    </row>
    <row r="1052" spans="1:28" x14ac:dyDescent="0.25">
      <c r="A1052">
        <v>1051</v>
      </c>
      <c r="B1052">
        <v>840</v>
      </c>
      <c r="C1052">
        <v>15600</v>
      </c>
      <c r="D1052">
        <v>6575</v>
      </c>
      <c r="E1052" s="1">
        <v>0.1197</v>
      </c>
      <c r="F1052" t="s">
        <v>14</v>
      </c>
      <c r="G1052" t="s">
        <v>15</v>
      </c>
      <c r="H1052" s="1">
        <v>6.6500000000000004E-2</v>
      </c>
      <c r="I1052" t="s">
        <v>24</v>
      </c>
      <c r="J1052" t="s">
        <v>17</v>
      </c>
      <c r="K1052">
        <v>15000</v>
      </c>
      <c r="L1052" t="s">
        <v>84</v>
      </c>
      <c r="M1052">
        <v>14</v>
      </c>
      <c r="N1052">
        <v>20237</v>
      </c>
      <c r="O1052">
        <v>3</v>
      </c>
      <c r="P1052" t="s">
        <v>22</v>
      </c>
      <c r="Q1052">
        <v>11</v>
      </c>
      <c r="R1052">
        <v>6</v>
      </c>
      <c r="S1052">
        <v>1</v>
      </c>
      <c r="T1052">
        <v>2</v>
      </c>
      <c r="U1052" t="s">
        <v>149</v>
      </c>
      <c r="V1052">
        <v>15</v>
      </c>
      <c r="W1052">
        <v>1</v>
      </c>
      <c r="X1052">
        <v>36</v>
      </c>
      <c r="Y1052">
        <v>680</v>
      </c>
      <c r="Z1052">
        <v>684</v>
      </c>
      <c r="AA1052">
        <v>15000</v>
      </c>
      <c r="AB1052">
        <v>2</v>
      </c>
    </row>
    <row r="1053" spans="1:28" x14ac:dyDescent="0.25">
      <c r="A1053">
        <v>1052</v>
      </c>
      <c r="B1053">
        <v>1439</v>
      </c>
      <c r="C1053">
        <v>16750</v>
      </c>
      <c r="D1053">
        <v>9445.58</v>
      </c>
      <c r="E1053" s="1">
        <v>0.1241</v>
      </c>
      <c r="F1053" t="s">
        <v>14</v>
      </c>
      <c r="G1053" t="s">
        <v>29</v>
      </c>
      <c r="H1053" s="1">
        <v>0.2475</v>
      </c>
      <c r="I1053" t="s">
        <v>46</v>
      </c>
      <c r="J1053" t="s">
        <v>31</v>
      </c>
      <c r="K1053">
        <v>3750</v>
      </c>
      <c r="L1053" t="s">
        <v>39</v>
      </c>
      <c r="M1053">
        <v>6</v>
      </c>
      <c r="N1053">
        <v>28116</v>
      </c>
      <c r="O1053">
        <v>1</v>
      </c>
      <c r="P1053" t="s">
        <v>40</v>
      </c>
      <c r="Q1053">
        <v>12</v>
      </c>
      <c r="R1053">
        <v>24</v>
      </c>
      <c r="S1053">
        <v>2</v>
      </c>
      <c r="T1053">
        <v>11</v>
      </c>
      <c r="U1053" t="s">
        <v>147</v>
      </c>
      <c r="V1053">
        <v>11</v>
      </c>
      <c r="W1053">
        <v>0</v>
      </c>
      <c r="X1053">
        <v>36</v>
      </c>
      <c r="Y1053">
        <v>720</v>
      </c>
      <c r="Z1053">
        <v>724</v>
      </c>
      <c r="AA1053">
        <v>3750</v>
      </c>
      <c r="AB1053">
        <v>11</v>
      </c>
    </row>
    <row r="1054" spans="1:28" x14ac:dyDescent="0.25">
      <c r="A1054">
        <v>1053</v>
      </c>
      <c r="B1054">
        <v>74632</v>
      </c>
      <c r="C1054">
        <v>7200</v>
      </c>
      <c r="D1054">
        <v>7200</v>
      </c>
      <c r="E1054" s="1">
        <v>0.1212</v>
      </c>
      <c r="F1054" t="s">
        <v>14</v>
      </c>
      <c r="G1054" t="s">
        <v>15</v>
      </c>
      <c r="H1054" s="1">
        <v>0.18609999999999999</v>
      </c>
      <c r="I1054" t="s">
        <v>24</v>
      </c>
      <c r="J1054" t="s">
        <v>35</v>
      </c>
      <c r="K1054">
        <v>3208.33</v>
      </c>
      <c r="L1054" t="s">
        <v>84</v>
      </c>
      <c r="M1054">
        <v>8</v>
      </c>
      <c r="N1054">
        <v>9849</v>
      </c>
      <c r="O1054">
        <v>0</v>
      </c>
      <c r="P1054" t="s">
        <v>49</v>
      </c>
      <c r="Q1054">
        <v>12</v>
      </c>
      <c r="R1054">
        <v>18</v>
      </c>
      <c r="S1054">
        <v>1</v>
      </c>
      <c r="T1054">
        <v>1</v>
      </c>
      <c r="U1054" t="s">
        <v>146</v>
      </c>
      <c r="V1054">
        <v>15</v>
      </c>
      <c r="W1054">
        <v>1</v>
      </c>
      <c r="X1054">
        <v>36</v>
      </c>
      <c r="Y1054">
        <v>680</v>
      </c>
      <c r="Z1054">
        <v>684</v>
      </c>
      <c r="AA1054">
        <v>3208.33</v>
      </c>
      <c r="AB1054">
        <v>1</v>
      </c>
    </row>
    <row r="1055" spans="1:28" x14ac:dyDescent="0.25">
      <c r="A1055">
        <v>1054</v>
      </c>
      <c r="B1055">
        <v>30753</v>
      </c>
      <c r="C1055">
        <v>1500</v>
      </c>
      <c r="D1055">
        <v>1500</v>
      </c>
      <c r="E1055" s="1">
        <v>0.12989999999999999</v>
      </c>
      <c r="F1055" t="s">
        <v>14</v>
      </c>
      <c r="G1055" t="s">
        <v>33</v>
      </c>
      <c r="H1055" s="1">
        <v>0.20599999999999999</v>
      </c>
      <c r="I1055" t="s">
        <v>94</v>
      </c>
      <c r="J1055" t="s">
        <v>17</v>
      </c>
      <c r="K1055">
        <v>5000</v>
      </c>
      <c r="L1055" t="s">
        <v>25</v>
      </c>
      <c r="M1055">
        <v>15</v>
      </c>
      <c r="N1055">
        <v>38176</v>
      </c>
      <c r="O1055">
        <v>1</v>
      </c>
      <c r="P1055" t="s">
        <v>64</v>
      </c>
      <c r="Q1055">
        <v>12</v>
      </c>
      <c r="R1055">
        <v>20</v>
      </c>
      <c r="S1055">
        <v>3</v>
      </c>
      <c r="T1055">
        <v>4</v>
      </c>
      <c r="U1055" t="s">
        <v>147</v>
      </c>
      <c r="V1055">
        <v>14</v>
      </c>
      <c r="W1055">
        <v>1</v>
      </c>
      <c r="X1055">
        <v>36</v>
      </c>
      <c r="Y1055">
        <v>690</v>
      </c>
      <c r="Z1055">
        <v>694</v>
      </c>
      <c r="AA1055">
        <v>5000</v>
      </c>
      <c r="AB1055">
        <v>4</v>
      </c>
    </row>
    <row r="1056" spans="1:28" x14ac:dyDescent="0.25">
      <c r="A1056">
        <v>1055</v>
      </c>
      <c r="B1056">
        <v>79198</v>
      </c>
      <c r="C1056">
        <v>13600</v>
      </c>
      <c r="D1056">
        <v>13600</v>
      </c>
      <c r="E1056" s="1">
        <v>0.1212</v>
      </c>
      <c r="F1056" t="s">
        <v>14</v>
      </c>
      <c r="G1056" t="s">
        <v>29</v>
      </c>
      <c r="H1056" s="1">
        <v>0.2094</v>
      </c>
      <c r="I1056" t="s">
        <v>79</v>
      </c>
      <c r="J1056" t="s">
        <v>17</v>
      </c>
      <c r="K1056">
        <v>5416.67</v>
      </c>
      <c r="L1056" t="s">
        <v>43</v>
      </c>
      <c r="M1056">
        <v>15</v>
      </c>
      <c r="N1056">
        <v>17117</v>
      </c>
      <c r="O1056">
        <v>0</v>
      </c>
      <c r="P1056" t="s">
        <v>40</v>
      </c>
      <c r="Q1056">
        <v>12</v>
      </c>
      <c r="R1056">
        <v>20</v>
      </c>
      <c r="S1056">
        <v>2</v>
      </c>
      <c r="T1056">
        <v>11</v>
      </c>
      <c r="U1056" t="s">
        <v>146</v>
      </c>
      <c r="V1056">
        <v>14</v>
      </c>
      <c r="W1056">
        <v>1</v>
      </c>
      <c r="X1056">
        <v>36</v>
      </c>
      <c r="Y1056">
        <v>685</v>
      </c>
      <c r="Z1056">
        <v>689</v>
      </c>
      <c r="AA1056">
        <v>5416.67</v>
      </c>
      <c r="AB1056">
        <v>11</v>
      </c>
    </row>
    <row r="1057" spans="1:28" x14ac:dyDescent="0.25">
      <c r="A1057">
        <v>1056</v>
      </c>
      <c r="B1057">
        <v>48489</v>
      </c>
      <c r="C1057">
        <v>30000</v>
      </c>
      <c r="D1057">
        <v>30000</v>
      </c>
      <c r="E1057" s="1">
        <v>0.24329999999999999</v>
      </c>
      <c r="F1057" t="s">
        <v>23</v>
      </c>
      <c r="G1057" t="s">
        <v>15</v>
      </c>
      <c r="H1057" s="1">
        <v>0.1124</v>
      </c>
      <c r="I1057" t="s">
        <v>24</v>
      </c>
      <c r="J1057" t="s">
        <v>31</v>
      </c>
      <c r="K1057">
        <v>11250</v>
      </c>
      <c r="L1057" t="s">
        <v>36</v>
      </c>
      <c r="M1057">
        <v>12</v>
      </c>
      <c r="N1057">
        <v>41592</v>
      </c>
      <c r="O1057">
        <v>0</v>
      </c>
      <c r="P1057" t="s">
        <v>47</v>
      </c>
      <c r="Q1057">
        <v>24</v>
      </c>
      <c r="R1057">
        <v>11</v>
      </c>
      <c r="S1057">
        <v>1</v>
      </c>
      <c r="T1057">
        <v>6</v>
      </c>
      <c r="U1057" t="s">
        <v>146</v>
      </c>
      <c r="V1057">
        <v>16</v>
      </c>
      <c r="W1057">
        <v>0</v>
      </c>
      <c r="X1057">
        <v>60</v>
      </c>
      <c r="Y1057">
        <v>670</v>
      </c>
      <c r="Z1057">
        <v>674</v>
      </c>
      <c r="AA1057">
        <v>11250</v>
      </c>
      <c r="AB1057">
        <v>6</v>
      </c>
    </row>
    <row r="1058" spans="1:28" x14ac:dyDescent="0.25">
      <c r="A1058">
        <v>1057</v>
      </c>
      <c r="B1058">
        <v>98141</v>
      </c>
      <c r="C1058">
        <v>10000</v>
      </c>
      <c r="D1058">
        <v>10000</v>
      </c>
      <c r="E1058" s="1">
        <v>0.1777</v>
      </c>
      <c r="F1058" t="s">
        <v>14</v>
      </c>
      <c r="G1058" t="s">
        <v>15</v>
      </c>
      <c r="H1058" s="1">
        <v>0.26319999999999999</v>
      </c>
      <c r="I1058" t="s">
        <v>99</v>
      </c>
      <c r="J1058" t="s">
        <v>31</v>
      </c>
      <c r="K1058">
        <v>2500</v>
      </c>
      <c r="L1058" t="s">
        <v>84</v>
      </c>
      <c r="M1058">
        <v>6</v>
      </c>
      <c r="N1058">
        <v>17543</v>
      </c>
      <c r="O1058">
        <v>1</v>
      </c>
      <c r="P1058" t="s">
        <v>53</v>
      </c>
      <c r="Q1058">
        <v>17</v>
      </c>
      <c r="R1058">
        <v>26</v>
      </c>
      <c r="S1058">
        <v>1</v>
      </c>
      <c r="T1058">
        <v>7</v>
      </c>
      <c r="U1058" t="s">
        <v>147</v>
      </c>
      <c r="V1058">
        <v>15</v>
      </c>
      <c r="W1058">
        <v>0</v>
      </c>
      <c r="X1058">
        <v>36</v>
      </c>
      <c r="Y1058">
        <v>680</v>
      </c>
      <c r="Z1058">
        <v>684</v>
      </c>
      <c r="AA1058">
        <v>2500</v>
      </c>
      <c r="AB1058">
        <v>7</v>
      </c>
    </row>
    <row r="1059" spans="1:28" x14ac:dyDescent="0.25">
      <c r="A1059">
        <v>1058</v>
      </c>
      <c r="B1059">
        <v>103353</v>
      </c>
      <c r="C1059">
        <v>10000</v>
      </c>
      <c r="D1059">
        <v>9850</v>
      </c>
      <c r="E1059" s="1">
        <v>0.10249999999999999</v>
      </c>
      <c r="F1059" t="s">
        <v>14</v>
      </c>
      <c r="G1059" t="s">
        <v>15</v>
      </c>
      <c r="H1059" s="1">
        <v>0.13980000000000001</v>
      </c>
      <c r="I1059" t="s">
        <v>30</v>
      </c>
      <c r="J1059" t="s">
        <v>17</v>
      </c>
      <c r="K1059">
        <v>5916.67</v>
      </c>
      <c r="L1059" t="s">
        <v>52</v>
      </c>
      <c r="M1059">
        <v>8</v>
      </c>
      <c r="N1059">
        <v>6639</v>
      </c>
      <c r="O1059">
        <v>4</v>
      </c>
      <c r="P1059" t="s">
        <v>49</v>
      </c>
      <c r="Q1059">
        <v>10</v>
      </c>
      <c r="R1059">
        <v>13</v>
      </c>
      <c r="S1059">
        <v>1</v>
      </c>
      <c r="T1059">
        <v>1</v>
      </c>
      <c r="U1059" t="s">
        <v>149</v>
      </c>
      <c r="V1059">
        <v>9</v>
      </c>
      <c r="W1059">
        <v>1</v>
      </c>
      <c r="X1059">
        <v>36</v>
      </c>
      <c r="Y1059">
        <v>730</v>
      </c>
      <c r="Z1059">
        <v>734</v>
      </c>
      <c r="AA1059">
        <v>5916.67</v>
      </c>
      <c r="AB1059">
        <v>1</v>
      </c>
    </row>
    <row r="1060" spans="1:28" x14ac:dyDescent="0.25">
      <c r="A1060">
        <v>1059</v>
      </c>
      <c r="B1060">
        <v>37906</v>
      </c>
      <c r="C1060">
        <v>10000</v>
      </c>
      <c r="D1060">
        <v>10000</v>
      </c>
      <c r="E1060" s="1">
        <v>0.1171</v>
      </c>
      <c r="F1060" t="s">
        <v>14</v>
      </c>
      <c r="G1060" t="s">
        <v>15</v>
      </c>
      <c r="H1060" s="1">
        <v>5.9799999999999999E-2</v>
      </c>
      <c r="I1060" t="s">
        <v>26</v>
      </c>
      <c r="J1060" t="s">
        <v>17</v>
      </c>
      <c r="K1060">
        <v>3746.58</v>
      </c>
      <c r="L1060" t="s">
        <v>27</v>
      </c>
      <c r="M1060">
        <v>5</v>
      </c>
      <c r="N1060">
        <v>9005</v>
      </c>
      <c r="O1060">
        <v>0</v>
      </c>
      <c r="P1060" t="s">
        <v>22</v>
      </c>
      <c r="Q1060">
        <v>11</v>
      </c>
      <c r="R1060">
        <v>5</v>
      </c>
      <c r="S1060">
        <v>1</v>
      </c>
      <c r="T1060">
        <v>2</v>
      </c>
      <c r="U1060" t="s">
        <v>146</v>
      </c>
      <c r="V1060">
        <v>14</v>
      </c>
      <c r="W1060">
        <v>1</v>
      </c>
      <c r="X1060">
        <v>36</v>
      </c>
      <c r="Y1060">
        <v>695</v>
      </c>
      <c r="Z1060">
        <v>699</v>
      </c>
      <c r="AA1060">
        <v>3746.58</v>
      </c>
      <c r="AB1060">
        <v>2</v>
      </c>
    </row>
    <row r="1061" spans="1:28" x14ac:dyDescent="0.25">
      <c r="A1061">
        <v>1060</v>
      </c>
      <c r="B1061">
        <v>3178</v>
      </c>
      <c r="C1061">
        <v>7000</v>
      </c>
      <c r="D1061">
        <v>6975</v>
      </c>
      <c r="E1061" s="1">
        <v>0.13159999999999999</v>
      </c>
      <c r="F1061" t="s">
        <v>14</v>
      </c>
      <c r="G1061" t="s">
        <v>58</v>
      </c>
      <c r="H1061" s="1">
        <v>0.22320000000000001</v>
      </c>
      <c r="I1061" t="s">
        <v>24</v>
      </c>
      <c r="J1061" t="s">
        <v>17</v>
      </c>
      <c r="K1061">
        <v>3041.67</v>
      </c>
      <c r="L1061" t="s">
        <v>83</v>
      </c>
      <c r="M1061">
        <v>13</v>
      </c>
      <c r="N1061">
        <v>15394</v>
      </c>
      <c r="O1061">
        <v>1</v>
      </c>
      <c r="P1061" t="s">
        <v>19</v>
      </c>
      <c r="Q1061">
        <v>13</v>
      </c>
      <c r="R1061">
        <v>22</v>
      </c>
      <c r="S1061">
        <v>0</v>
      </c>
      <c r="T1061">
        <v>0</v>
      </c>
      <c r="U1061" t="s">
        <v>147</v>
      </c>
      <c r="V1061">
        <v>13</v>
      </c>
      <c r="W1061">
        <v>1</v>
      </c>
      <c r="X1061">
        <v>36</v>
      </c>
      <c r="Y1061">
        <v>700</v>
      </c>
      <c r="Z1061">
        <v>704</v>
      </c>
      <c r="AA1061">
        <v>3041.67</v>
      </c>
      <c r="AB1061">
        <v>0</v>
      </c>
    </row>
    <row r="1062" spans="1:28" x14ac:dyDescent="0.25">
      <c r="A1062">
        <v>1061</v>
      </c>
      <c r="B1062">
        <v>33208</v>
      </c>
      <c r="C1062">
        <v>4700</v>
      </c>
      <c r="D1062">
        <v>4700</v>
      </c>
      <c r="E1062" s="1">
        <v>7.9000000000000001E-2</v>
      </c>
      <c r="F1062" t="s">
        <v>14</v>
      </c>
      <c r="G1062" t="s">
        <v>110</v>
      </c>
      <c r="H1062" s="1">
        <v>0.1065</v>
      </c>
      <c r="I1062" t="s">
        <v>116</v>
      </c>
      <c r="J1062" t="s">
        <v>31</v>
      </c>
      <c r="K1062">
        <v>3416.67</v>
      </c>
      <c r="L1062" t="s">
        <v>57</v>
      </c>
      <c r="M1062">
        <v>3</v>
      </c>
      <c r="N1062">
        <v>2297</v>
      </c>
      <c r="O1062">
        <v>0</v>
      </c>
      <c r="P1062" t="s">
        <v>40</v>
      </c>
      <c r="Q1062">
        <v>7</v>
      </c>
      <c r="R1062">
        <v>10</v>
      </c>
      <c r="S1062">
        <v>0</v>
      </c>
      <c r="T1062">
        <v>11</v>
      </c>
      <c r="U1062" t="s">
        <v>146</v>
      </c>
      <c r="V1062">
        <v>8</v>
      </c>
      <c r="W1062">
        <v>0</v>
      </c>
      <c r="X1062">
        <v>36</v>
      </c>
      <c r="Y1062">
        <v>760</v>
      </c>
      <c r="Z1062">
        <v>764</v>
      </c>
      <c r="AA1062">
        <v>3416.67</v>
      </c>
      <c r="AB1062">
        <v>11</v>
      </c>
    </row>
    <row r="1063" spans="1:28" x14ac:dyDescent="0.25">
      <c r="A1063">
        <v>1062</v>
      </c>
      <c r="B1063">
        <v>32809</v>
      </c>
      <c r="C1063">
        <v>21200</v>
      </c>
      <c r="D1063">
        <v>21200</v>
      </c>
      <c r="E1063" s="1">
        <v>9.9099999999999994E-2</v>
      </c>
      <c r="F1063" t="s">
        <v>14</v>
      </c>
      <c r="G1063" t="s">
        <v>15</v>
      </c>
      <c r="H1063" s="1">
        <v>0.25230000000000002</v>
      </c>
      <c r="I1063" t="s">
        <v>20</v>
      </c>
      <c r="J1063" t="s">
        <v>17</v>
      </c>
      <c r="K1063">
        <v>7916.67</v>
      </c>
      <c r="L1063" t="s">
        <v>39</v>
      </c>
      <c r="M1063">
        <v>18</v>
      </c>
      <c r="N1063">
        <v>7252</v>
      </c>
      <c r="O1063">
        <v>0</v>
      </c>
      <c r="P1063" t="s">
        <v>49</v>
      </c>
      <c r="Q1063">
        <v>9</v>
      </c>
      <c r="R1063">
        <v>25</v>
      </c>
      <c r="S1063">
        <v>1</v>
      </c>
      <c r="T1063">
        <v>1</v>
      </c>
      <c r="U1063" t="s">
        <v>146</v>
      </c>
      <c r="V1063">
        <v>11</v>
      </c>
      <c r="W1063">
        <v>1</v>
      </c>
      <c r="X1063">
        <v>36</v>
      </c>
      <c r="Y1063">
        <v>720</v>
      </c>
      <c r="Z1063">
        <v>724</v>
      </c>
      <c r="AA1063">
        <v>7916.67</v>
      </c>
      <c r="AB1063">
        <v>1</v>
      </c>
    </row>
    <row r="1064" spans="1:28" x14ac:dyDescent="0.25">
      <c r="A1064">
        <v>1063</v>
      </c>
      <c r="B1064">
        <v>80071</v>
      </c>
      <c r="C1064">
        <v>15000</v>
      </c>
      <c r="D1064">
        <v>14875</v>
      </c>
      <c r="E1064" s="1">
        <v>0.1905</v>
      </c>
      <c r="F1064" t="s">
        <v>14</v>
      </c>
      <c r="G1064" t="s">
        <v>15</v>
      </c>
      <c r="H1064" s="1">
        <v>0.1449</v>
      </c>
      <c r="I1064" t="s">
        <v>24</v>
      </c>
      <c r="J1064" t="s">
        <v>31</v>
      </c>
      <c r="K1064">
        <v>5000</v>
      </c>
      <c r="L1064" t="s">
        <v>48</v>
      </c>
      <c r="M1064">
        <v>12</v>
      </c>
      <c r="N1064">
        <v>10679</v>
      </c>
      <c r="O1064">
        <v>1</v>
      </c>
      <c r="P1064" t="s">
        <v>19</v>
      </c>
      <c r="Q1064">
        <v>19</v>
      </c>
      <c r="R1064">
        <v>14</v>
      </c>
      <c r="S1064">
        <v>1</v>
      </c>
      <c r="T1064">
        <v>0</v>
      </c>
      <c r="U1064" t="s">
        <v>147</v>
      </c>
      <c r="V1064">
        <v>17</v>
      </c>
      <c r="W1064">
        <v>0</v>
      </c>
      <c r="X1064">
        <v>36</v>
      </c>
      <c r="Y1064">
        <v>665</v>
      </c>
      <c r="Z1064">
        <v>669</v>
      </c>
      <c r="AA1064">
        <v>5000</v>
      </c>
      <c r="AB1064">
        <v>0</v>
      </c>
    </row>
    <row r="1065" spans="1:28" x14ac:dyDescent="0.25">
      <c r="A1065">
        <v>1064</v>
      </c>
      <c r="B1065">
        <v>22637</v>
      </c>
      <c r="C1065">
        <v>2800</v>
      </c>
      <c r="D1065">
        <v>2800</v>
      </c>
      <c r="E1065" s="1">
        <v>0.14169999999999999</v>
      </c>
      <c r="F1065" t="s">
        <v>14</v>
      </c>
      <c r="G1065" t="s">
        <v>15</v>
      </c>
      <c r="H1065" s="2">
        <v>0</v>
      </c>
      <c r="I1065" t="s">
        <v>72</v>
      </c>
      <c r="J1065" t="s">
        <v>17</v>
      </c>
      <c r="K1065">
        <v>3458</v>
      </c>
      <c r="L1065" t="s">
        <v>84</v>
      </c>
      <c r="M1065">
        <v>3</v>
      </c>
      <c r="N1065">
        <v>0</v>
      </c>
      <c r="O1065">
        <v>2</v>
      </c>
      <c r="P1065" t="s">
        <v>40</v>
      </c>
      <c r="Q1065">
        <v>14</v>
      </c>
      <c r="R1065" s="5">
        <v>0</v>
      </c>
      <c r="S1065">
        <v>1</v>
      </c>
      <c r="T1065">
        <v>11</v>
      </c>
      <c r="U1065" t="s">
        <v>148</v>
      </c>
      <c r="V1065">
        <v>15</v>
      </c>
      <c r="W1065">
        <v>1</v>
      </c>
      <c r="X1065">
        <v>36</v>
      </c>
      <c r="Y1065">
        <v>680</v>
      </c>
      <c r="Z1065">
        <v>684</v>
      </c>
      <c r="AA1065">
        <v>3458</v>
      </c>
      <c r="AB1065">
        <v>11</v>
      </c>
    </row>
    <row r="1066" spans="1:28" x14ac:dyDescent="0.25">
      <c r="A1066">
        <v>1065</v>
      </c>
      <c r="B1066">
        <v>103450</v>
      </c>
      <c r="C1066">
        <v>15000</v>
      </c>
      <c r="D1066">
        <v>14875</v>
      </c>
      <c r="E1066" s="1">
        <v>0.13109999999999999</v>
      </c>
      <c r="F1066" t="s">
        <v>14</v>
      </c>
      <c r="G1066" t="s">
        <v>97</v>
      </c>
      <c r="H1066" s="1">
        <v>0.13750000000000001</v>
      </c>
      <c r="I1066" t="s">
        <v>103</v>
      </c>
      <c r="J1066" t="s">
        <v>17</v>
      </c>
      <c r="K1066">
        <v>4166.67</v>
      </c>
      <c r="L1066" t="s">
        <v>83</v>
      </c>
      <c r="M1066">
        <v>11</v>
      </c>
      <c r="N1066">
        <v>8014</v>
      </c>
      <c r="O1066">
        <v>4</v>
      </c>
      <c r="P1066" t="s">
        <v>22</v>
      </c>
      <c r="Q1066">
        <v>13</v>
      </c>
      <c r="R1066">
        <v>13</v>
      </c>
      <c r="S1066">
        <v>0</v>
      </c>
      <c r="T1066">
        <v>2</v>
      </c>
      <c r="U1066" t="s">
        <v>149</v>
      </c>
      <c r="V1066">
        <v>13</v>
      </c>
      <c r="W1066">
        <v>1</v>
      </c>
      <c r="X1066">
        <v>36</v>
      </c>
      <c r="Y1066">
        <v>700</v>
      </c>
      <c r="Z1066">
        <v>704</v>
      </c>
      <c r="AA1066">
        <v>4166.67</v>
      </c>
      <c r="AB1066">
        <v>2</v>
      </c>
    </row>
    <row r="1067" spans="1:28" x14ac:dyDescent="0.25">
      <c r="A1067">
        <v>1066</v>
      </c>
      <c r="B1067">
        <v>91807</v>
      </c>
      <c r="C1067">
        <v>24925</v>
      </c>
      <c r="D1067">
        <v>24925</v>
      </c>
      <c r="E1067" s="1">
        <v>0.1114</v>
      </c>
      <c r="F1067" t="s">
        <v>23</v>
      </c>
      <c r="G1067" t="s">
        <v>15</v>
      </c>
      <c r="H1067" s="1">
        <v>0.248</v>
      </c>
      <c r="I1067" t="s">
        <v>126</v>
      </c>
      <c r="J1067" t="s">
        <v>17</v>
      </c>
      <c r="K1067">
        <v>6250</v>
      </c>
      <c r="L1067" t="s">
        <v>18</v>
      </c>
      <c r="M1067">
        <v>20</v>
      </c>
      <c r="N1067">
        <v>19245</v>
      </c>
      <c r="O1067">
        <v>0</v>
      </c>
      <c r="P1067" t="s">
        <v>64</v>
      </c>
      <c r="Q1067">
        <v>11</v>
      </c>
      <c r="R1067">
        <v>24</v>
      </c>
      <c r="S1067">
        <v>1</v>
      </c>
      <c r="T1067">
        <v>4</v>
      </c>
      <c r="U1067" t="s">
        <v>146</v>
      </c>
      <c r="V1067">
        <v>9</v>
      </c>
      <c r="W1067">
        <v>1</v>
      </c>
      <c r="X1067">
        <v>60</v>
      </c>
      <c r="Y1067">
        <v>735</v>
      </c>
      <c r="Z1067">
        <v>739</v>
      </c>
      <c r="AA1067">
        <v>6250</v>
      </c>
      <c r="AB1067">
        <v>4</v>
      </c>
    </row>
    <row r="1068" spans="1:28" x14ac:dyDescent="0.25">
      <c r="A1068">
        <v>1067</v>
      </c>
      <c r="B1068">
        <v>34367</v>
      </c>
      <c r="C1068">
        <v>15000</v>
      </c>
      <c r="D1068">
        <v>15000</v>
      </c>
      <c r="E1068" s="1">
        <v>0.1171</v>
      </c>
      <c r="F1068" t="s">
        <v>14</v>
      </c>
      <c r="G1068" t="s">
        <v>15</v>
      </c>
      <c r="H1068" s="1">
        <v>0.20699999999999999</v>
      </c>
      <c r="I1068" t="s">
        <v>71</v>
      </c>
      <c r="J1068" t="s">
        <v>35</v>
      </c>
      <c r="K1068">
        <v>5416.67</v>
      </c>
      <c r="L1068" t="s">
        <v>42</v>
      </c>
      <c r="M1068">
        <v>20</v>
      </c>
      <c r="N1068">
        <v>25464</v>
      </c>
      <c r="O1068">
        <v>0</v>
      </c>
      <c r="P1068" t="s">
        <v>64</v>
      </c>
      <c r="Q1068">
        <v>11</v>
      </c>
      <c r="R1068">
        <v>20</v>
      </c>
      <c r="S1068">
        <v>1</v>
      </c>
      <c r="T1068">
        <v>4</v>
      </c>
      <c r="U1068" t="s">
        <v>146</v>
      </c>
      <c r="V1068">
        <v>12</v>
      </c>
      <c r="W1068">
        <v>1</v>
      </c>
      <c r="X1068">
        <v>36</v>
      </c>
      <c r="Y1068">
        <v>705</v>
      </c>
      <c r="Z1068">
        <v>709</v>
      </c>
      <c r="AA1068">
        <v>5416.67</v>
      </c>
      <c r="AB1068">
        <v>4</v>
      </c>
    </row>
    <row r="1069" spans="1:28" x14ac:dyDescent="0.25">
      <c r="A1069">
        <v>1068</v>
      </c>
      <c r="B1069">
        <v>33046</v>
      </c>
      <c r="C1069">
        <v>9100</v>
      </c>
      <c r="D1069">
        <v>9100</v>
      </c>
      <c r="E1069" s="1">
        <v>6.0299999999999999E-2</v>
      </c>
      <c r="F1069" t="s">
        <v>14</v>
      </c>
      <c r="G1069" t="s">
        <v>75</v>
      </c>
      <c r="H1069" s="1">
        <v>0.14660000000000001</v>
      </c>
      <c r="I1069" t="s">
        <v>77</v>
      </c>
      <c r="J1069" t="s">
        <v>17</v>
      </c>
      <c r="K1069">
        <v>3500</v>
      </c>
      <c r="L1069" t="s">
        <v>67</v>
      </c>
      <c r="M1069">
        <v>18</v>
      </c>
      <c r="N1069">
        <v>4315</v>
      </c>
      <c r="O1069">
        <v>1</v>
      </c>
      <c r="P1069" t="s">
        <v>40</v>
      </c>
      <c r="Q1069">
        <v>6</v>
      </c>
      <c r="R1069">
        <v>14</v>
      </c>
      <c r="S1069">
        <v>0</v>
      </c>
      <c r="T1069">
        <v>11</v>
      </c>
      <c r="U1069" t="s">
        <v>147</v>
      </c>
      <c r="V1069">
        <v>7</v>
      </c>
      <c r="W1069">
        <v>1</v>
      </c>
      <c r="X1069">
        <v>36</v>
      </c>
      <c r="Y1069">
        <v>780</v>
      </c>
      <c r="Z1069">
        <v>784</v>
      </c>
      <c r="AA1069">
        <v>3500</v>
      </c>
      <c r="AB1069">
        <v>11</v>
      </c>
    </row>
    <row r="1070" spans="1:28" x14ac:dyDescent="0.25">
      <c r="A1070">
        <v>1069</v>
      </c>
      <c r="B1070">
        <v>79981</v>
      </c>
      <c r="C1070">
        <v>12000</v>
      </c>
      <c r="D1070">
        <v>11950</v>
      </c>
      <c r="E1070" s="1">
        <v>0.1212</v>
      </c>
      <c r="F1070" t="s">
        <v>14</v>
      </c>
      <c r="G1070" t="s">
        <v>29</v>
      </c>
      <c r="H1070" s="1">
        <v>0.2298</v>
      </c>
      <c r="I1070" t="s">
        <v>71</v>
      </c>
      <c r="J1070" t="s">
        <v>31</v>
      </c>
      <c r="K1070">
        <v>5416.67</v>
      </c>
      <c r="L1070" t="s">
        <v>25</v>
      </c>
      <c r="M1070">
        <v>7</v>
      </c>
      <c r="N1070">
        <v>13234</v>
      </c>
      <c r="O1070">
        <v>0</v>
      </c>
      <c r="P1070" t="s">
        <v>64</v>
      </c>
      <c r="Q1070">
        <v>12</v>
      </c>
      <c r="R1070">
        <v>22</v>
      </c>
      <c r="S1070">
        <v>2</v>
      </c>
      <c r="T1070">
        <v>4</v>
      </c>
      <c r="U1070" t="s">
        <v>146</v>
      </c>
      <c r="V1070">
        <v>14</v>
      </c>
      <c r="W1070">
        <v>0</v>
      </c>
      <c r="X1070">
        <v>36</v>
      </c>
      <c r="Y1070">
        <v>690</v>
      </c>
      <c r="Z1070">
        <v>694</v>
      </c>
      <c r="AA1070">
        <v>5416.67</v>
      </c>
      <c r="AB1070">
        <v>4</v>
      </c>
    </row>
    <row r="1071" spans="1:28" x14ac:dyDescent="0.25">
      <c r="A1071">
        <v>1070</v>
      </c>
      <c r="B1071">
        <v>63703</v>
      </c>
      <c r="C1071">
        <v>16250</v>
      </c>
      <c r="D1071">
        <v>16250</v>
      </c>
      <c r="E1071" s="1">
        <v>0.23280000000000001</v>
      </c>
      <c r="F1071" t="s">
        <v>23</v>
      </c>
      <c r="G1071" t="s">
        <v>33</v>
      </c>
      <c r="H1071" s="1">
        <v>0.1167</v>
      </c>
      <c r="I1071" t="s">
        <v>24</v>
      </c>
      <c r="J1071" t="s">
        <v>35</v>
      </c>
      <c r="K1071">
        <v>4300</v>
      </c>
      <c r="L1071" t="s">
        <v>73</v>
      </c>
      <c r="M1071">
        <v>10</v>
      </c>
      <c r="N1071">
        <v>16444</v>
      </c>
      <c r="O1071">
        <v>0</v>
      </c>
      <c r="P1071" t="s">
        <v>100</v>
      </c>
      <c r="Q1071">
        <v>23</v>
      </c>
      <c r="R1071">
        <v>11</v>
      </c>
      <c r="S1071">
        <v>3</v>
      </c>
      <c r="T1071" t="s">
        <v>100</v>
      </c>
      <c r="U1071" t="s">
        <v>146</v>
      </c>
      <c r="V1071">
        <v>18</v>
      </c>
      <c r="W1071">
        <v>1</v>
      </c>
      <c r="X1071">
        <v>60</v>
      </c>
      <c r="Y1071">
        <v>660</v>
      </c>
      <c r="Z1071">
        <v>664</v>
      </c>
      <c r="AA1071">
        <v>4300</v>
      </c>
      <c r="AB1071">
        <v>-1</v>
      </c>
    </row>
    <row r="1072" spans="1:28" x14ac:dyDescent="0.25">
      <c r="A1072">
        <v>1071</v>
      </c>
      <c r="B1072">
        <v>86783</v>
      </c>
      <c r="C1072">
        <v>25000</v>
      </c>
      <c r="D1072">
        <v>25000</v>
      </c>
      <c r="E1072" s="1">
        <v>0.18490000000000001</v>
      </c>
      <c r="F1072" t="s">
        <v>23</v>
      </c>
      <c r="G1072" t="s">
        <v>15</v>
      </c>
      <c r="H1072" s="1">
        <v>0.1008</v>
      </c>
      <c r="I1072" t="s">
        <v>24</v>
      </c>
      <c r="J1072" t="s">
        <v>31</v>
      </c>
      <c r="K1072">
        <v>7666.67</v>
      </c>
      <c r="L1072" t="s">
        <v>21</v>
      </c>
      <c r="M1072">
        <v>12</v>
      </c>
      <c r="N1072">
        <v>14631</v>
      </c>
      <c r="O1072">
        <v>2</v>
      </c>
      <c r="P1072" t="s">
        <v>37</v>
      </c>
      <c r="Q1072">
        <v>18</v>
      </c>
      <c r="R1072">
        <v>10</v>
      </c>
      <c r="S1072">
        <v>1</v>
      </c>
      <c r="T1072">
        <v>3</v>
      </c>
      <c r="U1072" t="s">
        <v>148</v>
      </c>
      <c r="V1072">
        <v>11</v>
      </c>
      <c r="W1072">
        <v>0</v>
      </c>
      <c r="X1072">
        <v>60</v>
      </c>
      <c r="Y1072">
        <v>715</v>
      </c>
      <c r="Z1072">
        <v>719</v>
      </c>
      <c r="AA1072">
        <v>7666.67</v>
      </c>
      <c r="AB1072">
        <v>3</v>
      </c>
    </row>
    <row r="1073" spans="1:28" x14ac:dyDescent="0.25">
      <c r="A1073">
        <v>1072</v>
      </c>
      <c r="B1073">
        <v>90684</v>
      </c>
      <c r="C1073">
        <v>30000</v>
      </c>
      <c r="D1073">
        <v>30000</v>
      </c>
      <c r="E1073" s="1">
        <v>0.15310000000000001</v>
      </c>
      <c r="F1073" t="s">
        <v>14</v>
      </c>
      <c r="G1073" t="s">
        <v>15</v>
      </c>
      <c r="H1073" s="1">
        <v>7.2499999999999995E-2</v>
      </c>
      <c r="I1073" t="s">
        <v>24</v>
      </c>
      <c r="J1073" t="s">
        <v>17</v>
      </c>
      <c r="K1073">
        <v>9000</v>
      </c>
      <c r="L1073" t="s">
        <v>73</v>
      </c>
      <c r="M1073">
        <v>8</v>
      </c>
      <c r="N1073">
        <v>19430</v>
      </c>
      <c r="O1073">
        <v>0</v>
      </c>
      <c r="P1073" t="s">
        <v>32</v>
      </c>
      <c r="Q1073">
        <v>15</v>
      </c>
      <c r="R1073">
        <v>7</v>
      </c>
      <c r="S1073">
        <v>1</v>
      </c>
      <c r="T1073">
        <v>9</v>
      </c>
      <c r="U1073" t="s">
        <v>146</v>
      </c>
      <c r="V1073">
        <v>18</v>
      </c>
      <c r="W1073">
        <v>1</v>
      </c>
      <c r="X1073">
        <v>36</v>
      </c>
      <c r="Y1073">
        <v>660</v>
      </c>
      <c r="Z1073">
        <v>664</v>
      </c>
      <c r="AA1073">
        <v>9000</v>
      </c>
      <c r="AB1073">
        <v>9</v>
      </c>
    </row>
    <row r="1074" spans="1:28" x14ac:dyDescent="0.25">
      <c r="A1074">
        <v>1073</v>
      </c>
      <c r="B1074">
        <v>1316</v>
      </c>
      <c r="C1074">
        <v>4800</v>
      </c>
      <c r="D1074">
        <v>544.89</v>
      </c>
      <c r="E1074" s="1">
        <v>0.1159</v>
      </c>
      <c r="F1074" t="s">
        <v>14</v>
      </c>
      <c r="G1074" t="s">
        <v>29</v>
      </c>
      <c r="H1074" s="1">
        <v>0.13189999999999999</v>
      </c>
      <c r="I1074" t="s">
        <v>72</v>
      </c>
      <c r="J1074" t="s">
        <v>17</v>
      </c>
      <c r="K1074">
        <v>7083.33</v>
      </c>
      <c r="L1074" t="s">
        <v>84</v>
      </c>
      <c r="M1074">
        <v>21</v>
      </c>
      <c r="N1074">
        <v>44198</v>
      </c>
      <c r="O1074">
        <v>0</v>
      </c>
      <c r="P1074" t="s">
        <v>40</v>
      </c>
      <c r="Q1074">
        <v>11</v>
      </c>
      <c r="R1074">
        <v>13</v>
      </c>
      <c r="S1074">
        <v>2</v>
      </c>
      <c r="T1074">
        <v>11</v>
      </c>
      <c r="U1074" t="s">
        <v>146</v>
      </c>
      <c r="V1074">
        <v>15</v>
      </c>
      <c r="W1074">
        <v>1</v>
      </c>
      <c r="X1074">
        <v>36</v>
      </c>
      <c r="Y1074">
        <v>680</v>
      </c>
      <c r="Z1074">
        <v>684</v>
      </c>
      <c r="AA1074">
        <v>7083.33</v>
      </c>
      <c r="AB1074">
        <v>11</v>
      </c>
    </row>
    <row r="1075" spans="1:28" x14ac:dyDescent="0.25">
      <c r="A1075">
        <v>1074</v>
      </c>
      <c r="B1075">
        <v>54430</v>
      </c>
      <c r="C1075">
        <v>3000</v>
      </c>
      <c r="D1075">
        <v>3000</v>
      </c>
      <c r="E1075" s="1">
        <v>0.1212</v>
      </c>
      <c r="F1075" t="s">
        <v>14</v>
      </c>
      <c r="G1075" t="s">
        <v>76</v>
      </c>
      <c r="H1075" s="1">
        <v>0.14929999999999999</v>
      </c>
      <c r="I1075" t="s">
        <v>46</v>
      </c>
      <c r="J1075" t="s">
        <v>31</v>
      </c>
      <c r="K1075">
        <v>6333.33</v>
      </c>
      <c r="L1075" t="s">
        <v>84</v>
      </c>
      <c r="M1075">
        <v>13</v>
      </c>
      <c r="N1075">
        <v>8682</v>
      </c>
      <c r="O1075">
        <v>0</v>
      </c>
      <c r="P1075" t="s">
        <v>64</v>
      </c>
      <c r="Q1075">
        <v>12</v>
      </c>
      <c r="R1075">
        <v>14</v>
      </c>
      <c r="S1075">
        <v>5</v>
      </c>
      <c r="T1075">
        <v>4</v>
      </c>
      <c r="U1075" t="s">
        <v>146</v>
      </c>
      <c r="V1075">
        <v>15</v>
      </c>
      <c r="W1075">
        <v>0</v>
      </c>
      <c r="X1075">
        <v>36</v>
      </c>
      <c r="Y1075">
        <v>680</v>
      </c>
      <c r="Z1075">
        <v>684</v>
      </c>
      <c r="AA1075">
        <v>6333.33</v>
      </c>
      <c r="AB1075">
        <v>4</v>
      </c>
    </row>
    <row r="1076" spans="1:28" x14ac:dyDescent="0.25">
      <c r="A1076">
        <v>1075</v>
      </c>
      <c r="B1076">
        <v>4691</v>
      </c>
      <c r="C1076">
        <v>17000</v>
      </c>
      <c r="D1076">
        <v>16650</v>
      </c>
      <c r="E1076" s="1">
        <v>0.12180000000000001</v>
      </c>
      <c r="F1076" t="s">
        <v>14</v>
      </c>
      <c r="G1076" t="s">
        <v>15</v>
      </c>
      <c r="H1076" s="1">
        <v>0.158</v>
      </c>
      <c r="I1076" t="s">
        <v>61</v>
      </c>
      <c r="J1076" t="s">
        <v>17</v>
      </c>
      <c r="K1076">
        <v>5292</v>
      </c>
      <c r="L1076" t="s">
        <v>21</v>
      </c>
      <c r="M1076">
        <v>9</v>
      </c>
      <c r="N1076">
        <v>21441</v>
      </c>
      <c r="O1076">
        <v>1</v>
      </c>
      <c r="P1076" t="s">
        <v>40</v>
      </c>
      <c r="Q1076">
        <v>12</v>
      </c>
      <c r="R1076">
        <v>15</v>
      </c>
      <c r="S1076">
        <v>1</v>
      </c>
      <c r="T1076">
        <v>11</v>
      </c>
      <c r="U1076" t="s">
        <v>147</v>
      </c>
      <c r="V1076">
        <v>11</v>
      </c>
      <c r="W1076">
        <v>1</v>
      </c>
      <c r="X1076">
        <v>36</v>
      </c>
      <c r="Y1076">
        <v>715</v>
      </c>
      <c r="Z1076">
        <v>719</v>
      </c>
      <c r="AA1076">
        <v>5292</v>
      </c>
      <c r="AB1076">
        <v>11</v>
      </c>
    </row>
    <row r="1077" spans="1:28" x14ac:dyDescent="0.25">
      <c r="A1077">
        <v>1076</v>
      </c>
      <c r="B1077">
        <v>8716</v>
      </c>
      <c r="C1077">
        <v>12000</v>
      </c>
      <c r="D1077">
        <v>12000</v>
      </c>
      <c r="E1077" s="1">
        <v>0.17560000000000001</v>
      </c>
      <c r="F1077" t="s">
        <v>14</v>
      </c>
      <c r="G1077" t="s">
        <v>15</v>
      </c>
      <c r="H1077" s="1">
        <v>0.21809999999999999</v>
      </c>
      <c r="I1077" t="s">
        <v>20</v>
      </c>
      <c r="J1077" t="s">
        <v>17</v>
      </c>
      <c r="K1077">
        <v>5833.33</v>
      </c>
      <c r="L1077" t="s">
        <v>84</v>
      </c>
      <c r="M1077">
        <v>10</v>
      </c>
      <c r="N1077">
        <v>11074</v>
      </c>
      <c r="O1077">
        <v>3</v>
      </c>
      <c r="P1077" t="s">
        <v>22</v>
      </c>
      <c r="Q1077">
        <v>17</v>
      </c>
      <c r="R1077">
        <v>21</v>
      </c>
      <c r="S1077">
        <v>1</v>
      </c>
      <c r="T1077">
        <v>2</v>
      </c>
      <c r="U1077" t="s">
        <v>149</v>
      </c>
      <c r="V1077">
        <v>15</v>
      </c>
      <c r="W1077">
        <v>1</v>
      </c>
      <c r="X1077">
        <v>36</v>
      </c>
      <c r="Y1077">
        <v>680</v>
      </c>
      <c r="Z1077">
        <v>684</v>
      </c>
      <c r="AA1077">
        <v>5833.33</v>
      </c>
      <c r="AB1077">
        <v>2</v>
      </c>
    </row>
    <row r="1078" spans="1:28" x14ac:dyDescent="0.25">
      <c r="A1078">
        <v>1077</v>
      </c>
      <c r="B1078">
        <v>88420</v>
      </c>
      <c r="C1078">
        <v>27575</v>
      </c>
      <c r="D1078">
        <v>27575</v>
      </c>
      <c r="E1078" s="1">
        <v>0.1905</v>
      </c>
      <c r="F1078" t="s">
        <v>23</v>
      </c>
      <c r="G1078" t="s">
        <v>68</v>
      </c>
      <c r="H1078" s="1">
        <v>0.1061</v>
      </c>
      <c r="I1078" t="s">
        <v>38</v>
      </c>
      <c r="J1078" t="s">
        <v>17</v>
      </c>
      <c r="K1078">
        <v>13125</v>
      </c>
      <c r="L1078" t="s">
        <v>36</v>
      </c>
      <c r="M1078">
        <v>16</v>
      </c>
      <c r="N1078">
        <v>25980</v>
      </c>
      <c r="O1078">
        <v>1</v>
      </c>
      <c r="P1078" t="s">
        <v>47</v>
      </c>
      <c r="Q1078">
        <v>19</v>
      </c>
      <c r="R1078">
        <v>10</v>
      </c>
      <c r="S1078">
        <v>4</v>
      </c>
      <c r="T1078">
        <v>6</v>
      </c>
      <c r="U1078" t="s">
        <v>147</v>
      </c>
      <c r="V1078">
        <v>16</v>
      </c>
      <c r="W1078">
        <v>1</v>
      </c>
      <c r="X1078">
        <v>60</v>
      </c>
      <c r="Y1078">
        <v>670</v>
      </c>
      <c r="Z1078">
        <v>674</v>
      </c>
      <c r="AA1078">
        <v>13125</v>
      </c>
      <c r="AB1078">
        <v>6</v>
      </c>
    </row>
    <row r="1079" spans="1:28" x14ac:dyDescent="0.25">
      <c r="A1079">
        <v>1078</v>
      </c>
      <c r="B1079">
        <v>73164</v>
      </c>
      <c r="C1079">
        <v>5000</v>
      </c>
      <c r="D1079">
        <v>5000</v>
      </c>
      <c r="E1079" s="1">
        <v>8.8999999999999996E-2</v>
      </c>
      <c r="F1079" t="s">
        <v>14</v>
      </c>
      <c r="G1079" t="s">
        <v>29</v>
      </c>
      <c r="H1079" s="1">
        <v>0.2147</v>
      </c>
      <c r="I1079" t="s">
        <v>24</v>
      </c>
      <c r="J1079" t="s">
        <v>31</v>
      </c>
      <c r="K1079">
        <v>3000</v>
      </c>
      <c r="L1079" t="s">
        <v>21</v>
      </c>
      <c r="M1079">
        <v>4</v>
      </c>
      <c r="N1079">
        <v>12841</v>
      </c>
      <c r="O1079">
        <v>0</v>
      </c>
      <c r="P1079" t="s">
        <v>37</v>
      </c>
      <c r="Q1079">
        <v>8</v>
      </c>
      <c r="R1079">
        <v>21</v>
      </c>
      <c r="S1079">
        <v>2</v>
      </c>
      <c r="T1079">
        <v>3</v>
      </c>
      <c r="U1079" t="s">
        <v>146</v>
      </c>
      <c r="V1079">
        <v>11</v>
      </c>
      <c r="W1079">
        <v>0</v>
      </c>
      <c r="X1079">
        <v>36</v>
      </c>
      <c r="Y1079">
        <v>715</v>
      </c>
      <c r="Z1079">
        <v>719</v>
      </c>
      <c r="AA1079">
        <v>3000</v>
      </c>
      <c r="AB1079">
        <v>3</v>
      </c>
    </row>
    <row r="1080" spans="1:28" x14ac:dyDescent="0.25">
      <c r="A1080">
        <v>1079</v>
      </c>
      <c r="B1080">
        <v>59593</v>
      </c>
      <c r="C1080">
        <v>9000</v>
      </c>
      <c r="D1080">
        <v>9000</v>
      </c>
      <c r="E1080" s="1">
        <v>0.13109999999999999</v>
      </c>
      <c r="F1080" t="s">
        <v>14</v>
      </c>
      <c r="G1080" t="s">
        <v>15</v>
      </c>
      <c r="H1080" s="1">
        <v>0.12670000000000001</v>
      </c>
      <c r="I1080" t="s">
        <v>81</v>
      </c>
      <c r="J1080" t="s">
        <v>31</v>
      </c>
      <c r="K1080">
        <v>3466.67</v>
      </c>
      <c r="L1080" t="s">
        <v>84</v>
      </c>
      <c r="M1080">
        <v>13</v>
      </c>
      <c r="N1080">
        <v>11103</v>
      </c>
      <c r="O1080">
        <v>0</v>
      </c>
      <c r="P1080" t="s">
        <v>53</v>
      </c>
      <c r="Q1080">
        <v>13</v>
      </c>
      <c r="R1080">
        <v>12</v>
      </c>
      <c r="S1080">
        <v>1</v>
      </c>
      <c r="T1080">
        <v>7</v>
      </c>
      <c r="U1080" t="s">
        <v>146</v>
      </c>
      <c r="V1080">
        <v>15</v>
      </c>
      <c r="W1080">
        <v>0</v>
      </c>
      <c r="X1080">
        <v>36</v>
      </c>
      <c r="Y1080">
        <v>680</v>
      </c>
      <c r="Z1080">
        <v>684</v>
      </c>
      <c r="AA1080">
        <v>3466.67</v>
      </c>
      <c r="AB1080">
        <v>7</v>
      </c>
    </row>
    <row r="1081" spans="1:28" x14ac:dyDescent="0.25">
      <c r="A1081">
        <v>1080</v>
      </c>
      <c r="B1081">
        <v>12157</v>
      </c>
      <c r="C1081">
        <v>12000</v>
      </c>
      <c r="D1081">
        <v>11650</v>
      </c>
      <c r="E1081" s="1">
        <v>0.1323</v>
      </c>
      <c r="F1081" t="s">
        <v>23</v>
      </c>
      <c r="G1081" t="s">
        <v>58</v>
      </c>
      <c r="H1081" s="1">
        <v>0.20760000000000001</v>
      </c>
      <c r="I1081" t="s">
        <v>46</v>
      </c>
      <c r="J1081" t="s">
        <v>17</v>
      </c>
      <c r="K1081">
        <v>5683</v>
      </c>
      <c r="L1081" t="s">
        <v>52</v>
      </c>
      <c r="M1081">
        <v>15</v>
      </c>
      <c r="N1081">
        <v>21583</v>
      </c>
      <c r="O1081">
        <v>2</v>
      </c>
      <c r="P1081" t="s">
        <v>37</v>
      </c>
      <c r="Q1081">
        <v>13</v>
      </c>
      <c r="R1081">
        <v>20</v>
      </c>
      <c r="S1081">
        <v>0</v>
      </c>
      <c r="T1081">
        <v>3</v>
      </c>
      <c r="U1081" t="s">
        <v>148</v>
      </c>
      <c r="V1081">
        <v>9</v>
      </c>
      <c r="W1081">
        <v>1</v>
      </c>
      <c r="X1081">
        <v>60</v>
      </c>
      <c r="Y1081">
        <v>730</v>
      </c>
      <c r="Z1081">
        <v>734</v>
      </c>
      <c r="AA1081">
        <v>5683</v>
      </c>
      <c r="AB1081">
        <v>3</v>
      </c>
    </row>
    <row r="1082" spans="1:28" x14ac:dyDescent="0.25">
      <c r="A1082">
        <v>1081</v>
      </c>
      <c r="B1082">
        <v>57551</v>
      </c>
      <c r="C1082">
        <v>16500</v>
      </c>
      <c r="D1082">
        <v>16500</v>
      </c>
      <c r="E1082" s="1">
        <v>7.9000000000000001E-2</v>
      </c>
      <c r="F1082" t="s">
        <v>14</v>
      </c>
      <c r="G1082" t="s">
        <v>15</v>
      </c>
      <c r="H1082" s="1">
        <v>0.27229999999999999</v>
      </c>
      <c r="I1082" t="s">
        <v>71</v>
      </c>
      <c r="J1082" t="s">
        <v>31</v>
      </c>
      <c r="K1082">
        <v>4583.33</v>
      </c>
      <c r="L1082" t="s">
        <v>57</v>
      </c>
      <c r="M1082">
        <v>11</v>
      </c>
      <c r="N1082">
        <v>8176</v>
      </c>
      <c r="O1082">
        <v>1</v>
      </c>
      <c r="P1082" t="s">
        <v>49</v>
      </c>
      <c r="Q1082">
        <v>7</v>
      </c>
      <c r="R1082">
        <v>27</v>
      </c>
      <c r="S1082">
        <v>1</v>
      </c>
      <c r="T1082">
        <v>1</v>
      </c>
      <c r="U1082" t="s">
        <v>147</v>
      </c>
      <c r="V1082">
        <v>8</v>
      </c>
      <c r="W1082">
        <v>0</v>
      </c>
      <c r="X1082">
        <v>36</v>
      </c>
      <c r="Y1082">
        <v>760</v>
      </c>
      <c r="Z1082">
        <v>764</v>
      </c>
      <c r="AA1082">
        <v>4583.33</v>
      </c>
      <c r="AB1082">
        <v>1</v>
      </c>
    </row>
    <row r="1083" spans="1:28" x14ac:dyDescent="0.25">
      <c r="A1083">
        <v>1082</v>
      </c>
      <c r="B1083">
        <v>2768</v>
      </c>
      <c r="C1083">
        <v>18000</v>
      </c>
      <c r="D1083">
        <v>13003.66</v>
      </c>
      <c r="E1083" s="1">
        <v>0.11890000000000001</v>
      </c>
      <c r="F1083" t="s">
        <v>14</v>
      </c>
      <c r="G1083" t="s">
        <v>15</v>
      </c>
      <c r="H1083" s="1">
        <v>0.223</v>
      </c>
      <c r="I1083" t="s">
        <v>54</v>
      </c>
      <c r="J1083" t="s">
        <v>17</v>
      </c>
      <c r="K1083">
        <v>6000</v>
      </c>
      <c r="L1083" t="s">
        <v>106</v>
      </c>
      <c r="M1083">
        <v>16</v>
      </c>
      <c r="N1083">
        <v>23518</v>
      </c>
      <c r="O1083">
        <v>2</v>
      </c>
      <c r="P1083" t="s">
        <v>32</v>
      </c>
      <c r="Q1083">
        <v>11</v>
      </c>
      <c r="R1083">
        <v>22</v>
      </c>
      <c r="S1083">
        <v>1</v>
      </c>
      <c r="T1083">
        <v>9</v>
      </c>
      <c r="U1083" t="s">
        <v>148</v>
      </c>
      <c r="V1083">
        <v>9</v>
      </c>
      <c r="W1083">
        <v>1</v>
      </c>
      <c r="X1083">
        <v>36</v>
      </c>
      <c r="Y1083">
        <v>745</v>
      </c>
      <c r="Z1083">
        <v>749</v>
      </c>
      <c r="AA1083">
        <v>6000</v>
      </c>
      <c r="AB1083">
        <v>9</v>
      </c>
    </row>
    <row r="1084" spans="1:28" x14ac:dyDescent="0.25">
      <c r="A1084">
        <v>1083</v>
      </c>
      <c r="B1084">
        <v>34282</v>
      </c>
      <c r="C1084">
        <v>30000</v>
      </c>
      <c r="D1084">
        <v>29975</v>
      </c>
      <c r="E1084" s="1">
        <v>0.18640000000000001</v>
      </c>
      <c r="F1084" t="s">
        <v>23</v>
      </c>
      <c r="G1084" t="s">
        <v>15</v>
      </c>
      <c r="H1084" s="1">
        <v>4.4699999999999997E-2</v>
      </c>
      <c r="I1084" t="s">
        <v>24</v>
      </c>
      <c r="J1084" t="s">
        <v>17</v>
      </c>
      <c r="K1084">
        <v>5833.33</v>
      </c>
      <c r="L1084" t="s">
        <v>39</v>
      </c>
      <c r="M1084">
        <v>7</v>
      </c>
      <c r="N1084">
        <v>9249</v>
      </c>
      <c r="O1084">
        <v>0</v>
      </c>
      <c r="P1084" t="s">
        <v>53</v>
      </c>
      <c r="Q1084">
        <v>18</v>
      </c>
      <c r="R1084">
        <v>4</v>
      </c>
      <c r="S1084">
        <v>1</v>
      </c>
      <c r="T1084">
        <v>7</v>
      </c>
      <c r="U1084" t="s">
        <v>146</v>
      </c>
      <c r="V1084">
        <v>11</v>
      </c>
      <c r="W1084">
        <v>1</v>
      </c>
      <c r="X1084">
        <v>60</v>
      </c>
      <c r="Y1084">
        <v>720</v>
      </c>
      <c r="Z1084">
        <v>724</v>
      </c>
      <c r="AA1084">
        <v>5833.33</v>
      </c>
      <c r="AB1084">
        <v>7</v>
      </c>
    </row>
    <row r="1085" spans="1:28" x14ac:dyDescent="0.25">
      <c r="A1085">
        <v>1084</v>
      </c>
      <c r="B1085">
        <v>55478</v>
      </c>
      <c r="C1085">
        <v>30000</v>
      </c>
      <c r="D1085">
        <v>29975</v>
      </c>
      <c r="E1085" s="1">
        <v>0.20499999999999999</v>
      </c>
      <c r="F1085" t="s">
        <v>23</v>
      </c>
      <c r="G1085" t="s">
        <v>15</v>
      </c>
      <c r="H1085" s="1">
        <v>0.108</v>
      </c>
      <c r="I1085" t="s">
        <v>30</v>
      </c>
      <c r="J1085" t="s">
        <v>31</v>
      </c>
      <c r="K1085">
        <v>7083.33</v>
      </c>
      <c r="L1085" t="s">
        <v>42</v>
      </c>
      <c r="M1085">
        <v>12</v>
      </c>
      <c r="N1085">
        <v>9121</v>
      </c>
      <c r="O1085">
        <v>0</v>
      </c>
      <c r="P1085" t="s">
        <v>40</v>
      </c>
      <c r="Q1085">
        <v>20</v>
      </c>
      <c r="R1085">
        <v>10</v>
      </c>
      <c r="S1085">
        <v>1</v>
      </c>
      <c r="T1085">
        <v>11</v>
      </c>
      <c r="U1085" t="s">
        <v>146</v>
      </c>
      <c r="V1085">
        <v>12</v>
      </c>
      <c r="W1085">
        <v>0</v>
      </c>
      <c r="X1085">
        <v>60</v>
      </c>
      <c r="Y1085">
        <v>705</v>
      </c>
      <c r="Z1085">
        <v>709</v>
      </c>
      <c r="AA1085">
        <v>7083.33</v>
      </c>
      <c r="AB1085">
        <v>11</v>
      </c>
    </row>
    <row r="1086" spans="1:28" x14ac:dyDescent="0.25">
      <c r="A1086">
        <v>1085</v>
      </c>
      <c r="B1086">
        <v>3362</v>
      </c>
      <c r="C1086">
        <v>10000</v>
      </c>
      <c r="D1086">
        <v>7945.17</v>
      </c>
      <c r="E1086" s="1">
        <v>0.13159999999999999</v>
      </c>
      <c r="F1086" t="s">
        <v>14</v>
      </c>
      <c r="G1086" t="s">
        <v>15</v>
      </c>
      <c r="H1086" s="1">
        <v>0.2447</v>
      </c>
      <c r="I1086" t="s">
        <v>93</v>
      </c>
      <c r="J1086" t="s">
        <v>31</v>
      </c>
      <c r="K1086">
        <v>3583.33</v>
      </c>
      <c r="L1086" t="s">
        <v>84</v>
      </c>
      <c r="M1086">
        <v>16</v>
      </c>
      <c r="N1086">
        <v>10193</v>
      </c>
      <c r="O1086">
        <v>0</v>
      </c>
      <c r="P1086" t="s">
        <v>22</v>
      </c>
      <c r="Q1086">
        <v>13</v>
      </c>
      <c r="R1086">
        <v>24</v>
      </c>
      <c r="S1086">
        <v>1</v>
      </c>
      <c r="T1086">
        <v>2</v>
      </c>
      <c r="U1086" t="s">
        <v>146</v>
      </c>
      <c r="V1086">
        <v>15</v>
      </c>
      <c r="W1086">
        <v>0</v>
      </c>
      <c r="X1086">
        <v>36</v>
      </c>
      <c r="Y1086">
        <v>680</v>
      </c>
      <c r="Z1086">
        <v>684</v>
      </c>
      <c r="AA1086">
        <v>3583.33</v>
      </c>
      <c r="AB1086">
        <v>2</v>
      </c>
    </row>
    <row r="1087" spans="1:28" x14ac:dyDescent="0.25">
      <c r="A1087">
        <v>1086</v>
      </c>
      <c r="B1087">
        <v>88001</v>
      </c>
      <c r="C1087">
        <v>12000</v>
      </c>
      <c r="D1087">
        <v>12000</v>
      </c>
      <c r="E1087" s="1">
        <v>0.158</v>
      </c>
      <c r="F1087" t="s">
        <v>14</v>
      </c>
      <c r="G1087" t="s">
        <v>29</v>
      </c>
      <c r="H1087" s="1">
        <v>9.3299999999999994E-2</v>
      </c>
      <c r="I1087" t="s">
        <v>20</v>
      </c>
      <c r="J1087" t="s">
        <v>17</v>
      </c>
      <c r="K1087">
        <v>10000</v>
      </c>
      <c r="L1087" t="s">
        <v>62</v>
      </c>
      <c r="M1087">
        <v>11</v>
      </c>
      <c r="N1087">
        <v>22312</v>
      </c>
      <c r="O1087">
        <v>1</v>
      </c>
      <c r="P1087" t="s">
        <v>40</v>
      </c>
      <c r="Q1087">
        <v>15</v>
      </c>
      <c r="R1087">
        <v>9</v>
      </c>
      <c r="S1087">
        <v>2</v>
      </c>
      <c r="T1087">
        <v>11</v>
      </c>
      <c r="U1087" t="s">
        <v>147</v>
      </c>
      <c r="V1087">
        <v>15</v>
      </c>
      <c r="W1087">
        <v>1</v>
      </c>
      <c r="X1087">
        <v>36</v>
      </c>
      <c r="Y1087">
        <v>675</v>
      </c>
      <c r="Z1087">
        <v>679</v>
      </c>
      <c r="AA1087">
        <v>10000</v>
      </c>
      <c r="AB1087">
        <v>11</v>
      </c>
    </row>
    <row r="1088" spans="1:28" x14ac:dyDescent="0.25">
      <c r="A1088">
        <v>1087</v>
      </c>
      <c r="B1088">
        <v>74388</v>
      </c>
      <c r="C1088">
        <v>10000</v>
      </c>
      <c r="D1088">
        <v>10000</v>
      </c>
      <c r="E1088" s="1">
        <v>0.1016</v>
      </c>
      <c r="F1088" t="s">
        <v>14</v>
      </c>
      <c r="G1088" t="s">
        <v>33</v>
      </c>
      <c r="H1088" s="1">
        <v>0.13109999999999999</v>
      </c>
      <c r="I1088" t="s">
        <v>71</v>
      </c>
      <c r="J1088" t="s">
        <v>31</v>
      </c>
      <c r="K1088">
        <v>4285.5</v>
      </c>
      <c r="L1088" t="s">
        <v>78</v>
      </c>
      <c r="M1088">
        <v>17</v>
      </c>
      <c r="N1088">
        <v>11724</v>
      </c>
      <c r="O1088">
        <v>0</v>
      </c>
      <c r="P1088" t="s">
        <v>19</v>
      </c>
      <c r="Q1088">
        <v>10</v>
      </c>
      <c r="R1088">
        <v>13</v>
      </c>
      <c r="S1088">
        <v>3</v>
      </c>
      <c r="T1088">
        <v>0</v>
      </c>
      <c r="U1088" t="s">
        <v>146</v>
      </c>
      <c r="V1088">
        <v>12</v>
      </c>
      <c r="W1088">
        <v>0</v>
      </c>
      <c r="X1088">
        <v>36</v>
      </c>
      <c r="Y1088">
        <v>710</v>
      </c>
      <c r="Z1088">
        <v>714</v>
      </c>
      <c r="AA1088">
        <v>4285.5</v>
      </c>
      <c r="AB1088">
        <v>0</v>
      </c>
    </row>
    <row r="1089" spans="1:28" x14ac:dyDescent="0.25">
      <c r="A1089">
        <v>1088</v>
      </c>
      <c r="B1089">
        <v>46215</v>
      </c>
      <c r="C1089">
        <v>3800</v>
      </c>
      <c r="D1089">
        <v>3800</v>
      </c>
      <c r="E1089" s="1">
        <v>0.14649999999999999</v>
      </c>
      <c r="F1089" t="s">
        <v>14</v>
      </c>
      <c r="G1089" t="s">
        <v>15</v>
      </c>
      <c r="H1089" s="1">
        <v>0.2258</v>
      </c>
      <c r="I1089" t="s">
        <v>24</v>
      </c>
      <c r="J1089" t="s">
        <v>31</v>
      </c>
      <c r="K1089">
        <v>3666.67</v>
      </c>
      <c r="L1089" t="s">
        <v>36</v>
      </c>
      <c r="M1089">
        <v>11</v>
      </c>
      <c r="N1089">
        <v>13883</v>
      </c>
      <c r="O1089">
        <v>1</v>
      </c>
      <c r="P1089" t="s">
        <v>19</v>
      </c>
      <c r="Q1089">
        <v>14</v>
      </c>
      <c r="R1089">
        <v>22</v>
      </c>
      <c r="S1089">
        <v>1</v>
      </c>
      <c r="T1089">
        <v>0</v>
      </c>
      <c r="U1089" t="s">
        <v>147</v>
      </c>
      <c r="V1089">
        <v>16</v>
      </c>
      <c r="W1089">
        <v>0</v>
      </c>
      <c r="X1089">
        <v>36</v>
      </c>
      <c r="Y1089">
        <v>670</v>
      </c>
      <c r="Z1089">
        <v>674</v>
      </c>
      <c r="AA1089">
        <v>3666.67</v>
      </c>
      <c r="AB1089">
        <v>0</v>
      </c>
    </row>
    <row r="1090" spans="1:28" x14ac:dyDescent="0.25">
      <c r="A1090">
        <v>1089</v>
      </c>
      <c r="B1090">
        <v>98493</v>
      </c>
      <c r="C1090">
        <v>18775</v>
      </c>
      <c r="D1090">
        <v>18775</v>
      </c>
      <c r="E1090" s="1">
        <v>0.1016</v>
      </c>
      <c r="F1090" t="s">
        <v>14</v>
      </c>
      <c r="G1090" t="s">
        <v>15</v>
      </c>
      <c r="H1090" s="1">
        <v>0.25330000000000003</v>
      </c>
      <c r="I1090" t="s">
        <v>59</v>
      </c>
      <c r="J1090" t="s">
        <v>17</v>
      </c>
      <c r="K1090">
        <v>5850</v>
      </c>
      <c r="L1090" t="s">
        <v>21</v>
      </c>
      <c r="M1090">
        <v>20</v>
      </c>
      <c r="N1090">
        <v>27573</v>
      </c>
      <c r="O1090">
        <v>0</v>
      </c>
      <c r="P1090" t="s">
        <v>37</v>
      </c>
      <c r="Q1090">
        <v>10</v>
      </c>
      <c r="R1090">
        <v>25</v>
      </c>
      <c r="S1090">
        <v>1</v>
      </c>
      <c r="T1090">
        <v>3</v>
      </c>
      <c r="U1090" t="s">
        <v>146</v>
      </c>
      <c r="V1090">
        <v>11</v>
      </c>
      <c r="W1090">
        <v>1</v>
      </c>
      <c r="X1090">
        <v>36</v>
      </c>
      <c r="Y1090">
        <v>715</v>
      </c>
      <c r="Z1090">
        <v>719</v>
      </c>
      <c r="AA1090">
        <v>5850</v>
      </c>
      <c r="AB1090">
        <v>3</v>
      </c>
    </row>
    <row r="1091" spans="1:28" x14ac:dyDescent="0.25">
      <c r="A1091">
        <v>1090</v>
      </c>
      <c r="B1091">
        <v>79371</v>
      </c>
      <c r="C1091">
        <v>7200</v>
      </c>
      <c r="D1091">
        <v>7200</v>
      </c>
      <c r="E1091" s="1">
        <v>0.17269999999999999</v>
      </c>
      <c r="F1091" t="s">
        <v>14</v>
      </c>
      <c r="G1091" t="s">
        <v>15</v>
      </c>
      <c r="H1091" s="1">
        <v>0.20480000000000001</v>
      </c>
      <c r="I1091" t="s">
        <v>24</v>
      </c>
      <c r="J1091" t="s">
        <v>31</v>
      </c>
      <c r="K1091">
        <v>2500</v>
      </c>
      <c r="L1091" t="s">
        <v>36</v>
      </c>
      <c r="M1091">
        <v>14</v>
      </c>
      <c r="N1091">
        <v>4539</v>
      </c>
      <c r="O1091">
        <v>1</v>
      </c>
      <c r="P1091" t="s">
        <v>19</v>
      </c>
      <c r="Q1091">
        <v>17</v>
      </c>
      <c r="R1091">
        <v>20</v>
      </c>
      <c r="S1091">
        <v>1</v>
      </c>
      <c r="T1091">
        <v>0</v>
      </c>
      <c r="U1091" t="s">
        <v>147</v>
      </c>
      <c r="V1091">
        <v>16</v>
      </c>
      <c r="W1091">
        <v>0</v>
      </c>
      <c r="X1091">
        <v>36</v>
      </c>
      <c r="Y1091">
        <v>670</v>
      </c>
      <c r="Z1091">
        <v>674</v>
      </c>
      <c r="AA1091">
        <v>2500</v>
      </c>
      <c r="AB1091">
        <v>0</v>
      </c>
    </row>
    <row r="1092" spans="1:28" x14ac:dyDescent="0.25">
      <c r="A1092">
        <v>1091</v>
      </c>
      <c r="B1092">
        <v>31004</v>
      </c>
      <c r="C1092">
        <v>25450</v>
      </c>
      <c r="D1092">
        <v>25425</v>
      </c>
      <c r="E1092" s="1">
        <v>0.1399</v>
      </c>
      <c r="F1092" t="s">
        <v>23</v>
      </c>
      <c r="G1092" t="s">
        <v>29</v>
      </c>
      <c r="H1092" s="1">
        <v>0.26379999999999998</v>
      </c>
      <c r="I1092" t="s">
        <v>85</v>
      </c>
      <c r="J1092" t="s">
        <v>31</v>
      </c>
      <c r="K1092">
        <v>4416.67</v>
      </c>
      <c r="L1092" t="s">
        <v>39</v>
      </c>
      <c r="M1092">
        <v>13</v>
      </c>
      <c r="N1092">
        <v>31828</v>
      </c>
      <c r="O1092">
        <v>2</v>
      </c>
      <c r="P1092" t="s">
        <v>37</v>
      </c>
      <c r="Q1092">
        <v>13</v>
      </c>
      <c r="R1092">
        <v>26</v>
      </c>
      <c r="S1092">
        <v>2</v>
      </c>
      <c r="T1092">
        <v>3</v>
      </c>
      <c r="U1092" t="s">
        <v>148</v>
      </c>
      <c r="V1092">
        <v>11</v>
      </c>
      <c r="W1092">
        <v>0</v>
      </c>
      <c r="X1092">
        <v>60</v>
      </c>
      <c r="Y1092">
        <v>720</v>
      </c>
      <c r="Z1092">
        <v>724</v>
      </c>
      <c r="AA1092">
        <v>4416.67</v>
      </c>
      <c r="AB1092">
        <v>3</v>
      </c>
    </row>
    <row r="1093" spans="1:28" x14ac:dyDescent="0.25">
      <c r="A1093">
        <v>1092</v>
      </c>
      <c r="B1093">
        <v>14434</v>
      </c>
      <c r="C1093">
        <v>6000</v>
      </c>
      <c r="D1093">
        <v>5975</v>
      </c>
      <c r="E1093" s="1">
        <v>0.11119999999999999</v>
      </c>
      <c r="F1093" t="s">
        <v>14</v>
      </c>
      <c r="G1093" t="s">
        <v>101</v>
      </c>
      <c r="H1093" s="1">
        <v>0.2059</v>
      </c>
      <c r="I1093" t="s">
        <v>71</v>
      </c>
      <c r="J1093" t="s">
        <v>35</v>
      </c>
      <c r="K1093">
        <v>5750</v>
      </c>
      <c r="L1093" t="s">
        <v>42</v>
      </c>
      <c r="M1093">
        <v>18</v>
      </c>
      <c r="N1093">
        <v>21440</v>
      </c>
      <c r="O1093">
        <v>0</v>
      </c>
      <c r="P1093" t="s">
        <v>40</v>
      </c>
      <c r="Q1093">
        <v>11</v>
      </c>
      <c r="R1093">
        <v>20</v>
      </c>
      <c r="S1093">
        <v>0</v>
      </c>
      <c r="T1093">
        <v>11</v>
      </c>
      <c r="U1093" t="s">
        <v>146</v>
      </c>
      <c r="V1093">
        <v>12</v>
      </c>
      <c r="W1093">
        <v>1</v>
      </c>
      <c r="X1093">
        <v>36</v>
      </c>
      <c r="Y1093">
        <v>705</v>
      </c>
      <c r="Z1093">
        <v>709</v>
      </c>
      <c r="AA1093">
        <v>5750</v>
      </c>
      <c r="AB1093">
        <v>11</v>
      </c>
    </row>
    <row r="1094" spans="1:28" x14ac:dyDescent="0.25">
      <c r="A1094">
        <v>1093</v>
      </c>
      <c r="B1094">
        <v>28732</v>
      </c>
      <c r="C1094">
        <v>8000</v>
      </c>
      <c r="D1094">
        <v>8000</v>
      </c>
      <c r="E1094" s="1">
        <v>5.9900000000000002E-2</v>
      </c>
      <c r="F1094" t="s">
        <v>14</v>
      </c>
      <c r="G1094" t="s">
        <v>68</v>
      </c>
      <c r="H1094" s="1">
        <v>9.5899999999999999E-2</v>
      </c>
      <c r="I1094" t="s">
        <v>54</v>
      </c>
      <c r="J1094" t="s">
        <v>17</v>
      </c>
      <c r="K1094">
        <v>7250</v>
      </c>
      <c r="L1094" t="s">
        <v>57</v>
      </c>
      <c r="M1094">
        <v>6</v>
      </c>
      <c r="N1094">
        <v>4938</v>
      </c>
      <c r="O1094">
        <v>0</v>
      </c>
      <c r="P1094" t="s">
        <v>40</v>
      </c>
      <c r="Q1094">
        <v>5</v>
      </c>
      <c r="R1094">
        <v>9</v>
      </c>
      <c r="S1094">
        <v>4</v>
      </c>
      <c r="T1094">
        <v>11</v>
      </c>
      <c r="U1094" t="s">
        <v>146</v>
      </c>
      <c r="V1094">
        <v>8</v>
      </c>
      <c r="W1094">
        <v>1</v>
      </c>
      <c r="X1094">
        <v>36</v>
      </c>
      <c r="Y1094">
        <v>760</v>
      </c>
      <c r="Z1094">
        <v>764</v>
      </c>
      <c r="AA1094">
        <v>7250</v>
      </c>
      <c r="AB1094">
        <v>11</v>
      </c>
    </row>
    <row r="1095" spans="1:28" x14ac:dyDescent="0.25">
      <c r="A1095">
        <v>1094</v>
      </c>
      <c r="B1095">
        <v>41109</v>
      </c>
      <c r="C1095">
        <v>10000</v>
      </c>
      <c r="D1095">
        <v>10000</v>
      </c>
      <c r="E1095" s="1">
        <v>0.14269999999999999</v>
      </c>
      <c r="F1095" t="s">
        <v>14</v>
      </c>
      <c r="G1095" t="s">
        <v>15</v>
      </c>
      <c r="H1095" s="1">
        <v>0.1661</v>
      </c>
      <c r="I1095" t="s">
        <v>54</v>
      </c>
      <c r="J1095" t="s">
        <v>17</v>
      </c>
      <c r="K1095">
        <v>4083.33</v>
      </c>
      <c r="L1095" t="s">
        <v>62</v>
      </c>
      <c r="M1095">
        <v>15</v>
      </c>
      <c r="N1095">
        <v>6418</v>
      </c>
      <c r="O1095">
        <v>2</v>
      </c>
      <c r="P1095" t="s">
        <v>47</v>
      </c>
      <c r="Q1095">
        <v>14</v>
      </c>
      <c r="R1095">
        <v>16</v>
      </c>
      <c r="S1095">
        <v>1</v>
      </c>
      <c r="T1095">
        <v>6</v>
      </c>
      <c r="U1095" t="s">
        <v>148</v>
      </c>
      <c r="V1095">
        <v>15</v>
      </c>
      <c r="W1095">
        <v>1</v>
      </c>
      <c r="X1095">
        <v>36</v>
      </c>
      <c r="Y1095">
        <v>675</v>
      </c>
      <c r="Z1095">
        <v>679</v>
      </c>
      <c r="AA1095">
        <v>4083.33</v>
      </c>
      <c r="AB1095">
        <v>6</v>
      </c>
    </row>
    <row r="1096" spans="1:28" x14ac:dyDescent="0.25">
      <c r="A1096">
        <v>1095</v>
      </c>
      <c r="B1096">
        <v>41813</v>
      </c>
      <c r="C1096">
        <v>4800</v>
      </c>
      <c r="D1096">
        <v>4800</v>
      </c>
      <c r="E1096" s="1">
        <v>0.14649999999999999</v>
      </c>
      <c r="F1096" t="s">
        <v>23</v>
      </c>
      <c r="G1096" t="s">
        <v>33</v>
      </c>
      <c r="H1096" s="1">
        <v>0.2238</v>
      </c>
      <c r="I1096" t="s">
        <v>99</v>
      </c>
      <c r="J1096" t="s">
        <v>31</v>
      </c>
      <c r="K1096">
        <v>3333</v>
      </c>
      <c r="L1096" t="s">
        <v>27</v>
      </c>
      <c r="M1096">
        <v>7</v>
      </c>
      <c r="N1096">
        <v>4147</v>
      </c>
      <c r="O1096">
        <v>2</v>
      </c>
      <c r="P1096" t="s">
        <v>37</v>
      </c>
      <c r="Q1096">
        <v>14</v>
      </c>
      <c r="R1096">
        <v>22</v>
      </c>
      <c r="S1096">
        <v>3</v>
      </c>
      <c r="T1096">
        <v>3</v>
      </c>
      <c r="U1096" t="s">
        <v>148</v>
      </c>
      <c r="V1096">
        <v>14</v>
      </c>
      <c r="W1096">
        <v>0</v>
      </c>
      <c r="X1096">
        <v>60</v>
      </c>
      <c r="Y1096">
        <v>695</v>
      </c>
      <c r="Z1096">
        <v>699</v>
      </c>
      <c r="AA1096">
        <v>3333</v>
      </c>
      <c r="AB1096">
        <v>3</v>
      </c>
    </row>
    <row r="1097" spans="1:28" x14ac:dyDescent="0.25">
      <c r="A1097">
        <v>1096</v>
      </c>
      <c r="B1097">
        <v>75793</v>
      </c>
      <c r="C1097">
        <v>7000</v>
      </c>
      <c r="D1097">
        <v>7000</v>
      </c>
      <c r="E1097" s="1">
        <v>0.1212</v>
      </c>
      <c r="F1097" t="s">
        <v>14</v>
      </c>
      <c r="G1097" t="s">
        <v>15</v>
      </c>
      <c r="H1097" s="1">
        <v>0.1249</v>
      </c>
      <c r="I1097" t="s">
        <v>38</v>
      </c>
      <c r="J1097" t="s">
        <v>31</v>
      </c>
      <c r="K1097">
        <v>5166.67</v>
      </c>
      <c r="L1097" t="s">
        <v>62</v>
      </c>
      <c r="M1097">
        <v>12</v>
      </c>
      <c r="N1097">
        <v>10513</v>
      </c>
      <c r="O1097">
        <v>0</v>
      </c>
      <c r="P1097" t="s">
        <v>47</v>
      </c>
      <c r="Q1097">
        <v>12</v>
      </c>
      <c r="R1097">
        <v>12</v>
      </c>
      <c r="S1097">
        <v>1</v>
      </c>
      <c r="T1097">
        <v>6</v>
      </c>
      <c r="U1097" t="s">
        <v>146</v>
      </c>
      <c r="V1097">
        <v>15</v>
      </c>
      <c r="W1097">
        <v>0</v>
      </c>
      <c r="X1097">
        <v>36</v>
      </c>
      <c r="Y1097">
        <v>675</v>
      </c>
      <c r="Z1097">
        <v>679</v>
      </c>
      <c r="AA1097">
        <v>5166.67</v>
      </c>
      <c r="AB1097">
        <v>6</v>
      </c>
    </row>
    <row r="1098" spans="1:28" x14ac:dyDescent="0.25">
      <c r="A1098">
        <v>1097</v>
      </c>
      <c r="B1098">
        <v>87367</v>
      </c>
      <c r="C1098">
        <v>9975</v>
      </c>
      <c r="D1098">
        <v>9975</v>
      </c>
      <c r="E1098" s="1">
        <v>7.9000000000000001E-2</v>
      </c>
      <c r="F1098" t="s">
        <v>14</v>
      </c>
      <c r="G1098" t="s">
        <v>15</v>
      </c>
      <c r="H1098" s="1">
        <v>7.1300000000000002E-2</v>
      </c>
      <c r="I1098" t="s">
        <v>54</v>
      </c>
      <c r="J1098" t="s">
        <v>17</v>
      </c>
      <c r="K1098">
        <v>5000</v>
      </c>
      <c r="L1098" t="s">
        <v>39</v>
      </c>
      <c r="M1098">
        <v>17</v>
      </c>
      <c r="N1098">
        <v>9773</v>
      </c>
      <c r="O1098">
        <v>2</v>
      </c>
      <c r="P1098" t="s">
        <v>28</v>
      </c>
      <c r="Q1098">
        <v>7</v>
      </c>
      <c r="R1098">
        <v>7</v>
      </c>
      <c r="S1098">
        <v>1</v>
      </c>
      <c r="T1098">
        <v>5</v>
      </c>
      <c r="U1098" t="s">
        <v>148</v>
      </c>
      <c r="V1098">
        <v>11</v>
      </c>
      <c r="W1098">
        <v>1</v>
      </c>
      <c r="X1098">
        <v>36</v>
      </c>
      <c r="Y1098">
        <v>720</v>
      </c>
      <c r="Z1098">
        <v>724</v>
      </c>
      <c r="AA1098">
        <v>5000</v>
      </c>
      <c r="AB1098">
        <v>5</v>
      </c>
    </row>
    <row r="1099" spans="1:28" x14ac:dyDescent="0.25">
      <c r="A1099">
        <v>1098</v>
      </c>
      <c r="B1099">
        <v>59735</v>
      </c>
      <c r="C1099">
        <v>30075</v>
      </c>
      <c r="D1099">
        <v>30050</v>
      </c>
      <c r="E1099" s="1">
        <v>0.22950000000000001</v>
      </c>
      <c r="F1099" t="s">
        <v>23</v>
      </c>
      <c r="G1099" t="s">
        <v>15</v>
      </c>
      <c r="H1099" s="1">
        <v>0.21540000000000001</v>
      </c>
      <c r="I1099" t="s">
        <v>86</v>
      </c>
      <c r="J1099" t="s">
        <v>17</v>
      </c>
      <c r="K1099">
        <v>5083.33</v>
      </c>
      <c r="L1099" t="s">
        <v>84</v>
      </c>
      <c r="M1099">
        <v>17</v>
      </c>
      <c r="N1099">
        <v>20976</v>
      </c>
      <c r="O1099">
        <v>1</v>
      </c>
      <c r="P1099" t="s">
        <v>64</v>
      </c>
      <c r="Q1099">
        <v>22</v>
      </c>
      <c r="R1099">
        <v>21</v>
      </c>
      <c r="S1099">
        <v>1</v>
      </c>
      <c r="T1099">
        <v>4</v>
      </c>
      <c r="U1099" t="s">
        <v>147</v>
      </c>
      <c r="V1099">
        <v>15</v>
      </c>
      <c r="W1099">
        <v>1</v>
      </c>
      <c r="X1099">
        <v>60</v>
      </c>
      <c r="Y1099">
        <v>680</v>
      </c>
      <c r="Z1099">
        <v>684</v>
      </c>
      <c r="AA1099">
        <v>5083.33</v>
      </c>
      <c r="AB1099">
        <v>4</v>
      </c>
    </row>
    <row r="1100" spans="1:28" x14ac:dyDescent="0.25">
      <c r="A1100">
        <v>1099</v>
      </c>
      <c r="B1100">
        <v>28642</v>
      </c>
      <c r="C1100">
        <v>10000</v>
      </c>
      <c r="D1100">
        <v>10000</v>
      </c>
      <c r="E1100" s="1">
        <v>0.10589999999999999</v>
      </c>
      <c r="F1100" t="s">
        <v>14</v>
      </c>
      <c r="G1100" t="s">
        <v>76</v>
      </c>
      <c r="H1100" s="1">
        <v>0.17080000000000001</v>
      </c>
      <c r="I1100" t="s">
        <v>114</v>
      </c>
      <c r="J1100" t="s">
        <v>17</v>
      </c>
      <c r="K1100">
        <v>8333.33</v>
      </c>
      <c r="L1100" t="s">
        <v>78</v>
      </c>
      <c r="M1100">
        <v>9</v>
      </c>
      <c r="N1100">
        <v>92399</v>
      </c>
      <c r="O1100">
        <v>0</v>
      </c>
      <c r="P1100" t="s">
        <v>40</v>
      </c>
      <c r="Q1100">
        <v>10</v>
      </c>
      <c r="R1100">
        <v>17</v>
      </c>
      <c r="S1100">
        <v>5</v>
      </c>
      <c r="T1100">
        <v>11</v>
      </c>
      <c r="U1100" t="s">
        <v>146</v>
      </c>
      <c r="V1100">
        <v>12</v>
      </c>
      <c r="W1100">
        <v>1</v>
      </c>
      <c r="X1100">
        <v>36</v>
      </c>
      <c r="Y1100">
        <v>710</v>
      </c>
      <c r="Z1100">
        <v>714</v>
      </c>
      <c r="AA1100">
        <v>8333.33</v>
      </c>
      <c r="AB1100">
        <v>11</v>
      </c>
    </row>
    <row r="1101" spans="1:28" x14ac:dyDescent="0.25">
      <c r="A1101">
        <v>1100</v>
      </c>
      <c r="B1101">
        <v>80359</v>
      </c>
      <c r="C1101">
        <v>30000</v>
      </c>
      <c r="D1101">
        <v>30000</v>
      </c>
      <c r="E1101" s="1">
        <v>0.1212</v>
      </c>
      <c r="F1101" t="s">
        <v>23</v>
      </c>
      <c r="G1101" t="s">
        <v>15</v>
      </c>
      <c r="H1101" s="1">
        <v>0.10970000000000001</v>
      </c>
      <c r="I1101" t="s">
        <v>38</v>
      </c>
      <c r="J1101" t="s">
        <v>17</v>
      </c>
      <c r="K1101">
        <v>5833.33</v>
      </c>
      <c r="L1101" t="s">
        <v>82</v>
      </c>
      <c r="M1101">
        <v>8</v>
      </c>
      <c r="N1101">
        <v>10787</v>
      </c>
      <c r="O1101">
        <v>0</v>
      </c>
      <c r="P1101" t="s">
        <v>40</v>
      </c>
      <c r="Q1101">
        <v>12</v>
      </c>
      <c r="R1101">
        <v>10</v>
      </c>
      <c r="S1101">
        <v>1</v>
      </c>
      <c r="T1101">
        <v>11</v>
      </c>
      <c r="U1101" t="s">
        <v>146</v>
      </c>
      <c r="V1101">
        <v>8</v>
      </c>
      <c r="W1101">
        <v>1</v>
      </c>
      <c r="X1101">
        <v>60</v>
      </c>
      <c r="Y1101">
        <v>750</v>
      </c>
      <c r="Z1101">
        <v>754</v>
      </c>
      <c r="AA1101">
        <v>5833.33</v>
      </c>
      <c r="AB1101">
        <v>11</v>
      </c>
    </row>
    <row r="1102" spans="1:28" x14ac:dyDescent="0.25">
      <c r="A1102">
        <v>1101</v>
      </c>
      <c r="B1102">
        <v>96479</v>
      </c>
      <c r="C1102">
        <v>16000</v>
      </c>
      <c r="D1102">
        <v>16000</v>
      </c>
      <c r="E1102" s="1">
        <v>0.17269999999999999</v>
      </c>
      <c r="F1102" t="s">
        <v>23</v>
      </c>
      <c r="G1102" t="s">
        <v>15</v>
      </c>
      <c r="H1102" s="1">
        <v>8.4400000000000003E-2</v>
      </c>
      <c r="I1102" t="s">
        <v>71</v>
      </c>
      <c r="J1102" t="s">
        <v>31</v>
      </c>
      <c r="K1102">
        <v>4666.67</v>
      </c>
      <c r="L1102" t="s">
        <v>27</v>
      </c>
      <c r="M1102">
        <v>9</v>
      </c>
      <c r="N1102">
        <v>15200</v>
      </c>
      <c r="O1102">
        <v>0</v>
      </c>
      <c r="P1102" t="s">
        <v>40</v>
      </c>
      <c r="Q1102">
        <v>17</v>
      </c>
      <c r="R1102">
        <v>8</v>
      </c>
      <c r="S1102">
        <v>1</v>
      </c>
      <c r="T1102">
        <v>11</v>
      </c>
      <c r="U1102" t="s">
        <v>146</v>
      </c>
      <c r="V1102">
        <v>14</v>
      </c>
      <c r="W1102">
        <v>0</v>
      </c>
      <c r="X1102">
        <v>60</v>
      </c>
      <c r="Y1102">
        <v>695</v>
      </c>
      <c r="Z1102">
        <v>699</v>
      </c>
      <c r="AA1102">
        <v>4666.67</v>
      </c>
      <c r="AB1102">
        <v>11</v>
      </c>
    </row>
    <row r="1103" spans="1:28" x14ac:dyDescent="0.25">
      <c r="A1103">
        <v>1102</v>
      </c>
      <c r="B1103">
        <v>66710</v>
      </c>
      <c r="C1103">
        <v>21200</v>
      </c>
      <c r="D1103">
        <v>21175</v>
      </c>
      <c r="E1103" s="1">
        <v>0.18490000000000001</v>
      </c>
      <c r="F1103" t="s">
        <v>14</v>
      </c>
      <c r="G1103" t="s">
        <v>29</v>
      </c>
      <c r="H1103" s="1">
        <v>0.30620000000000003</v>
      </c>
      <c r="I1103" t="s">
        <v>24</v>
      </c>
      <c r="J1103" t="s">
        <v>31</v>
      </c>
      <c r="K1103">
        <v>4500</v>
      </c>
      <c r="L1103" t="s">
        <v>62</v>
      </c>
      <c r="M1103">
        <v>15</v>
      </c>
      <c r="N1103">
        <v>17250</v>
      </c>
      <c r="O1103">
        <v>0</v>
      </c>
      <c r="P1103" t="s">
        <v>40</v>
      </c>
      <c r="Q1103">
        <v>18</v>
      </c>
      <c r="R1103">
        <v>30</v>
      </c>
      <c r="S1103">
        <v>2</v>
      </c>
      <c r="T1103">
        <v>11</v>
      </c>
      <c r="U1103" t="s">
        <v>146</v>
      </c>
      <c r="V1103">
        <v>15</v>
      </c>
      <c r="W1103">
        <v>0</v>
      </c>
      <c r="X1103">
        <v>36</v>
      </c>
      <c r="Y1103">
        <v>675</v>
      </c>
      <c r="Z1103">
        <v>679</v>
      </c>
      <c r="AA1103">
        <v>4500</v>
      </c>
      <c r="AB1103">
        <v>11</v>
      </c>
    </row>
    <row r="1104" spans="1:28" x14ac:dyDescent="0.25">
      <c r="A1104">
        <v>1103</v>
      </c>
      <c r="B1104">
        <v>12150</v>
      </c>
      <c r="C1104">
        <v>6500</v>
      </c>
      <c r="D1104">
        <v>6500</v>
      </c>
      <c r="E1104" s="1">
        <v>7.51E-2</v>
      </c>
      <c r="F1104" t="s">
        <v>14</v>
      </c>
      <c r="G1104" t="s">
        <v>33</v>
      </c>
      <c r="H1104" s="1">
        <v>1.4999999999999999E-2</v>
      </c>
      <c r="I1104" t="s">
        <v>114</v>
      </c>
      <c r="J1104" t="s">
        <v>17</v>
      </c>
      <c r="K1104">
        <v>3208.33</v>
      </c>
      <c r="L1104" t="s">
        <v>109</v>
      </c>
      <c r="M1104">
        <v>5</v>
      </c>
      <c r="N1104">
        <v>269</v>
      </c>
      <c r="O1104">
        <v>0</v>
      </c>
      <c r="P1104" t="s">
        <v>40</v>
      </c>
      <c r="Q1104">
        <v>7</v>
      </c>
      <c r="R1104">
        <v>1</v>
      </c>
      <c r="S1104">
        <v>3</v>
      </c>
      <c r="T1104">
        <v>11</v>
      </c>
      <c r="U1104" t="s">
        <v>146</v>
      </c>
      <c r="V1104">
        <v>7</v>
      </c>
      <c r="W1104">
        <v>1</v>
      </c>
      <c r="X1104">
        <v>36</v>
      </c>
      <c r="Y1104">
        <v>805</v>
      </c>
      <c r="Z1104">
        <v>809</v>
      </c>
      <c r="AA1104">
        <v>3208.33</v>
      </c>
      <c r="AB1104">
        <v>11</v>
      </c>
    </row>
    <row r="1105" spans="1:28" x14ac:dyDescent="0.25">
      <c r="A1105">
        <v>1104</v>
      </c>
      <c r="B1105">
        <v>59160</v>
      </c>
      <c r="C1105">
        <v>19000</v>
      </c>
      <c r="D1105">
        <v>19000</v>
      </c>
      <c r="E1105" s="1">
        <v>9.7600000000000006E-2</v>
      </c>
      <c r="F1105" t="s">
        <v>14</v>
      </c>
      <c r="G1105" t="s">
        <v>15</v>
      </c>
      <c r="H1105" s="1">
        <v>0.1643</v>
      </c>
      <c r="I1105" t="s">
        <v>46</v>
      </c>
      <c r="J1105" t="s">
        <v>31</v>
      </c>
      <c r="K1105">
        <v>3833.33</v>
      </c>
      <c r="L1105" t="s">
        <v>51</v>
      </c>
      <c r="M1105">
        <v>10</v>
      </c>
      <c r="N1105">
        <v>22033</v>
      </c>
      <c r="O1105">
        <v>1</v>
      </c>
      <c r="P1105" t="s">
        <v>53</v>
      </c>
      <c r="Q1105">
        <v>9</v>
      </c>
      <c r="R1105">
        <v>16</v>
      </c>
      <c r="S1105">
        <v>1</v>
      </c>
      <c r="T1105">
        <v>7</v>
      </c>
      <c r="U1105" t="s">
        <v>147</v>
      </c>
      <c r="V1105">
        <v>10</v>
      </c>
      <c r="W1105">
        <v>0</v>
      </c>
      <c r="X1105">
        <v>36</v>
      </c>
      <c r="Y1105">
        <v>725</v>
      </c>
      <c r="Z1105">
        <v>729</v>
      </c>
      <c r="AA1105">
        <v>3833.33</v>
      </c>
      <c r="AB1105">
        <v>7</v>
      </c>
    </row>
    <row r="1106" spans="1:28" x14ac:dyDescent="0.25">
      <c r="A1106">
        <v>1105</v>
      </c>
      <c r="B1106">
        <v>2148</v>
      </c>
      <c r="C1106">
        <v>6500</v>
      </c>
      <c r="D1106">
        <v>5329.76</v>
      </c>
      <c r="E1106" s="1">
        <v>0.11890000000000001</v>
      </c>
      <c r="F1106" t="s">
        <v>14</v>
      </c>
      <c r="G1106" t="s">
        <v>15</v>
      </c>
      <c r="H1106" s="1">
        <v>8.5699999999999998E-2</v>
      </c>
      <c r="I1106" t="s">
        <v>30</v>
      </c>
      <c r="J1106" t="s">
        <v>31</v>
      </c>
      <c r="K1106">
        <v>1750</v>
      </c>
      <c r="L1106" t="s">
        <v>39</v>
      </c>
      <c r="M1106">
        <v>8</v>
      </c>
      <c r="N1106">
        <v>9317</v>
      </c>
      <c r="O1106">
        <v>1</v>
      </c>
      <c r="P1106" t="s">
        <v>47</v>
      </c>
      <c r="Q1106">
        <v>11</v>
      </c>
      <c r="R1106">
        <v>8</v>
      </c>
      <c r="S1106">
        <v>1</v>
      </c>
      <c r="T1106">
        <v>6</v>
      </c>
      <c r="U1106" t="s">
        <v>147</v>
      </c>
      <c r="V1106">
        <v>11</v>
      </c>
      <c r="W1106">
        <v>0</v>
      </c>
      <c r="X1106">
        <v>36</v>
      </c>
      <c r="Y1106">
        <v>720</v>
      </c>
      <c r="Z1106">
        <v>724</v>
      </c>
      <c r="AA1106">
        <v>1750</v>
      </c>
      <c r="AB1106">
        <v>6</v>
      </c>
    </row>
    <row r="1107" spans="1:28" x14ac:dyDescent="0.25">
      <c r="A1107">
        <v>1106</v>
      </c>
      <c r="B1107">
        <v>100595</v>
      </c>
      <c r="C1107">
        <v>1500</v>
      </c>
      <c r="D1107">
        <v>1500</v>
      </c>
      <c r="E1107" s="1">
        <v>0.21490000000000001</v>
      </c>
      <c r="F1107" t="s">
        <v>14</v>
      </c>
      <c r="G1107" t="s">
        <v>33</v>
      </c>
      <c r="H1107" s="1">
        <v>0.13589999999999999</v>
      </c>
      <c r="I1107" t="s">
        <v>20</v>
      </c>
      <c r="J1107" t="s">
        <v>31</v>
      </c>
      <c r="K1107">
        <v>3583.33</v>
      </c>
      <c r="L1107" t="s">
        <v>43</v>
      </c>
      <c r="M1107">
        <v>7</v>
      </c>
      <c r="N1107">
        <v>4747</v>
      </c>
      <c r="O1107">
        <v>1</v>
      </c>
      <c r="P1107" t="s">
        <v>19</v>
      </c>
      <c r="Q1107">
        <v>21</v>
      </c>
      <c r="R1107">
        <v>13</v>
      </c>
      <c r="S1107">
        <v>3</v>
      </c>
      <c r="T1107">
        <v>0</v>
      </c>
      <c r="U1107" t="s">
        <v>147</v>
      </c>
      <c r="V1107">
        <v>14</v>
      </c>
      <c r="W1107">
        <v>0</v>
      </c>
      <c r="X1107">
        <v>36</v>
      </c>
      <c r="Y1107">
        <v>685</v>
      </c>
      <c r="Z1107">
        <v>689</v>
      </c>
      <c r="AA1107">
        <v>3583.33</v>
      </c>
      <c r="AB1107">
        <v>0</v>
      </c>
    </row>
    <row r="1108" spans="1:28" x14ac:dyDescent="0.25">
      <c r="A1108">
        <v>1107</v>
      </c>
      <c r="B1108">
        <v>74460</v>
      </c>
      <c r="C1108">
        <v>24000</v>
      </c>
      <c r="D1108">
        <v>24000</v>
      </c>
      <c r="E1108" s="1">
        <v>0.23630000000000001</v>
      </c>
      <c r="F1108" t="s">
        <v>23</v>
      </c>
      <c r="G1108" t="s">
        <v>15</v>
      </c>
      <c r="H1108" s="1">
        <v>0.25069999999999998</v>
      </c>
      <c r="I1108" t="s">
        <v>107</v>
      </c>
      <c r="J1108" t="s">
        <v>17</v>
      </c>
      <c r="K1108">
        <v>11666.67</v>
      </c>
      <c r="L1108" t="s">
        <v>73</v>
      </c>
      <c r="M1108">
        <v>21</v>
      </c>
      <c r="N1108">
        <v>9733</v>
      </c>
      <c r="O1108">
        <v>3</v>
      </c>
      <c r="P1108" t="s">
        <v>40</v>
      </c>
      <c r="Q1108">
        <v>23</v>
      </c>
      <c r="R1108">
        <v>25</v>
      </c>
      <c r="S1108">
        <v>1</v>
      </c>
      <c r="T1108">
        <v>11</v>
      </c>
      <c r="U1108" t="s">
        <v>149</v>
      </c>
      <c r="V1108">
        <v>18</v>
      </c>
      <c r="W1108">
        <v>1</v>
      </c>
      <c r="X1108">
        <v>60</v>
      </c>
      <c r="Y1108">
        <v>660</v>
      </c>
      <c r="Z1108">
        <v>664</v>
      </c>
      <c r="AA1108">
        <v>11666.67</v>
      </c>
      <c r="AB1108">
        <v>11</v>
      </c>
    </row>
    <row r="1109" spans="1:28" x14ac:dyDescent="0.25">
      <c r="A1109">
        <v>1108</v>
      </c>
      <c r="B1109">
        <v>81422</v>
      </c>
      <c r="C1109">
        <v>20000</v>
      </c>
      <c r="D1109">
        <v>20000</v>
      </c>
      <c r="E1109" s="1">
        <v>0.1875</v>
      </c>
      <c r="F1109" t="s">
        <v>14</v>
      </c>
      <c r="G1109" t="s">
        <v>15</v>
      </c>
      <c r="H1109" s="1">
        <v>0.1736</v>
      </c>
      <c r="I1109" t="s">
        <v>24</v>
      </c>
      <c r="J1109" t="s">
        <v>31</v>
      </c>
      <c r="K1109">
        <v>8333.33</v>
      </c>
      <c r="L1109" t="s">
        <v>62</v>
      </c>
      <c r="M1109">
        <v>9</v>
      </c>
      <c r="N1109">
        <v>31870</v>
      </c>
      <c r="O1109">
        <v>2</v>
      </c>
      <c r="P1109" t="s">
        <v>19</v>
      </c>
      <c r="Q1109">
        <v>18</v>
      </c>
      <c r="R1109">
        <v>17</v>
      </c>
      <c r="S1109">
        <v>1</v>
      </c>
      <c r="T1109">
        <v>0</v>
      </c>
      <c r="U1109" t="s">
        <v>148</v>
      </c>
      <c r="V1109">
        <v>15</v>
      </c>
      <c r="W1109">
        <v>0</v>
      </c>
      <c r="X1109">
        <v>36</v>
      </c>
      <c r="Y1109">
        <v>675</v>
      </c>
      <c r="Z1109">
        <v>679</v>
      </c>
      <c r="AA1109">
        <v>8333.33</v>
      </c>
      <c r="AB1109">
        <v>0</v>
      </c>
    </row>
    <row r="1110" spans="1:28" x14ac:dyDescent="0.25">
      <c r="A1110">
        <v>1109</v>
      </c>
      <c r="B1110">
        <v>39548</v>
      </c>
      <c r="C1110">
        <v>10000</v>
      </c>
      <c r="D1110">
        <v>10000</v>
      </c>
      <c r="E1110" s="1">
        <v>0.13489999999999999</v>
      </c>
      <c r="F1110" t="s">
        <v>14</v>
      </c>
      <c r="G1110" t="s">
        <v>29</v>
      </c>
      <c r="H1110" s="1">
        <v>5.8799999999999998E-2</v>
      </c>
      <c r="I1110" t="s">
        <v>24</v>
      </c>
      <c r="J1110" t="s">
        <v>17</v>
      </c>
      <c r="K1110">
        <v>4166.67</v>
      </c>
      <c r="L1110" t="s">
        <v>27</v>
      </c>
      <c r="M1110">
        <v>5</v>
      </c>
      <c r="N1110">
        <v>8899</v>
      </c>
      <c r="O1110">
        <v>2</v>
      </c>
      <c r="P1110" t="s">
        <v>40</v>
      </c>
      <c r="Q1110">
        <v>13</v>
      </c>
      <c r="R1110">
        <v>5</v>
      </c>
      <c r="S1110">
        <v>2</v>
      </c>
      <c r="T1110">
        <v>11</v>
      </c>
      <c r="U1110" t="s">
        <v>148</v>
      </c>
      <c r="V1110">
        <v>14</v>
      </c>
      <c r="W1110">
        <v>1</v>
      </c>
      <c r="X1110">
        <v>36</v>
      </c>
      <c r="Y1110">
        <v>695</v>
      </c>
      <c r="Z1110">
        <v>699</v>
      </c>
      <c r="AA1110">
        <v>4166.67</v>
      </c>
      <c r="AB1110">
        <v>11</v>
      </c>
    </row>
    <row r="1111" spans="1:28" x14ac:dyDescent="0.25">
      <c r="A1111">
        <v>1110</v>
      </c>
      <c r="B1111">
        <v>338</v>
      </c>
      <c r="C1111">
        <v>10000</v>
      </c>
      <c r="D1111">
        <v>6350</v>
      </c>
      <c r="E1111" s="1">
        <v>9.1999999999999998E-2</v>
      </c>
      <c r="F1111" t="s">
        <v>14</v>
      </c>
      <c r="G1111" t="s">
        <v>29</v>
      </c>
      <c r="H1111" s="1">
        <v>3.3E-3</v>
      </c>
      <c r="I1111" t="s">
        <v>30</v>
      </c>
      <c r="J1111" t="s">
        <v>31</v>
      </c>
      <c r="K1111">
        <v>13750</v>
      </c>
      <c r="L1111" t="s">
        <v>52</v>
      </c>
      <c r="M1111">
        <v>5</v>
      </c>
      <c r="N1111">
        <v>45</v>
      </c>
      <c r="O1111">
        <v>0</v>
      </c>
      <c r="P1111" t="s">
        <v>22</v>
      </c>
      <c r="Q1111">
        <v>9</v>
      </c>
      <c r="R1111">
        <v>0</v>
      </c>
      <c r="S1111">
        <v>2</v>
      </c>
      <c r="T1111">
        <v>2</v>
      </c>
      <c r="U1111" t="s">
        <v>146</v>
      </c>
      <c r="V1111">
        <v>9</v>
      </c>
      <c r="W1111">
        <v>0</v>
      </c>
      <c r="X1111">
        <v>36</v>
      </c>
      <c r="Y1111">
        <v>730</v>
      </c>
      <c r="Z1111">
        <v>734</v>
      </c>
      <c r="AA1111">
        <v>13750</v>
      </c>
      <c r="AB1111">
        <v>2</v>
      </c>
    </row>
    <row r="1112" spans="1:28" x14ac:dyDescent="0.25">
      <c r="A1112">
        <v>1111</v>
      </c>
      <c r="B1112">
        <v>71492</v>
      </c>
      <c r="C1112">
        <v>10000</v>
      </c>
      <c r="D1112">
        <v>10000</v>
      </c>
      <c r="E1112" s="1">
        <v>0.1114</v>
      </c>
      <c r="F1112" t="s">
        <v>23</v>
      </c>
      <c r="G1112" t="s">
        <v>15</v>
      </c>
      <c r="H1112" s="1">
        <v>0.15820000000000001</v>
      </c>
      <c r="I1112" t="s">
        <v>86</v>
      </c>
      <c r="J1112" t="s">
        <v>31</v>
      </c>
      <c r="K1112">
        <v>3250</v>
      </c>
      <c r="L1112" t="s">
        <v>121</v>
      </c>
      <c r="M1112">
        <v>5</v>
      </c>
      <c r="N1112">
        <v>11319</v>
      </c>
      <c r="O1112">
        <v>1</v>
      </c>
      <c r="P1112" t="s">
        <v>47</v>
      </c>
      <c r="Q1112">
        <v>11</v>
      </c>
      <c r="R1112">
        <v>15</v>
      </c>
      <c r="S1112">
        <v>1</v>
      </c>
      <c r="T1112">
        <v>6</v>
      </c>
      <c r="U1112" t="s">
        <v>147</v>
      </c>
      <c r="V1112">
        <v>8</v>
      </c>
      <c r="W1112">
        <v>0</v>
      </c>
      <c r="X1112">
        <v>60</v>
      </c>
      <c r="Y1112">
        <v>795</v>
      </c>
      <c r="Z1112">
        <v>799</v>
      </c>
      <c r="AA1112">
        <v>3250</v>
      </c>
      <c r="AB1112">
        <v>6</v>
      </c>
    </row>
    <row r="1113" spans="1:28" x14ac:dyDescent="0.25">
      <c r="A1113">
        <v>1112</v>
      </c>
      <c r="B1113">
        <v>39989</v>
      </c>
      <c r="C1113">
        <v>9000</v>
      </c>
      <c r="D1113">
        <v>9000</v>
      </c>
      <c r="E1113" s="1">
        <v>0.1991</v>
      </c>
      <c r="F1113" t="s">
        <v>23</v>
      </c>
      <c r="G1113" t="s">
        <v>15</v>
      </c>
      <c r="H1113" s="1">
        <v>0.15740000000000001</v>
      </c>
      <c r="I1113" t="s">
        <v>16</v>
      </c>
      <c r="J1113" t="s">
        <v>17</v>
      </c>
      <c r="K1113">
        <v>4333.33</v>
      </c>
      <c r="L1113" t="s">
        <v>36</v>
      </c>
      <c r="M1113">
        <v>9</v>
      </c>
      <c r="N1113">
        <v>5015</v>
      </c>
      <c r="O1113">
        <v>0</v>
      </c>
      <c r="P1113" t="s">
        <v>47</v>
      </c>
      <c r="Q1113">
        <v>19</v>
      </c>
      <c r="R1113">
        <v>15</v>
      </c>
      <c r="S1113">
        <v>1</v>
      </c>
      <c r="T1113">
        <v>6</v>
      </c>
      <c r="U1113" t="s">
        <v>146</v>
      </c>
      <c r="V1113">
        <v>16</v>
      </c>
      <c r="W1113">
        <v>1</v>
      </c>
      <c r="X1113">
        <v>60</v>
      </c>
      <c r="Y1113">
        <v>670</v>
      </c>
      <c r="Z1113">
        <v>674</v>
      </c>
      <c r="AA1113">
        <v>4333.33</v>
      </c>
      <c r="AB1113">
        <v>6</v>
      </c>
    </row>
    <row r="1114" spans="1:28" x14ac:dyDescent="0.25">
      <c r="A1114">
        <v>1113</v>
      </c>
      <c r="B1114">
        <v>7558</v>
      </c>
      <c r="C1114">
        <v>4200</v>
      </c>
      <c r="D1114">
        <v>4200</v>
      </c>
      <c r="E1114" s="1">
        <v>0.11360000000000001</v>
      </c>
      <c r="F1114" t="s">
        <v>14</v>
      </c>
      <c r="G1114" t="s">
        <v>15</v>
      </c>
      <c r="H1114" s="1">
        <v>7.4899999999999994E-2</v>
      </c>
      <c r="I1114" t="s">
        <v>20</v>
      </c>
      <c r="J1114" t="s">
        <v>17</v>
      </c>
      <c r="K1114">
        <v>2750</v>
      </c>
      <c r="L1114" t="s">
        <v>43</v>
      </c>
      <c r="M1114">
        <v>12</v>
      </c>
      <c r="N1114">
        <v>4898</v>
      </c>
      <c r="O1114">
        <v>1</v>
      </c>
      <c r="P1114" t="s">
        <v>28</v>
      </c>
      <c r="Q1114">
        <v>11</v>
      </c>
      <c r="R1114">
        <v>7</v>
      </c>
      <c r="S1114">
        <v>1</v>
      </c>
      <c r="T1114">
        <v>5</v>
      </c>
      <c r="U1114" t="s">
        <v>147</v>
      </c>
      <c r="V1114">
        <v>14</v>
      </c>
      <c r="W1114">
        <v>1</v>
      </c>
      <c r="X1114">
        <v>36</v>
      </c>
      <c r="Y1114">
        <v>685</v>
      </c>
      <c r="Z1114">
        <v>689</v>
      </c>
      <c r="AA1114">
        <v>2750</v>
      </c>
      <c r="AB1114">
        <v>5</v>
      </c>
    </row>
    <row r="1115" spans="1:28" x14ac:dyDescent="0.25">
      <c r="A1115">
        <v>1114</v>
      </c>
      <c r="B1115">
        <v>77844</v>
      </c>
      <c r="C1115">
        <v>6625</v>
      </c>
      <c r="D1115">
        <v>6625</v>
      </c>
      <c r="E1115" s="1">
        <v>0.1777</v>
      </c>
      <c r="F1115" t="s">
        <v>14</v>
      </c>
      <c r="G1115" t="s">
        <v>15</v>
      </c>
      <c r="H1115" s="1">
        <v>0.33429999999999999</v>
      </c>
      <c r="I1115" t="s">
        <v>81</v>
      </c>
      <c r="J1115" t="s">
        <v>31</v>
      </c>
      <c r="K1115">
        <v>2916.67</v>
      </c>
      <c r="L1115" t="s">
        <v>48</v>
      </c>
      <c r="M1115">
        <v>13</v>
      </c>
      <c r="N1115">
        <v>11369</v>
      </c>
      <c r="O1115">
        <v>0</v>
      </c>
      <c r="P1115" t="s">
        <v>49</v>
      </c>
      <c r="Q1115">
        <v>17</v>
      </c>
      <c r="R1115">
        <v>33</v>
      </c>
      <c r="S1115">
        <v>1</v>
      </c>
      <c r="T1115">
        <v>1</v>
      </c>
      <c r="U1115" t="s">
        <v>146</v>
      </c>
      <c r="V1115">
        <v>17</v>
      </c>
      <c r="W1115">
        <v>0</v>
      </c>
      <c r="X1115">
        <v>36</v>
      </c>
      <c r="Y1115">
        <v>665</v>
      </c>
      <c r="Z1115">
        <v>669</v>
      </c>
      <c r="AA1115">
        <v>2916.67</v>
      </c>
      <c r="AB1115">
        <v>1</v>
      </c>
    </row>
    <row r="1116" spans="1:28" x14ac:dyDescent="0.25">
      <c r="A1116">
        <v>1115</v>
      </c>
      <c r="B1116">
        <v>36497</v>
      </c>
      <c r="C1116">
        <v>15000</v>
      </c>
      <c r="D1116">
        <v>15000</v>
      </c>
      <c r="E1116" s="1">
        <v>0.15959999999999999</v>
      </c>
      <c r="F1116" t="s">
        <v>14</v>
      </c>
      <c r="G1116" t="s">
        <v>75</v>
      </c>
      <c r="H1116" s="1">
        <v>4.3200000000000002E-2</v>
      </c>
      <c r="I1116" t="s">
        <v>56</v>
      </c>
      <c r="J1116" t="s">
        <v>17</v>
      </c>
      <c r="K1116">
        <v>8833.33</v>
      </c>
      <c r="L1116" t="s">
        <v>84</v>
      </c>
      <c r="M1116">
        <v>6</v>
      </c>
      <c r="N1116">
        <v>113</v>
      </c>
      <c r="O1116">
        <v>3</v>
      </c>
      <c r="P1116" t="s">
        <v>44</v>
      </c>
      <c r="Q1116">
        <v>15</v>
      </c>
      <c r="R1116">
        <v>4</v>
      </c>
      <c r="S1116">
        <v>0</v>
      </c>
      <c r="T1116">
        <v>8</v>
      </c>
      <c r="U1116" t="s">
        <v>149</v>
      </c>
      <c r="V1116">
        <v>15</v>
      </c>
      <c r="W1116">
        <v>1</v>
      </c>
      <c r="X1116">
        <v>36</v>
      </c>
      <c r="Y1116">
        <v>680</v>
      </c>
      <c r="Z1116">
        <v>684</v>
      </c>
      <c r="AA1116">
        <v>8833.33</v>
      </c>
      <c r="AB1116">
        <v>8</v>
      </c>
    </row>
    <row r="1117" spans="1:28" x14ac:dyDescent="0.25">
      <c r="A1117">
        <v>1116</v>
      </c>
      <c r="B1117">
        <v>33013</v>
      </c>
      <c r="C1117">
        <v>3825</v>
      </c>
      <c r="D1117">
        <v>3825</v>
      </c>
      <c r="E1117" s="1">
        <v>0.14269999999999999</v>
      </c>
      <c r="F1117" t="s">
        <v>14</v>
      </c>
      <c r="G1117" t="s">
        <v>15</v>
      </c>
      <c r="H1117" s="1">
        <v>0.24679999999999999</v>
      </c>
      <c r="I1117" t="s">
        <v>24</v>
      </c>
      <c r="J1117" t="s">
        <v>31</v>
      </c>
      <c r="K1117">
        <v>2495.83</v>
      </c>
      <c r="L1117" t="s">
        <v>36</v>
      </c>
      <c r="M1117">
        <v>8</v>
      </c>
      <c r="N1117">
        <v>4560</v>
      </c>
      <c r="O1117">
        <v>1</v>
      </c>
      <c r="P1117" t="s">
        <v>64</v>
      </c>
      <c r="Q1117">
        <v>14</v>
      </c>
      <c r="R1117">
        <v>24</v>
      </c>
      <c r="S1117">
        <v>1</v>
      </c>
      <c r="T1117">
        <v>4</v>
      </c>
      <c r="U1117" t="s">
        <v>147</v>
      </c>
      <c r="V1117">
        <v>16</v>
      </c>
      <c r="W1117">
        <v>0</v>
      </c>
      <c r="X1117">
        <v>36</v>
      </c>
      <c r="Y1117">
        <v>670</v>
      </c>
      <c r="Z1117">
        <v>674</v>
      </c>
      <c r="AA1117">
        <v>2495.83</v>
      </c>
      <c r="AB1117">
        <v>4</v>
      </c>
    </row>
    <row r="1118" spans="1:28" x14ac:dyDescent="0.25">
      <c r="A1118">
        <v>1117</v>
      </c>
      <c r="B1118">
        <v>15538</v>
      </c>
      <c r="C1118">
        <v>4200</v>
      </c>
      <c r="D1118">
        <v>4200</v>
      </c>
      <c r="E1118" s="1">
        <v>9.2499999999999999E-2</v>
      </c>
      <c r="F1118" t="s">
        <v>14</v>
      </c>
      <c r="G1118" t="s">
        <v>68</v>
      </c>
      <c r="H1118" s="1">
        <v>0.1583</v>
      </c>
      <c r="I1118" t="s">
        <v>79</v>
      </c>
      <c r="J1118" t="s">
        <v>17</v>
      </c>
      <c r="K1118">
        <v>7000</v>
      </c>
      <c r="L1118" t="s">
        <v>83</v>
      </c>
      <c r="M1118">
        <v>8</v>
      </c>
      <c r="N1118">
        <v>7167</v>
      </c>
      <c r="O1118">
        <v>0</v>
      </c>
      <c r="P1118" t="s">
        <v>40</v>
      </c>
      <c r="Q1118">
        <v>9</v>
      </c>
      <c r="R1118">
        <v>15</v>
      </c>
      <c r="S1118">
        <v>4</v>
      </c>
      <c r="T1118">
        <v>11</v>
      </c>
      <c r="U1118" t="s">
        <v>146</v>
      </c>
      <c r="V1118">
        <v>13</v>
      </c>
      <c r="W1118">
        <v>1</v>
      </c>
      <c r="X1118">
        <v>36</v>
      </c>
      <c r="Y1118">
        <v>700</v>
      </c>
      <c r="Z1118">
        <v>704</v>
      </c>
      <c r="AA1118">
        <v>7000</v>
      </c>
      <c r="AB1118">
        <v>11</v>
      </c>
    </row>
    <row r="1119" spans="1:28" x14ac:dyDescent="0.25">
      <c r="A1119">
        <v>1118</v>
      </c>
      <c r="B1119">
        <v>101027</v>
      </c>
      <c r="C1119">
        <v>17325</v>
      </c>
      <c r="D1119">
        <v>17325</v>
      </c>
      <c r="E1119" s="1">
        <v>8.8999999999999996E-2</v>
      </c>
      <c r="F1119" t="s">
        <v>14</v>
      </c>
      <c r="G1119" t="s">
        <v>29</v>
      </c>
      <c r="H1119" s="1">
        <v>0.18279999999999999</v>
      </c>
      <c r="I1119" t="s">
        <v>81</v>
      </c>
      <c r="J1119" t="s">
        <v>17</v>
      </c>
      <c r="K1119">
        <v>3333.33</v>
      </c>
      <c r="L1119" t="s">
        <v>51</v>
      </c>
      <c r="M1119">
        <v>17</v>
      </c>
      <c r="N1119">
        <v>11327</v>
      </c>
      <c r="O1119">
        <v>0</v>
      </c>
      <c r="P1119" t="s">
        <v>32</v>
      </c>
      <c r="Q1119">
        <v>8</v>
      </c>
      <c r="R1119">
        <v>18</v>
      </c>
      <c r="S1119">
        <v>2</v>
      </c>
      <c r="T1119">
        <v>9</v>
      </c>
      <c r="U1119" t="s">
        <v>146</v>
      </c>
      <c r="V1119">
        <v>10</v>
      </c>
      <c r="W1119">
        <v>1</v>
      </c>
      <c r="X1119">
        <v>36</v>
      </c>
      <c r="Y1119">
        <v>725</v>
      </c>
      <c r="Z1119">
        <v>729</v>
      </c>
      <c r="AA1119">
        <v>3333.33</v>
      </c>
      <c r="AB1119">
        <v>9</v>
      </c>
    </row>
    <row r="1120" spans="1:28" x14ac:dyDescent="0.25">
      <c r="A1120">
        <v>1119</v>
      </c>
      <c r="B1120">
        <v>79542</v>
      </c>
      <c r="C1120">
        <v>25000</v>
      </c>
      <c r="D1120">
        <v>25000</v>
      </c>
      <c r="E1120" s="1">
        <v>0.18490000000000001</v>
      </c>
      <c r="F1120" t="s">
        <v>23</v>
      </c>
      <c r="G1120" t="s">
        <v>15</v>
      </c>
      <c r="H1120" s="1">
        <v>0.27560000000000001</v>
      </c>
      <c r="I1120" t="s">
        <v>69</v>
      </c>
      <c r="J1120" t="s">
        <v>17</v>
      </c>
      <c r="K1120">
        <v>8606.56</v>
      </c>
      <c r="L1120" t="s">
        <v>39</v>
      </c>
      <c r="M1120">
        <v>11</v>
      </c>
      <c r="N1120">
        <v>15210</v>
      </c>
      <c r="O1120">
        <v>3</v>
      </c>
      <c r="P1120" t="s">
        <v>28</v>
      </c>
      <c r="Q1120">
        <v>18</v>
      </c>
      <c r="R1120">
        <v>27</v>
      </c>
      <c r="S1120">
        <v>1</v>
      </c>
      <c r="T1120">
        <v>5</v>
      </c>
      <c r="U1120" t="s">
        <v>149</v>
      </c>
      <c r="V1120">
        <v>11</v>
      </c>
      <c r="W1120">
        <v>1</v>
      </c>
      <c r="X1120">
        <v>60</v>
      </c>
      <c r="Y1120">
        <v>720</v>
      </c>
      <c r="Z1120">
        <v>724</v>
      </c>
      <c r="AA1120">
        <v>8606.56</v>
      </c>
      <c r="AB1120">
        <v>5</v>
      </c>
    </row>
    <row r="1121" spans="1:28" x14ac:dyDescent="0.25">
      <c r="A1121">
        <v>1120</v>
      </c>
      <c r="B1121">
        <v>25800</v>
      </c>
      <c r="C1121">
        <v>8000</v>
      </c>
      <c r="D1121">
        <v>7925</v>
      </c>
      <c r="E1121" s="1">
        <v>0.1749</v>
      </c>
      <c r="F1121" t="s">
        <v>14</v>
      </c>
      <c r="G1121" t="s">
        <v>15</v>
      </c>
      <c r="H1121" s="1">
        <v>0.18720000000000001</v>
      </c>
      <c r="I1121" t="s">
        <v>24</v>
      </c>
      <c r="J1121" t="s">
        <v>31</v>
      </c>
      <c r="K1121">
        <v>2083.33</v>
      </c>
      <c r="L1121" t="s">
        <v>27</v>
      </c>
      <c r="M1121">
        <v>4</v>
      </c>
      <c r="N1121">
        <v>20802</v>
      </c>
      <c r="O1121">
        <v>0</v>
      </c>
      <c r="P1121" t="s">
        <v>40</v>
      </c>
      <c r="Q1121">
        <v>17</v>
      </c>
      <c r="R1121">
        <v>18</v>
      </c>
      <c r="S1121">
        <v>1</v>
      </c>
      <c r="T1121">
        <v>11</v>
      </c>
      <c r="U1121" t="s">
        <v>146</v>
      </c>
      <c r="V1121">
        <v>14</v>
      </c>
      <c r="W1121">
        <v>0</v>
      </c>
      <c r="X1121">
        <v>36</v>
      </c>
      <c r="Y1121">
        <v>695</v>
      </c>
      <c r="Z1121">
        <v>699</v>
      </c>
      <c r="AA1121">
        <v>2083.33</v>
      </c>
      <c r="AB1121">
        <v>11</v>
      </c>
    </row>
    <row r="1122" spans="1:28" x14ac:dyDescent="0.25">
      <c r="A1122">
        <v>1121</v>
      </c>
      <c r="B1122">
        <v>87287</v>
      </c>
      <c r="C1122">
        <v>12000</v>
      </c>
      <c r="D1122">
        <v>12000</v>
      </c>
      <c r="E1122" s="1">
        <v>6.6199999999999995E-2</v>
      </c>
      <c r="F1122" t="s">
        <v>14</v>
      </c>
      <c r="G1122" t="s">
        <v>15</v>
      </c>
      <c r="H1122" s="1">
        <v>0.1236</v>
      </c>
      <c r="I1122" t="s">
        <v>71</v>
      </c>
      <c r="J1122" t="s">
        <v>31</v>
      </c>
      <c r="K1122">
        <v>4416.67</v>
      </c>
      <c r="L1122" t="s">
        <v>63</v>
      </c>
      <c r="M1122">
        <v>12</v>
      </c>
      <c r="N1122">
        <v>4117</v>
      </c>
      <c r="O1122">
        <v>1</v>
      </c>
      <c r="P1122" t="s">
        <v>37</v>
      </c>
      <c r="Q1122">
        <v>6</v>
      </c>
      <c r="R1122">
        <v>12</v>
      </c>
      <c r="S1122">
        <v>1</v>
      </c>
      <c r="T1122">
        <v>3</v>
      </c>
      <c r="U1122" t="s">
        <v>147</v>
      </c>
      <c r="V1122">
        <v>7</v>
      </c>
      <c r="W1122">
        <v>0</v>
      </c>
      <c r="X1122">
        <v>36</v>
      </c>
      <c r="Y1122">
        <v>765</v>
      </c>
      <c r="Z1122">
        <v>769</v>
      </c>
      <c r="AA1122">
        <v>4416.67</v>
      </c>
      <c r="AB1122">
        <v>3</v>
      </c>
    </row>
    <row r="1123" spans="1:28" x14ac:dyDescent="0.25">
      <c r="A1123">
        <v>1122</v>
      </c>
      <c r="B1123">
        <v>33228</v>
      </c>
      <c r="C1123">
        <v>5000</v>
      </c>
      <c r="D1123">
        <v>5000</v>
      </c>
      <c r="E1123" s="1">
        <v>6.0299999999999999E-2</v>
      </c>
      <c r="F1123" t="s">
        <v>14</v>
      </c>
      <c r="G1123" t="s">
        <v>29</v>
      </c>
      <c r="H1123" s="1">
        <v>0.15740000000000001</v>
      </c>
      <c r="I1123" t="s">
        <v>20</v>
      </c>
      <c r="J1123" t="s">
        <v>31</v>
      </c>
      <c r="K1123">
        <v>3125</v>
      </c>
      <c r="L1123" t="s">
        <v>63</v>
      </c>
      <c r="M1123">
        <v>11</v>
      </c>
      <c r="N1123">
        <v>4557</v>
      </c>
      <c r="O1123">
        <v>0</v>
      </c>
      <c r="P1123" t="s">
        <v>47</v>
      </c>
      <c r="Q1123">
        <v>6</v>
      </c>
      <c r="R1123">
        <v>15</v>
      </c>
      <c r="S1123">
        <v>2</v>
      </c>
      <c r="T1123">
        <v>6</v>
      </c>
      <c r="U1123" t="s">
        <v>146</v>
      </c>
      <c r="V1123">
        <v>7</v>
      </c>
      <c r="W1123">
        <v>0</v>
      </c>
      <c r="X1123">
        <v>36</v>
      </c>
      <c r="Y1123">
        <v>765</v>
      </c>
      <c r="Z1123">
        <v>769</v>
      </c>
      <c r="AA1123">
        <v>3125</v>
      </c>
      <c r="AB1123">
        <v>6</v>
      </c>
    </row>
    <row r="1124" spans="1:28" x14ac:dyDescent="0.25">
      <c r="A1124">
        <v>1123</v>
      </c>
      <c r="B1124">
        <v>27391</v>
      </c>
      <c r="C1124">
        <v>14000</v>
      </c>
      <c r="D1124">
        <v>14000</v>
      </c>
      <c r="E1124" s="1">
        <v>9.9900000000000003E-2</v>
      </c>
      <c r="F1124" t="s">
        <v>14</v>
      </c>
      <c r="G1124" t="s">
        <v>15</v>
      </c>
      <c r="H1124" s="1">
        <v>0.16839999999999999</v>
      </c>
      <c r="I1124" t="s">
        <v>72</v>
      </c>
      <c r="J1124" t="s">
        <v>31</v>
      </c>
      <c r="K1124">
        <v>4583.33</v>
      </c>
      <c r="L1124" t="s">
        <v>82</v>
      </c>
      <c r="M1124">
        <v>4</v>
      </c>
      <c r="N1124">
        <v>25</v>
      </c>
      <c r="O1124">
        <v>0</v>
      </c>
      <c r="P1124" t="s">
        <v>22</v>
      </c>
      <c r="Q1124">
        <v>9</v>
      </c>
      <c r="R1124">
        <v>16</v>
      </c>
      <c r="S1124">
        <v>1</v>
      </c>
      <c r="T1124">
        <v>2</v>
      </c>
      <c r="U1124" t="s">
        <v>146</v>
      </c>
      <c r="V1124">
        <v>8</v>
      </c>
      <c r="W1124">
        <v>0</v>
      </c>
      <c r="X1124">
        <v>36</v>
      </c>
      <c r="Y1124">
        <v>750</v>
      </c>
      <c r="Z1124">
        <v>754</v>
      </c>
      <c r="AA1124">
        <v>4583.33</v>
      </c>
      <c r="AB1124">
        <v>2</v>
      </c>
    </row>
    <row r="1125" spans="1:28" x14ac:dyDescent="0.25">
      <c r="A1125">
        <v>1124</v>
      </c>
      <c r="B1125">
        <v>49367</v>
      </c>
      <c r="C1125">
        <v>30000</v>
      </c>
      <c r="D1125">
        <v>30000</v>
      </c>
      <c r="E1125" s="1">
        <v>0.2278</v>
      </c>
      <c r="F1125" t="s">
        <v>14</v>
      </c>
      <c r="G1125" t="s">
        <v>15</v>
      </c>
      <c r="H1125" s="1">
        <v>0.17899999999999999</v>
      </c>
      <c r="I1125" t="s">
        <v>81</v>
      </c>
      <c r="J1125" t="s">
        <v>31</v>
      </c>
      <c r="K1125">
        <v>8791.67</v>
      </c>
      <c r="L1125" t="s">
        <v>73</v>
      </c>
      <c r="M1125">
        <v>13</v>
      </c>
      <c r="N1125">
        <v>28012</v>
      </c>
      <c r="O1125">
        <v>2</v>
      </c>
      <c r="P1125" t="s">
        <v>47</v>
      </c>
      <c r="Q1125">
        <v>22</v>
      </c>
      <c r="R1125">
        <v>17</v>
      </c>
      <c r="S1125">
        <v>1</v>
      </c>
      <c r="T1125">
        <v>6</v>
      </c>
      <c r="U1125" t="s">
        <v>148</v>
      </c>
      <c r="V1125">
        <v>18</v>
      </c>
      <c r="W1125">
        <v>0</v>
      </c>
      <c r="X1125">
        <v>36</v>
      </c>
      <c r="Y1125">
        <v>660</v>
      </c>
      <c r="Z1125">
        <v>664</v>
      </c>
      <c r="AA1125">
        <v>8791.67</v>
      </c>
      <c r="AB1125">
        <v>6</v>
      </c>
    </row>
    <row r="1126" spans="1:28" x14ac:dyDescent="0.25">
      <c r="A1126">
        <v>1125</v>
      </c>
      <c r="B1126">
        <v>93501</v>
      </c>
      <c r="C1126">
        <v>10750</v>
      </c>
      <c r="D1126">
        <v>10750</v>
      </c>
      <c r="E1126" s="1">
        <v>8.8999999999999996E-2</v>
      </c>
      <c r="F1126" t="s">
        <v>14</v>
      </c>
      <c r="G1126" t="s">
        <v>15</v>
      </c>
      <c r="H1126" s="1">
        <v>6.0400000000000002E-2</v>
      </c>
      <c r="I1126" t="s">
        <v>46</v>
      </c>
      <c r="J1126" t="s">
        <v>35</v>
      </c>
      <c r="K1126">
        <v>2750</v>
      </c>
      <c r="L1126" t="s">
        <v>63</v>
      </c>
      <c r="M1126">
        <v>5</v>
      </c>
      <c r="N1126">
        <v>4693</v>
      </c>
      <c r="O1126">
        <v>0</v>
      </c>
      <c r="P1126" t="s">
        <v>28</v>
      </c>
      <c r="Q1126">
        <v>8</v>
      </c>
      <c r="R1126">
        <v>6</v>
      </c>
      <c r="S1126">
        <v>1</v>
      </c>
      <c r="T1126">
        <v>5</v>
      </c>
      <c r="U1126" t="s">
        <v>146</v>
      </c>
      <c r="V1126">
        <v>7</v>
      </c>
      <c r="W1126">
        <v>1</v>
      </c>
      <c r="X1126">
        <v>36</v>
      </c>
      <c r="Y1126">
        <v>765</v>
      </c>
      <c r="Z1126">
        <v>769</v>
      </c>
      <c r="AA1126">
        <v>2750</v>
      </c>
      <c r="AB1126">
        <v>5</v>
      </c>
    </row>
    <row r="1127" spans="1:28" x14ac:dyDescent="0.25">
      <c r="A1127">
        <v>1126</v>
      </c>
      <c r="B1127">
        <v>32119</v>
      </c>
      <c r="C1127">
        <v>24000</v>
      </c>
      <c r="D1127">
        <v>23772.15</v>
      </c>
      <c r="E1127" s="1">
        <v>0.12989999999999999</v>
      </c>
      <c r="F1127" t="s">
        <v>23</v>
      </c>
      <c r="G1127" t="s">
        <v>68</v>
      </c>
      <c r="H1127" s="1">
        <v>0.15540000000000001</v>
      </c>
      <c r="I1127" t="s">
        <v>85</v>
      </c>
      <c r="J1127" t="s">
        <v>17</v>
      </c>
      <c r="K1127">
        <v>8333.33</v>
      </c>
      <c r="L1127" t="s">
        <v>55</v>
      </c>
      <c r="M1127">
        <v>24</v>
      </c>
      <c r="N1127">
        <v>56984</v>
      </c>
      <c r="O1127">
        <v>0</v>
      </c>
      <c r="P1127" t="s">
        <v>100</v>
      </c>
      <c r="Q1127">
        <v>12</v>
      </c>
      <c r="R1127">
        <v>15</v>
      </c>
      <c r="S1127">
        <v>4</v>
      </c>
      <c r="T1127" t="s">
        <v>100</v>
      </c>
      <c r="U1127" t="s">
        <v>146</v>
      </c>
      <c r="V1127">
        <v>9</v>
      </c>
      <c r="W1127">
        <v>1</v>
      </c>
      <c r="X1127">
        <v>60</v>
      </c>
      <c r="Y1127">
        <v>740</v>
      </c>
      <c r="Z1127">
        <v>744</v>
      </c>
      <c r="AA1127">
        <v>8333.33</v>
      </c>
      <c r="AB1127">
        <v>-1</v>
      </c>
    </row>
    <row r="1128" spans="1:28" x14ac:dyDescent="0.25">
      <c r="A1128">
        <v>1127</v>
      </c>
      <c r="B1128">
        <v>70177</v>
      </c>
      <c r="C1128">
        <v>10000</v>
      </c>
      <c r="D1128">
        <v>10000</v>
      </c>
      <c r="E1128" s="1">
        <v>0.15310000000000001</v>
      </c>
      <c r="F1128" t="s">
        <v>14</v>
      </c>
      <c r="G1128" t="s">
        <v>15</v>
      </c>
      <c r="H1128" s="1">
        <v>0.19980000000000001</v>
      </c>
      <c r="I1128" t="s">
        <v>107</v>
      </c>
      <c r="J1128" t="s">
        <v>17</v>
      </c>
      <c r="K1128">
        <v>6041.67</v>
      </c>
      <c r="L1128" t="s">
        <v>36</v>
      </c>
      <c r="M1128">
        <v>7</v>
      </c>
      <c r="N1128">
        <v>6458</v>
      </c>
      <c r="O1128">
        <v>0</v>
      </c>
      <c r="P1128" t="s">
        <v>49</v>
      </c>
      <c r="Q1128">
        <v>15</v>
      </c>
      <c r="R1128">
        <v>19</v>
      </c>
      <c r="S1128">
        <v>1</v>
      </c>
      <c r="T1128">
        <v>1</v>
      </c>
      <c r="U1128" t="s">
        <v>146</v>
      </c>
      <c r="V1128">
        <v>16</v>
      </c>
      <c r="W1128">
        <v>1</v>
      </c>
      <c r="X1128">
        <v>36</v>
      </c>
      <c r="Y1128">
        <v>670</v>
      </c>
      <c r="Z1128">
        <v>674</v>
      </c>
      <c r="AA1128">
        <v>6041.67</v>
      </c>
      <c r="AB1128">
        <v>1</v>
      </c>
    </row>
    <row r="1129" spans="1:28" x14ac:dyDescent="0.25">
      <c r="A1129">
        <v>1128</v>
      </c>
      <c r="B1129">
        <v>77324</v>
      </c>
      <c r="C1129">
        <v>16550</v>
      </c>
      <c r="D1129">
        <v>16550</v>
      </c>
      <c r="E1129" s="1">
        <v>0.17269999999999999</v>
      </c>
      <c r="F1129" t="s">
        <v>14</v>
      </c>
      <c r="G1129" t="s">
        <v>15</v>
      </c>
      <c r="H1129" s="1">
        <v>0.3256</v>
      </c>
      <c r="I1129" t="s">
        <v>93</v>
      </c>
      <c r="J1129" t="s">
        <v>17</v>
      </c>
      <c r="K1129">
        <v>4333.33</v>
      </c>
      <c r="L1129" t="s">
        <v>62</v>
      </c>
      <c r="M1129">
        <v>15</v>
      </c>
      <c r="N1129">
        <v>12163</v>
      </c>
      <c r="O1129">
        <v>1</v>
      </c>
      <c r="P1129" t="s">
        <v>40</v>
      </c>
      <c r="Q1129">
        <v>17</v>
      </c>
      <c r="R1129">
        <v>32</v>
      </c>
      <c r="S1129">
        <v>1</v>
      </c>
      <c r="T1129">
        <v>11</v>
      </c>
      <c r="U1129" t="s">
        <v>147</v>
      </c>
      <c r="V1129">
        <v>15</v>
      </c>
      <c r="W1129">
        <v>1</v>
      </c>
      <c r="X1129">
        <v>36</v>
      </c>
      <c r="Y1129">
        <v>675</v>
      </c>
      <c r="Z1129">
        <v>679</v>
      </c>
      <c r="AA1129">
        <v>4333.33</v>
      </c>
      <c r="AB1129">
        <v>11</v>
      </c>
    </row>
    <row r="1130" spans="1:28" x14ac:dyDescent="0.25">
      <c r="A1130">
        <v>1129</v>
      </c>
      <c r="B1130">
        <v>31805</v>
      </c>
      <c r="C1130">
        <v>3300</v>
      </c>
      <c r="D1130">
        <v>3300</v>
      </c>
      <c r="E1130" s="1">
        <v>5.9900000000000002E-2</v>
      </c>
      <c r="F1130" t="s">
        <v>14</v>
      </c>
      <c r="G1130" t="s">
        <v>68</v>
      </c>
      <c r="H1130" s="1">
        <v>0.1104</v>
      </c>
      <c r="I1130" t="s">
        <v>85</v>
      </c>
      <c r="J1130" t="s">
        <v>17</v>
      </c>
      <c r="K1130">
        <v>2500</v>
      </c>
      <c r="L1130" t="s">
        <v>55</v>
      </c>
      <c r="M1130">
        <v>9</v>
      </c>
      <c r="N1130">
        <v>11144</v>
      </c>
      <c r="O1130">
        <v>0</v>
      </c>
      <c r="P1130" t="s">
        <v>22</v>
      </c>
      <c r="Q1130">
        <v>5</v>
      </c>
      <c r="R1130">
        <v>11</v>
      </c>
      <c r="S1130">
        <v>4</v>
      </c>
      <c r="T1130">
        <v>2</v>
      </c>
      <c r="U1130" t="s">
        <v>146</v>
      </c>
      <c r="V1130">
        <v>9</v>
      </c>
      <c r="W1130">
        <v>1</v>
      </c>
      <c r="X1130">
        <v>36</v>
      </c>
      <c r="Y1130">
        <v>740</v>
      </c>
      <c r="Z1130">
        <v>744</v>
      </c>
      <c r="AA1130">
        <v>2500</v>
      </c>
      <c r="AB1130">
        <v>2</v>
      </c>
    </row>
    <row r="1131" spans="1:28" x14ac:dyDescent="0.25">
      <c r="A1131">
        <v>1130</v>
      </c>
      <c r="B1131">
        <v>84318</v>
      </c>
      <c r="C1131">
        <v>8000</v>
      </c>
      <c r="D1131">
        <v>8000</v>
      </c>
      <c r="E1131" s="1">
        <v>0.1409</v>
      </c>
      <c r="F1131" t="s">
        <v>14</v>
      </c>
      <c r="G1131" t="s">
        <v>15</v>
      </c>
      <c r="H1131" s="2">
        <v>0.21</v>
      </c>
      <c r="I1131" t="s">
        <v>30</v>
      </c>
      <c r="J1131" t="s">
        <v>35</v>
      </c>
      <c r="K1131">
        <v>3500</v>
      </c>
      <c r="L1131" t="s">
        <v>62</v>
      </c>
      <c r="M1131">
        <v>12</v>
      </c>
      <c r="N1131">
        <v>7498</v>
      </c>
      <c r="O1131">
        <v>0</v>
      </c>
      <c r="P1131" t="s">
        <v>49</v>
      </c>
      <c r="Q1131">
        <v>14</v>
      </c>
      <c r="R1131" s="5">
        <v>21</v>
      </c>
      <c r="S1131">
        <v>1</v>
      </c>
      <c r="T1131">
        <v>1</v>
      </c>
      <c r="U1131" t="s">
        <v>146</v>
      </c>
      <c r="V1131">
        <v>15</v>
      </c>
      <c r="W1131">
        <v>1</v>
      </c>
      <c r="X1131">
        <v>36</v>
      </c>
      <c r="Y1131">
        <v>675</v>
      </c>
      <c r="Z1131">
        <v>679</v>
      </c>
      <c r="AA1131">
        <v>3500</v>
      </c>
      <c r="AB1131">
        <v>1</v>
      </c>
    </row>
    <row r="1132" spans="1:28" x14ac:dyDescent="0.25">
      <c r="A1132">
        <v>1131</v>
      </c>
      <c r="B1132">
        <v>27415</v>
      </c>
      <c r="C1132">
        <v>35000</v>
      </c>
      <c r="D1132">
        <v>32117</v>
      </c>
      <c r="E1132" s="1">
        <v>0.16889999999999999</v>
      </c>
      <c r="F1132" t="s">
        <v>23</v>
      </c>
      <c r="G1132" t="s">
        <v>15</v>
      </c>
      <c r="H1132" s="1">
        <v>0.16839999999999999</v>
      </c>
      <c r="I1132" t="s">
        <v>41</v>
      </c>
      <c r="J1132" t="s">
        <v>31</v>
      </c>
      <c r="K1132">
        <v>5416.67</v>
      </c>
      <c r="L1132" t="s">
        <v>106</v>
      </c>
      <c r="M1132">
        <v>5</v>
      </c>
      <c r="N1132">
        <v>39934</v>
      </c>
      <c r="O1132">
        <v>0</v>
      </c>
      <c r="P1132" t="s">
        <v>49</v>
      </c>
      <c r="Q1132">
        <v>16</v>
      </c>
      <c r="R1132">
        <v>16</v>
      </c>
      <c r="S1132">
        <v>1</v>
      </c>
      <c r="T1132">
        <v>1</v>
      </c>
      <c r="U1132" t="s">
        <v>146</v>
      </c>
      <c r="V1132">
        <v>9</v>
      </c>
      <c r="W1132">
        <v>0</v>
      </c>
      <c r="X1132">
        <v>60</v>
      </c>
      <c r="Y1132">
        <v>745</v>
      </c>
      <c r="Z1132">
        <v>749</v>
      </c>
      <c r="AA1132">
        <v>5416.67</v>
      </c>
      <c r="AB1132">
        <v>1</v>
      </c>
    </row>
    <row r="1133" spans="1:28" x14ac:dyDescent="0.25">
      <c r="A1133">
        <v>1132</v>
      </c>
      <c r="B1133">
        <v>40866</v>
      </c>
      <c r="C1133">
        <v>14000</v>
      </c>
      <c r="D1133">
        <v>14000</v>
      </c>
      <c r="E1133" s="1">
        <v>0.1065</v>
      </c>
      <c r="F1133" t="s">
        <v>14</v>
      </c>
      <c r="G1133" t="s">
        <v>15</v>
      </c>
      <c r="H1133" s="1">
        <v>0.24529999999999999</v>
      </c>
      <c r="I1133" t="s">
        <v>79</v>
      </c>
      <c r="J1133" t="s">
        <v>31</v>
      </c>
      <c r="K1133">
        <v>3200</v>
      </c>
      <c r="L1133" t="s">
        <v>39</v>
      </c>
      <c r="M1133">
        <v>7</v>
      </c>
      <c r="N1133">
        <v>21214</v>
      </c>
      <c r="O1133">
        <v>1</v>
      </c>
      <c r="P1133" t="s">
        <v>28</v>
      </c>
      <c r="Q1133">
        <v>10</v>
      </c>
      <c r="R1133">
        <v>24</v>
      </c>
      <c r="S1133">
        <v>1</v>
      </c>
      <c r="T1133">
        <v>5</v>
      </c>
      <c r="U1133" t="s">
        <v>147</v>
      </c>
      <c r="V1133">
        <v>11</v>
      </c>
      <c r="W1133">
        <v>0</v>
      </c>
      <c r="X1133">
        <v>36</v>
      </c>
      <c r="Y1133">
        <v>720</v>
      </c>
      <c r="Z1133">
        <v>724</v>
      </c>
      <c r="AA1133">
        <v>3200</v>
      </c>
      <c r="AB1133">
        <v>5</v>
      </c>
    </row>
    <row r="1134" spans="1:28" x14ac:dyDescent="0.25">
      <c r="A1134">
        <v>1133</v>
      </c>
      <c r="B1134">
        <v>91596</v>
      </c>
      <c r="C1134">
        <v>18000</v>
      </c>
      <c r="D1134">
        <v>18000</v>
      </c>
      <c r="E1134" s="1">
        <v>8.8999999999999996E-2</v>
      </c>
      <c r="F1134" t="s">
        <v>23</v>
      </c>
      <c r="G1134" t="s">
        <v>15</v>
      </c>
      <c r="H1134" s="1">
        <v>5.2999999999999999E-2</v>
      </c>
      <c r="I1134" t="s">
        <v>107</v>
      </c>
      <c r="J1134" t="s">
        <v>17</v>
      </c>
      <c r="K1134">
        <v>8333.33</v>
      </c>
      <c r="L1134" t="s">
        <v>88</v>
      </c>
      <c r="M1134">
        <v>8</v>
      </c>
      <c r="N1134">
        <v>5211</v>
      </c>
      <c r="O1134">
        <v>1</v>
      </c>
      <c r="P1134" t="s">
        <v>47</v>
      </c>
      <c r="Q1134">
        <v>8</v>
      </c>
      <c r="R1134">
        <v>5</v>
      </c>
      <c r="S1134">
        <v>1</v>
      </c>
      <c r="T1134">
        <v>6</v>
      </c>
      <c r="U1134" t="s">
        <v>147</v>
      </c>
      <c r="V1134">
        <v>8</v>
      </c>
      <c r="W1134">
        <v>1</v>
      </c>
      <c r="X1134">
        <v>60</v>
      </c>
      <c r="Y1134">
        <v>755</v>
      </c>
      <c r="Z1134">
        <v>759</v>
      </c>
      <c r="AA1134">
        <v>8333.33</v>
      </c>
      <c r="AB1134">
        <v>6</v>
      </c>
    </row>
    <row r="1135" spans="1:28" x14ac:dyDescent="0.25">
      <c r="A1135">
        <v>1134</v>
      </c>
      <c r="B1135">
        <v>25235</v>
      </c>
      <c r="C1135">
        <v>10000</v>
      </c>
      <c r="D1135">
        <v>9999.7099999999991</v>
      </c>
      <c r="E1135" s="1">
        <v>0.13489999999999999</v>
      </c>
      <c r="F1135" t="s">
        <v>23</v>
      </c>
      <c r="G1135" t="s">
        <v>33</v>
      </c>
      <c r="H1135" s="1">
        <v>0.17799999999999999</v>
      </c>
      <c r="I1135" t="s">
        <v>81</v>
      </c>
      <c r="J1135" t="s">
        <v>31</v>
      </c>
      <c r="K1135">
        <v>2500</v>
      </c>
      <c r="L1135" t="s">
        <v>39</v>
      </c>
      <c r="M1135">
        <v>8</v>
      </c>
      <c r="N1135">
        <v>3822</v>
      </c>
      <c r="O1135">
        <v>2</v>
      </c>
      <c r="P1135" t="s">
        <v>44</v>
      </c>
      <c r="Q1135">
        <v>13</v>
      </c>
      <c r="R1135">
        <v>17</v>
      </c>
      <c r="S1135">
        <v>3</v>
      </c>
      <c r="T1135">
        <v>8</v>
      </c>
      <c r="U1135" t="s">
        <v>148</v>
      </c>
      <c r="V1135">
        <v>11</v>
      </c>
      <c r="W1135">
        <v>0</v>
      </c>
      <c r="X1135">
        <v>60</v>
      </c>
      <c r="Y1135">
        <v>720</v>
      </c>
      <c r="Z1135">
        <v>724</v>
      </c>
      <c r="AA1135">
        <v>2500</v>
      </c>
      <c r="AB1135">
        <v>8</v>
      </c>
    </row>
    <row r="1136" spans="1:28" x14ac:dyDescent="0.25">
      <c r="A1136">
        <v>1135</v>
      </c>
      <c r="B1136">
        <v>32747</v>
      </c>
      <c r="C1136">
        <v>3600</v>
      </c>
      <c r="D1136">
        <v>3600</v>
      </c>
      <c r="E1136" s="1">
        <v>0.16769999999999999</v>
      </c>
      <c r="F1136" t="s">
        <v>14</v>
      </c>
      <c r="G1136" t="s">
        <v>60</v>
      </c>
      <c r="H1136" s="1">
        <v>0.13450000000000001</v>
      </c>
      <c r="I1136" t="s">
        <v>71</v>
      </c>
      <c r="J1136" t="s">
        <v>31</v>
      </c>
      <c r="K1136">
        <v>8750</v>
      </c>
      <c r="L1136" t="s">
        <v>36</v>
      </c>
      <c r="M1136">
        <v>8</v>
      </c>
      <c r="N1136">
        <v>51176</v>
      </c>
      <c r="O1136">
        <v>1</v>
      </c>
      <c r="P1136" t="s">
        <v>49</v>
      </c>
      <c r="Q1136">
        <v>16</v>
      </c>
      <c r="R1136">
        <v>13</v>
      </c>
      <c r="S1136">
        <v>0</v>
      </c>
      <c r="T1136">
        <v>1</v>
      </c>
      <c r="U1136" t="s">
        <v>147</v>
      </c>
      <c r="V1136">
        <v>16</v>
      </c>
      <c r="W1136">
        <v>0</v>
      </c>
      <c r="X1136">
        <v>36</v>
      </c>
      <c r="Y1136">
        <v>670</v>
      </c>
      <c r="Z1136">
        <v>674</v>
      </c>
      <c r="AA1136">
        <v>8750</v>
      </c>
      <c r="AB1136">
        <v>1</v>
      </c>
    </row>
    <row r="1137" spans="1:28" x14ac:dyDescent="0.25">
      <c r="A1137">
        <v>1136</v>
      </c>
      <c r="B1137">
        <v>17370</v>
      </c>
      <c r="C1137">
        <v>12000</v>
      </c>
      <c r="D1137">
        <v>10928.83</v>
      </c>
      <c r="E1137" s="1">
        <v>5.79E-2</v>
      </c>
      <c r="F1137" t="s">
        <v>14</v>
      </c>
      <c r="G1137" t="s">
        <v>68</v>
      </c>
      <c r="H1137" s="1">
        <v>2.2499999999999999E-2</v>
      </c>
      <c r="I1137" t="s">
        <v>61</v>
      </c>
      <c r="J1137" t="s">
        <v>17</v>
      </c>
      <c r="K1137">
        <v>8000</v>
      </c>
      <c r="L1137" t="s">
        <v>63</v>
      </c>
      <c r="M1137">
        <v>12</v>
      </c>
      <c r="N1137">
        <v>5193</v>
      </c>
      <c r="O1137">
        <v>0</v>
      </c>
      <c r="P1137" t="s">
        <v>22</v>
      </c>
      <c r="Q1137">
        <v>5</v>
      </c>
      <c r="R1137">
        <v>2</v>
      </c>
      <c r="S1137">
        <v>4</v>
      </c>
      <c r="T1137">
        <v>2</v>
      </c>
      <c r="U1137" t="s">
        <v>146</v>
      </c>
      <c r="V1137">
        <v>7</v>
      </c>
      <c r="W1137">
        <v>1</v>
      </c>
      <c r="X1137">
        <v>36</v>
      </c>
      <c r="Y1137">
        <v>765</v>
      </c>
      <c r="Z1137">
        <v>769</v>
      </c>
      <c r="AA1137">
        <v>8000</v>
      </c>
      <c r="AB1137">
        <v>2</v>
      </c>
    </row>
    <row r="1138" spans="1:28" x14ac:dyDescent="0.25">
      <c r="A1138">
        <v>1137</v>
      </c>
      <c r="B1138">
        <v>71470</v>
      </c>
      <c r="C1138">
        <v>4200</v>
      </c>
      <c r="D1138">
        <v>4200</v>
      </c>
      <c r="E1138" s="1">
        <v>0.2049</v>
      </c>
      <c r="F1138" t="s">
        <v>23</v>
      </c>
      <c r="G1138" t="s">
        <v>33</v>
      </c>
      <c r="H1138" s="1">
        <v>0.28799999999999998</v>
      </c>
      <c r="I1138" t="s">
        <v>108</v>
      </c>
      <c r="J1138" t="s">
        <v>31</v>
      </c>
      <c r="K1138">
        <v>3166.67</v>
      </c>
      <c r="L1138" t="s">
        <v>73</v>
      </c>
      <c r="M1138">
        <v>16</v>
      </c>
      <c r="N1138">
        <v>7728</v>
      </c>
      <c r="O1138">
        <v>3</v>
      </c>
      <c r="P1138" t="s">
        <v>49</v>
      </c>
      <c r="Q1138">
        <v>20</v>
      </c>
      <c r="R1138">
        <v>28</v>
      </c>
      <c r="S1138">
        <v>3</v>
      </c>
      <c r="T1138">
        <v>1</v>
      </c>
      <c r="U1138" t="s">
        <v>149</v>
      </c>
      <c r="V1138">
        <v>18</v>
      </c>
      <c r="W1138">
        <v>0</v>
      </c>
      <c r="X1138">
        <v>60</v>
      </c>
      <c r="Y1138">
        <v>660</v>
      </c>
      <c r="Z1138">
        <v>664</v>
      </c>
      <c r="AA1138">
        <v>3166.67</v>
      </c>
      <c r="AB1138">
        <v>1</v>
      </c>
    </row>
    <row r="1139" spans="1:28" x14ac:dyDescent="0.25">
      <c r="A1139">
        <v>1138</v>
      </c>
      <c r="B1139">
        <v>5062</v>
      </c>
      <c r="C1139">
        <v>4200</v>
      </c>
      <c r="D1139">
        <v>4200</v>
      </c>
      <c r="E1139" s="1">
        <v>0.14610000000000001</v>
      </c>
      <c r="F1139" t="s">
        <v>14</v>
      </c>
      <c r="G1139" t="s">
        <v>87</v>
      </c>
      <c r="H1139" s="1">
        <v>0.15279999999999999</v>
      </c>
      <c r="I1139" t="s">
        <v>24</v>
      </c>
      <c r="J1139" t="s">
        <v>31</v>
      </c>
      <c r="K1139">
        <v>6333.33</v>
      </c>
      <c r="L1139" t="s">
        <v>48</v>
      </c>
      <c r="M1139">
        <v>11</v>
      </c>
      <c r="N1139">
        <v>15578</v>
      </c>
      <c r="O1139">
        <v>0</v>
      </c>
      <c r="P1139" t="s">
        <v>49</v>
      </c>
      <c r="Q1139">
        <v>14</v>
      </c>
      <c r="R1139">
        <v>15</v>
      </c>
      <c r="S1139">
        <v>0</v>
      </c>
      <c r="T1139">
        <v>1</v>
      </c>
      <c r="U1139" t="s">
        <v>146</v>
      </c>
      <c r="V1139">
        <v>17</v>
      </c>
      <c r="W1139">
        <v>0</v>
      </c>
      <c r="X1139">
        <v>36</v>
      </c>
      <c r="Y1139">
        <v>665</v>
      </c>
      <c r="Z1139">
        <v>669</v>
      </c>
      <c r="AA1139">
        <v>6333.33</v>
      </c>
      <c r="AB1139">
        <v>1</v>
      </c>
    </row>
    <row r="1140" spans="1:28" x14ac:dyDescent="0.25">
      <c r="A1140">
        <v>1139</v>
      </c>
      <c r="B1140">
        <v>28205</v>
      </c>
      <c r="C1140">
        <v>11200</v>
      </c>
      <c r="D1140">
        <v>11200</v>
      </c>
      <c r="E1140" s="1">
        <v>0.21740000000000001</v>
      </c>
      <c r="F1140" t="s">
        <v>23</v>
      </c>
      <c r="G1140" t="s">
        <v>15</v>
      </c>
      <c r="H1140" s="1">
        <v>6.3E-2</v>
      </c>
      <c r="I1140" t="s">
        <v>71</v>
      </c>
      <c r="J1140" t="s">
        <v>31</v>
      </c>
      <c r="K1140">
        <v>5583.33</v>
      </c>
      <c r="L1140" t="s">
        <v>73</v>
      </c>
      <c r="M1140">
        <v>12</v>
      </c>
      <c r="N1140">
        <v>7952</v>
      </c>
      <c r="O1140">
        <v>2</v>
      </c>
      <c r="P1140" t="s">
        <v>40</v>
      </c>
      <c r="Q1140">
        <v>21</v>
      </c>
      <c r="R1140">
        <v>6</v>
      </c>
      <c r="S1140">
        <v>1</v>
      </c>
      <c r="T1140">
        <v>11</v>
      </c>
      <c r="U1140" t="s">
        <v>148</v>
      </c>
      <c r="V1140">
        <v>18</v>
      </c>
      <c r="W1140">
        <v>0</v>
      </c>
      <c r="X1140">
        <v>60</v>
      </c>
      <c r="Y1140">
        <v>660</v>
      </c>
      <c r="Z1140">
        <v>664</v>
      </c>
      <c r="AA1140">
        <v>5583.33</v>
      </c>
      <c r="AB1140">
        <v>11</v>
      </c>
    </row>
    <row r="1141" spans="1:28" x14ac:dyDescent="0.25">
      <c r="A1141">
        <v>1140</v>
      </c>
      <c r="B1141">
        <v>28976</v>
      </c>
      <c r="C1141">
        <v>15000</v>
      </c>
      <c r="D1141">
        <v>15000</v>
      </c>
      <c r="E1141" s="1">
        <v>0.15989999999999999</v>
      </c>
      <c r="F1141" t="s">
        <v>14</v>
      </c>
      <c r="G1141" t="s">
        <v>15</v>
      </c>
      <c r="H1141" s="1">
        <v>7.6799999999999993E-2</v>
      </c>
      <c r="I1141" t="s">
        <v>69</v>
      </c>
      <c r="J1141" t="s">
        <v>31</v>
      </c>
      <c r="K1141">
        <v>4583</v>
      </c>
      <c r="L1141" t="s">
        <v>62</v>
      </c>
      <c r="M1141">
        <v>10</v>
      </c>
      <c r="N1141">
        <v>15821</v>
      </c>
      <c r="O1141">
        <v>0</v>
      </c>
      <c r="P1141" t="s">
        <v>22</v>
      </c>
      <c r="Q1141">
        <v>15</v>
      </c>
      <c r="R1141">
        <v>7</v>
      </c>
      <c r="S1141">
        <v>1</v>
      </c>
      <c r="T1141">
        <v>2</v>
      </c>
      <c r="U1141" t="s">
        <v>146</v>
      </c>
      <c r="V1141">
        <v>15</v>
      </c>
      <c r="W1141">
        <v>0</v>
      </c>
      <c r="X1141">
        <v>36</v>
      </c>
      <c r="Y1141">
        <v>675</v>
      </c>
      <c r="Z1141">
        <v>679</v>
      </c>
      <c r="AA1141">
        <v>4583</v>
      </c>
      <c r="AB1141">
        <v>2</v>
      </c>
    </row>
    <row r="1142" spans="1:28" x14ac:dyDescent="0.25">
      <c r="A1142">
        <v>1141</v>
      </c>
      <c r="B1142">
        <v>25084</v>
      </c>
      <c r="C1142">
        <v>12100</v>
      </c>
      <c r="D1142">
        <v>12100</v>
      </c>
      <c r="E1142" s="1">
        <v>0.11990000000000001</v>
      </c>
      <c r="F1142" t="s">
        <v>14</v>
      </c>
      <c r="G1142" t="s">
        <v>101</v>
      </c>
      <c r="H1142" s="1">
        <v>0.24779999999999999</v>
      </c>
      <c r="I1142" t="s">
        <v>20</v>
      </c>
      <c r="J1142" t="s">
        <v>31</v>
      </c>
      <c r="K1142">
        <v>8750</v>
      </c>
      <c r="L1142" t="s">
        <v>88</v>
      </c>
      <c r="M1142">
        <v>10</v>
      </c>
      <c r="N1142">
        <v>1642</v>
      </c>
      <c r="O1142">
        <v>1</v>
      </c>
      <c r="P1142" t="s">
        <v>49</v>
      </c>
      <c r="Q1142">
        <v>11</v>
      </c>
      <c r="R1142">
        <v>24</v>
      </c>
      <c r="S1142">
        <v>0</v>
      </c>
      <c r="T1142">
        <v>1</v>
      </c>
      <c r="U1142" t="s">
        <v>147</v>
      </c>
      <c r="V1142">
        <v>8</v>
      </c>
      <c r="W1142">
        <v>0</v>
      </c>
      <c r="X1142">
        <v>36</v>
      </c>
      <c r="Y1142">
        <v>755</v>
      </c>
      <c r="Z1142">
        <v>759</v>
      </c>
      <c r="AA1142">
        <v>8750</v>
      </c>
      <c r="AB1142">
        <v>1</v>
      </c>
    </row>
    <row r="1143" spans="1:28" x14ac:dyDescent="0.25">
      <c r="A1143">
        <v>1142</v>
      </c>
      <c r="B1143">
        <v>14156</v>
      </c>
      <c r="C1143">
        <v>14000</v>
      </c>
      <c r="D1143">
        <v>13975</v>
      </c>
      <c r="E1143" s="1">
        <v>0.13980000000000001</v>
      </c>
      <c r="F1143" t="s">
        <v>23</v>
      </c>
      <c r="G1143" t="s">
        <v>60</v>
      </c>
      <c r="H1143" s="1">
        <v>0.10199999999999999</v>
      </c>
      <c r="I1143" t="s">
        <v>61</v>
      </c>
      <c r="J1143" t="s">
        <v>31</v>
      </c>
      <c r="K1143">
        <v>3145.83</v>
      </c>
      <c r="L1143" t="s">
        <v>21</v>
      </c>
      <c r="M1143">
        <v>8</v>
      </c>
      <c r="N1143">
        <v>3449</v>
      </c>
      <c r="O1143">
        <v>0</v>
      </c>
      <c r="P1143" t="s">
        <v>19</v>
      </c>
      <c r="Q1143">
        <v>13</v>
      </c>
      <c r="R1143">
        <v>10</v>
      </c>
      <c r="S1143">
        <v>0</v>
      </c>
      <c r="T1143">
        <v>0</v>
      </c>
      <c r="U1143" t="s">
        <v>146</v>
      </c>
      <c r="V1143">
        <v>11</v>
      </c>
      <c r="W1143">
        <v>0</v>
      </c>
      <c r="X1143">
        <v>60</v>
      </c>
      <c r="Y1143">
        <v>715</v>
      </c>
      <c r="Z1143">
        <v>719</v>
      </c>
      <c r="AA1143">
        <v>3145.83</v>
      </c>
      <c r="AB1143">
        <v>0</v>
      </c>
    </row>
    <row r="1144" spans="1:28" x14ac:dyDescent="0.25">
      <c r="A1144">
        <v>1143</v>
      </c>
      <c r="B1144">
        <v>25665</v>
      </c>
      <c r="C1144">
        <v>4900</v>
      </c>
      <c r="D1144">
        <v>4900</v>
      </c>
      <c r="E1144" s="1">
        <v>5.9900000000000002E-2</v>
      </c>
      <c r="F1144" t="s">
        <v>14</v>
      </c>
      <c r="G1144" t="s">
        <v>68</v>
      </c>
      <c r="H1144" s="1">
        <v>6.6400000000000001E-2</v>
      </c>
      <c r="I1144" t="s">
        <v>69</v>
      </c>
      <c r="J1144" t="s">
        <v>17</v>
      </c>
      <c r="K1144">
        <v>2666.67</v>
      </c>
      <c r="L1144" t="s">
        <v>120</v>
      </c>
      <c r="M1144">
        <v>5</v>
      </c>
      <c r="N1144">
        <v>3455</v>
      </c>
      <c r="O1144">
        <v>1</v>
      </c>
      <c r="P1144" t="s">
        <v>64</v>
      </c>
      <c r="Q1144">
        <v>5</v>
      </c>
      <c r="R1144">
        <v>6</v>
      </c>
      <c r="S1144">
        <v>4</v>
      </c>
      <c r="T1144">
        <v>4</v>
      </c>
      <c r="U1144" t="s">
        <v>147</v>
      </c>
      <c r="V1144">
        <v>6</v>
      </c>
      <c r="W1144">
        <v>1</v>
      </c>
      <c r="X1144">
        <v>36</v>
      </c>
      <c r="Y1144">
        <v>770</v>
      </c>
      <c r="Z1144">
        <v>774</v>
      </c>
      <c r="AA1144">
        <v>2666.67</v>
      </c>
      <c r="AB1144">
        <v>4</v>
      </c>
    </row>
    <row r="1145" spans="1:28" x14ac:dyDescent="0.25">
      <c r="A1145">
        <v>1144</v>
      </c>
      <c r="B1145">
        <v>83794</v>
      </c>
      <c r="C1145">
        <v>19200</v>
      </c>
      <c r="D1145">
        <v>19200</v>
      </c>
      <c r="E1145" s="1">
        <v>0.1212</v>
      </c>
      <c r="F1145" t="s">
        <v>14</v>
      </c>
      <c r="G1145" t="s">
        <v>29</v>
      </c>
      <c r="H1145" s="1">
        <v>0.29580000000000001</v>
      </c>
      <c r="I1145" t="s">
        <v>20</v>
      </c>
      <c r="J1145" t="s">
        <v>35</v>
      </c>
      <c r="K1145">
        <v>3583.33</v>
      </c>
      <c r="L1145" t="s">
        <v>21</v>
      </c>
      <c r="M1145">
        <v>11</v>
      </c>
      <c r="N1145">
        <v>29797</v>
      </c>
      <c r="O1145">
        <v>0</v>
      </c>
      <c r="P1145" t="s">
        <v>44</v>
      </c>
      <c r="Q1145">
        <v>12</v>
      </c>
      <c r="R1145">
        <v>29</v>
      </c>
      <c r="S1145">
        <v>2</v>
      </c>
      <c r="T1145">
        <v>8</v>
      </c>
      <c r="U1145" t="s">
        <v>146</v>
      </c>
      <c r="V1145">
        <v>11</v>
      </c>
      <c r="W1145">
        <v>1</v>
      </c>
      <c r="X1145">
        <v>36</v>
      </c>
      <c r="Y1145">
        <v>715</v>
      </c>
      <c r="Z1145">
        <v>719</v>
      </c>
      <c r="AA1145">
        <v>3583.33</v>
      </c>
      <c r="AB1145">
        <v>8</v>
      </c>
    </row>
    <row r="1146" spans="1:28" x14ac:dyDescent="0.25">
      <c r="A1146">
        <v>1145</v>
      </c>
      <c r="B1146">
        <v>52698</v>
      </c>
      <c r="C1146">
        <v>8500</v>
      </c>
      <c r="D1146">
        <v>8500</v>
      </c>
      <c r="E1146" s="1">
        <v>9.7600000000000006E-2</v>
      </c>
      <c r="F1146" t="s">
        <v>14</v>
      </c>
      <c r="G1146" t="s">
        <v>15</v>
      </c>
      <c r="H1146" s="1">
        <v>6.5799999999999997E-2</v>
      </c>
      <c r="I1146" t="s">
        <v>24</v>
      </c>
      <c r="J1146" t="s">
        <v>17</v>
      </c>
      <c r="K1146">
        <v>5333.33</v>
      </c>
      <c r="L1146" t="s">
        <v>42</v>
      </c>
      <c r="M1146">
        <v>10</v>
      </c>
      <c r="N1146">
        <v>3432</v>
      </c>
      <c r="O1146">
        <v>0</v>
      </c>
      <c r="P1146" t="s">
        <v>40</v>
      </c>
      <c r="Q1146">
        <v>9</v>
      </c>
      <c r="R1146">
        <v>6</v>
      </c>
      <c r="S1146">
        <v>1</v>
      </c>
      <c r="T1146">
        <v>11</v>
      </c>
      <c r="U1146" t="s">
        <v>146</v>
      </c>
      <c r="V1146">
        <v>12</v>
      </c>
      <c r="W1146">
        <v>1</v>
      </c>
      <c r="X1146">
        <v>36</v>
      </c>
      <c r="Y1146">
        <v>705</v>
      </c>
      <c r="Z1146">
        <v>709</v>
      </c>
      <c r="AA1146">
        <v>5333.33</v>
      </c>
      <c r="AB1146">
        <v>11</v>
      </c>
    </row>
    <row r="1147" spans="1:28" x14ac:dyDescent="0.25">
      <c r="A1147">
        <v>1146</v>
      </c>
      <c r="B1147">
        <v>7255</v>
      </c>
      <c r="C1147">
        <v>12000</v>
      </c>
      <c r="D1147">
        <v>11875</v>
      </c>
      <c r="E1147" s="1">
        <v>7.8799999999999995E-2</v>
      </c>
      <c r="F1147" t="s">
        <v>14</v>
      </c>
      <c r="G1147" t="s">
        <v>87</v>
      </c>
      <c r="H1147" s="1">
        <v>0.1479</v>
      </c>
      <c r="I1147" t="s">
        <v>24</v>
      </c>
      <c r="J1147" t="s">
        <v>31</v>
      </c>
      <c r="K1147">
        <v>3333.33</v>
      </c>
      <c r="L1147" t="s">
        <v>57</v>
      </c>
      <c r="M1147">
        <v>8</v>
      </c>
      <c r="N1147">
        <v>1357</v>
      </c>
      <c r="O1147">
        <v>0</v>
      </c>
      <c r="P1147" t="s">
        <v>22</v>
      </c>
      <c r="Q1147">
        <v>7</v>
      </c>
      <c r="R1147">
        <v>14</v>
      </c>
      <c r="S1147">
        <v>0</v>
      </c>
      <c r="T1147">
        <v>2</v>
      </c>
      <c r="U1147" t="s">
        <v>146</v>
      </c>
      <c r="V1147">
        <v>8</v>
      </c>
      <c r="W1147">
        <v>0</v>
      </c>
      <c r="X1147">
        <v>36</v>
      </c>
      <c r="Y1147">
        <v>760</v>
      </c>
      <c r="Z1147">
        <v>764</v>
      </c>
      <c r="AA1147">
        <v>3333.33</v>
      </c>
      <c r="AB1147">
        <v>2</v>
      </c>
    </row>
    <row r="1148" spans="1:28" x14ac:dyDescent="0.25">
      <c r="A1148">
        <v>1147</v>
      </c>
      <c r="B1148">
        <v>44426</v>
      </c>
      <c r="C1148">
        <v>21000</v>
      </c>
      <c r="D1148">
        <v>21000</v>
      </c>
      <c r="E1148" s="1">
        <v>0.19220000000000001</v>
      </c>
      <c r="F1148" t="s">
        <v>23</v>
      </c>
      <c r="G1148" t="s">
        <v>29</v>
      </c>
      <c r="H1148" s="1">
        <v>0.13869999999999999</v>
      </c>
      <c r="I1148" t="s">
        <v>81</v>
      </c>
      <c r="J1148" t="s">
        <v>17</v>
      </c>
      <c r="K1148">
        <v>6000</v>
      </c>
      <c r="L1148" t="s">
        <v>84</v>
      </c>
      <c r="M1148">
        <v>10</v>
      </c>
      <c r="N1148">
        <v>17008</v>
      </c>
      <c r="O1148">
        <v>1</v>
      </c>
      <c r="P1148" t="s">
        <v>40</v>
      </c>
      <c r="Q1148">
        <v>19</v>
      </c>
      <c r="R1148">
        <v>13</v>
      </c>
      <c r="S1148">
        <v>2</v>
      </c>
      <c r="T1148">
        <v>11</v>
      </c>
      <c r="U1148" t="s">
        <v>147</v>
      </c>
      <c r="V1148">
        <v>15</v>
      </c>
      <c r="W1148">
        <v>1</v>
      </c>
      <c r="X1148">
        <v>60</v>
      </c>
      <c r="Y1148">
        <v>680</v>
      </c>
      <c r="Z1148">
        <v>684</v>
      </c>
      <c r="AA1148">
        <v>6000</v>
      </c>
      <c r="AB1148">
        <v>11</v>
      </c>
    </row>
    <row r="1149" spans="1:28" x14ac:dyDescent="0.25">
      <c r="A1149">
        <v>1148</v>
      </c>
      <c r="B1149">
        <v>24464</v>
      </c>
      <c r="C1149">
        <v>35000</v>
      </c>
      <c r="D1149">
        <v>24868.47</v>
      </c>
      <c r="E1149" s="1">
        <v>0.1799</v>
      </c>
      <c r="F1149" t="s">
        <v>23</v>
      </c>
      <c r="G1149" t="s">
        <v>68</v>
      </c>
      <c r="H1149" s="1">
        <v>6.3899999999999998E-2</v>
      </c>
      <c r="I1149" t="s">
        <v>66</v>
      </c>
      <c r="J1149" t="s">
        <v>17</v>
      </c>
      <c r="K1149">
        <v>14000</v>
      </c>
      <c r="L1149" t="s">
        <v>21</v>
      </c>
      <c r="M1149">
        <v>7</v>
      </c>
      <c r="N1149">
        <v>3936</v>
      </c>
      <c r="O1149">
        <v>0</v>
      </c>
      <c r="P1149" t="s">
        <v>40</v>
      </c>
      <c r="Q1149">
        <v>17</v>
      </c>
      <c r="R1149">
        <v>6</v>
      </c>
      <c r="S1149">
        <v>4</v>
      </c>
      <c r="T1149">
        <v>11</v>
      </c>
      <c r="U1149" t="s">
        <v>146</v>
      </c>
      <c r="V1149">
        <v>11</v>
      </c>
      <c r="W1149">
        <v>1</v>
      </c>
      <c r="X1149">
        <v>60</v>
      </c>
      <c r="Y1149">
        <v>715</v>
      </c>
      <c r="Z1149">
        <v>719</v>
      </c>
      <c r="AA1149">
        <v>14000</v>
      </c>
      <c r="AB1149">
        <v>11</v>
      </c>
    </row>
    <row r="1150" spans="1:28" x14ac:dyDescent="0.25">
      <c r="A1150">
        <v>1149</v>
      </c>
      <c r="B1150">
        <v>86039</v>
      </c>
      <c r="C1150">
        <v>10000</v>
      </c>
      <c r="D1150">
        <v>10000</v>
      </c>
      <c r="E1150" s="1">
        <v>0.1212</v>
      </c>
      <c r="F1150" t="s">
        <v>14</v>
      </c>
      <c r="G1150" t="s">
        <v>29</v>
      </c>
      <c r="H1150" s="1">
        <v>0.156</v>
      </c>
      <c r="I1150" t="s">
        <v>103</v>
      </c>
      <c r="J1150" t="s">
        <v>35</v>
      </c>
      <c r="K1150">
        <v>3833.33</v>
      </c>
      <c r="L1150" t="s">
        <v>43</v>
      </c>
      <c r="M1150">
        <v>6</v>
      </c>
      <c r="N1150">
        <v>4734</v>
      </c>
      <c r="O1150">
        <v>0</v>
      </c>
      <c r="P1150" t="s">
        <v>40</v>
      </c>
      <c r="Q1150">
        <v>12</v>
      </c>
      <c r="R1150">
        <v>15</v>
      </c>
      <c r="S1150">
        <v>2</v>
      </c>
      <c r="T1150">
        <v>11</v>
      </c>
      <c r="U1150" t="s">
        <v>146</v>
      </c>
      <c r="V1150">
        <v>14</v>
      </c>
      <c r="W1150">
        <v>1</v>
      </c>
      <c r="X1150">
        <v>36</v>
      </c>
      <c r="Y1150">
        <v>685</v>
      </c>
      <c r="Z1150">
        <v>689</v>
      </c>
      <c r="AA1150">
        <v>3833.33</v>
      </c>
      <c r="AB1150">
        <v>11</v>
      </c>
    </row>
    <row r="1151" spans="1:28" x14ac:dyDescent="0.25">
      <c r="A1151">
        <v>1150</v>
      </c>
      <c r="B1151">
        <v>23944</v>
      </c>
      <c r="C1151">
        <v>10000</v>
      </c>
      <c r="D1151">
        <v>9975</v>
      </c>
      <c r="E1151" s="1">
        <v>0.1799</v>
      </c>
      <c r="F1151" t="s">
        <v>23</v>
      </c>
      <c r="G1151" t="s">
        <v>58</v>
      </c>
      <c r="H1151" s="1">
        <v>8.9300000000000004E-2</v>
      </c>
      <c r="I1151" t="s">
        <v>24</v>
      </c>
      <c r="J1151" t="s">
        <v>31</v>
      </c>
      <c r="K1151">
        <v>4300</v>
      </c>
      <c r="L1151" t="s">
        <v>43</v>
      </c>
      <c r="M1151">
        <v>4</v>
      </c>
      <c r="N1151">
        <v>37</v>
      </c>
      <c r="O1151">
        <v>1</v>
      </c>
      <c r="P1151" t="s">
        <v>40</v>
      </c>
      <c r="Q1151">
        <v>17</v>
      </c>
      <c r="R1151">
        <v>8</v>
      </c>
      <c r="S1151">
        <v>0</v>
      </c>
      <c r="T1151">
        <v>11</v>
      </c>
      <c r="U1151" t="s">
        <v>147</v>
      </c>
      <c r="V1151">
        <v>14</v>
      </c>
      <c r="W1151">
        <v>0</v>
      </c>
      <c r="X1151">
        <v>60</v>
      </c>
      <c r="Y1151">
        <v>685</v>
      </c>
      <c r="Z1151">
        <v>689</v>
      </c>
      <c r="AA1151">
        <v>4300</v>
      </c>
      <c r="AB1151">
        <v>11</v>
      </c>
    </row>
    <row r="1152" spans="1:28" x14ac:dyDescent="0.25">
      <c r="A1152">
        <v>1151</v>
      </c>
      <c r="B1152">
        <v>86982</v>
      </c>
      <c r="C1152">
        <v>12000</v>
      </c>
      <c r="D1152">
        <v>12000</v>
      </c>
      <c r="E1152" s="1">
        <v>0.18490000000000001</v>
      </c>
      <c r="F1152" t="s">
        <v>14</v>
      </c>
      <c r="G1152" t="s">
        <v>15</v>
      </c>
      <c r="H1152" s="1">
        <v>9.4399999999999998E-2</v>
      </c>
      <c r="I1152" t="s">
        <v>24</v>
      </c>
      <c r="J1152" t="s">
        <v>35</v>
      </c>
      <c r="K1152">
        <v>5746</v>
      </c>
      <c r="L1152" t="s">
        <v>73</v>
      </c>
      <c r="M1152">
        <v>12</v>
      </c>
      <c r="N1152">
        <v>9561</v>
      </c>
      <c r="O1152">
        <v>0</v>
      </c>
      <c r="P1152" t="s">
        <v>64</v>
      </c>
      <c r="Q1152">
        <v>18</v>
      </c>
      <c r="R1152">
        <v>9</v>
      </c>
      <c r="S1152">
        <v>1</v>
      </c>
      <c r="T1152">
        <v>4</v>
      </c>
      <c r="U1152" t="s">
        <v>146</v>
      </c>
      <c r="V1152">
        <v>18</v>
      </c>
      <c r="W1152">
        <v>1</v>
      </c>
      <c r="X1152">
        <v>36</v>
      </c>
      <c r="Y1152">
        <v>660</v>
      </c>
      <c r="Z1152">
        <v>664</v>
      </c>
      <c r="AA1152">
        <v>5746</v>
      </c>
      <c r="AB1152">
        <v>4</v>
      </c>
    </row>
    <row r="1153" spans="1:28" x14ac:dyDescent="0.25">
      <c r="A1153">
        <v>1152</v>
      </c>
      <c r="B1153">
        <v>28231</v>
      </c>
      <c r="C1153">
        <v>12000</v>
      </c>
      <c r="D1153">
        <v>10325</v>
      </c>
      <c r="E1153" s="1">
        <v>0.11990000000000001</v>
      </c>
      <c r="F1153" t="s">
        <v>23</v>
      </c>
      <c r="G1153" t="s">
        <v>15</v>
      </c>
      <c r="H1153" s="1">
        <v>6.7900000000000002E-2</v>
      </c>
      <c r="I1153" t="s">
        <v>24</v>
      </c>
      <c r="J1153" t="s">
        <v>31</v>
      </c>
      <c r="K1153">
        <v>4166.67</v>
      </c>
      <c r="L1153" t="s">
        <v>39</v>
      </c>
      <c r="M1153">
        <v>11</v>
      </c>
      <c r="N1153">
        <v>5934</v>
      </c>
      <c r="O1153">
        <v>0</v>
      </c>
      <c r="P1153" t="s">
        <v>64</v>
      </c>
      <c r="Q1153">
        <v>11</v>
      </c>
      <c r="R1153">
        <v>6</v>
      </c>
      <c r="S1153">
        <v>1</v>
      </c>
      <c r="T1153">
        <v>4</v>
      </c>
      <c r="U1153" t="s">
        <v>146</v>
      </c>
      <c r="V1153">
        <v>11</v>
      </c>
      <c r="W1153">
        <v>0</v>
      </c>
      <c r="X1153">
        <v>60</v>
      </c>
      <c r="Y1153">
        <v>720</v>
      </c>
      <c r="Z1153">
        <v>724</v>
      </c>
      <c r="AA1153">
        <v>4166.67</v>
      </c>
      <c r="AB1153">
        <v>4</v>
      </c>
    </row>
    <row r="1154" spans="1:28" x14ac:dyDescent="0.25">
      <c r="A1154">
        <v>1153</v>
      </c>
      <c r="B1154">
        <v>13795</v>
      </c>
      <c r="C1154">
        <v>4000</v>
      </c>
      <c r="D1154">
        <v>3945.6</v>
      </c>
      <c r="E1154" s="1">
        <v>6.7599999999999993E-2</v>
      </c>
      <c r="F1154" t="s">
        <v>14</v>
      </c>
      <c r="G1154" t="s">
        <v>45</v>
      </c>
      <c r="H1154" s="1">
        <v>0.23519999999999999</v>
      </c>
      <c r="I1154" t="s">
        <v>114</v>
      </c>
      <c r="J1154" t="s">
        <v>31</v>
      </c>
      <c r="K1154">
        <v>3350</v>
      </c>
      <c r="L1154" t="s">
        <v>88</v>
      </c>
      <c r="M1154">
        <v>6</v>
      </c>
      <c r="N1154">
        <v>627</v>
      </c>
      <c r="O1154">
        <v>1</v>
      </c>
      <c r="P1154" t="s">
        <v>49</v>
      </c>
      <c r="Q1154">
        <v>6</v>
      </c>
      <c r="R1154">
        <v>23</v>
      </c>
      <c r="S1154">
        <v>0</v>
      </c>
      <c r="T1154">
        <v>1</v>
      </c>
      <c r="U1154" t="s">
        <v>147</v>
      </c>
      <c r="V1154">
        <v>8</v>
      </c>
      <c r="W1154">
        <v>0</v>
      </c>
      <c r="X1154">
        <v>36</v>
      </c>
      <c r="Y1154">
        <v>755</v>
      </c>
      <c r="Z1154">
        <v>759</v>
      </c>
      <c r="AA1154">
        <v>3350</v>
      </c>
      <c r="AB1154">
        <v>1</v>
      </c>
    </row>
    <row r="1155" spans="1:28" x14ac:dyDescent="0.25">
      <c r="A1155">
        <v>1154</v>
      </c>
      <c r="B1155">
        <v>70193</v>
      </c>
      <c r="C1155">
        <v>20000</v>
      </c>
      <c r="D1155">
        <v>20000</v>
      </c>
      <c r="E1155" s="1">
        <v>0.19719999999999999</v>
      </c>
      <c r="F1155" t="s">
        <v>23</v>
      </c>
      <c r="G1155" t="s">
        <v>15</v>
      </c>
      <c r="H1155" s="1">
        <v>0.24779999999999999</v>
      </c>
      <c r="I1155" t="s">
        <v>61</v>
      </c>
      <c r="J1155" t="s">
        <v>17</v>
      </c>
      <c r="K1155">
        <v>5416.67</v>
      </c>
      <c r="L1155" t="s">
        <v>62</v>
      </c>
      <c r="M1155">
        <v>12</v>
      </c>
      <c r="N1155">
        <v>33166</v>
      </c>
      <c r="O1155">
        <v>0</v>
      </c>
      <c r="P1155" t="s">
        <v>40</v>
      </c>
      <c r="Q1155">
        <v>19</v>
      </c>
      <c r="R1155">
        <v>24</v>
      </c>
      <c r="S1155">
        <v>1</v>
      </c>
      <c r="T1155">
        <v>11</v>
      </c>
      <c r="U1155" t="s">
        <v>146</v>
      </c>
      <c r="V1155">
        <v>15</v>
      </c>
      <c r="W1155">
        <v>1</v>
      </c>
      <c r="X1155">
        <v>60</v>
      </c>
      <c r="Y1155">
        <v>675</v>
      </c>
      <c r="Z1155">
        <v>679</v>
      </c>
      <c r="AA1155">
        <v>5416.67</v>
      </c>
      <c r="AB1155">
        <v>11</v>
      </c>
    </row>
    <row r="1156" spans="1:28" x14ac:dyDescent="0.25">
      <c r="A1156">
        <v>1155</v>
      </c>
      <c r="B1156">
        <v>47862</v>
      </c>
      <c r="C1156">
        <v>24375</v>
      </c>
      <c r="D1156">
        <v>24375</v>
      </c>
      <c r="E1156" s="1">
        <v>0.1399</v>
      </c>
      <c r="F1156" t="s">
        <v>14</v>
      </c>
      <c r="G1156" t="s">
        <v>15</v>
      </c>
      <c r="H1156" s="1">
        <v>0.13639999999999999</v>
      </c>
      <c r="I1156" t="s">
        <v>77</v>
      </c>
      <c r="J1156" t="s">
        <v>17</v>
      </c>
      <c r="K1156">
        <v>11500</v>
      </c>
      <c r="L1156" t="s">
        <v>27</v>
      </c>
      <c r="M1156">
        <v>16</v>
      </c>
      <c r="N1156">
        <v>35461</v>
      </c>
      <c r="O1156">
        <v>0</v>
      </c>
      <c r="P1156" t="s">
        <v>40</v>
      </c>
      <c r="Q1156">
        <v>13</v>
      </c>
      <c r="R1156">
        <v>13</v>
      </c>
      <c r="S1156">
        <v>1</v>
      </c>
      <c r="T1156">
        <v>11</v>
      </c>
      <c r="U1156" t="s">
        <v>146</v>
      </c>
      <c r="V1156">
        <v>14</v>
      </c>
      <c r="W1156">
        <v>1</v>
      </c>
      <c r="X1156">
        <v>36</v>
      </c>
      <c r="Y1156">
        <v>695</v>
      </c>
      <c r="Z1156">
        <v>699</v>
      </c>
      <c r="AA1156">
        <v>11500</v>
      </c>
      <c r="AB1156">
        <v>11</v>
      </c>
    </row>
    <row r="1157" spans="1:28" x14ac:dyDescent="0.25">
      <c r="A1157">
        <v>1156</v>
      </c>
      <c r="B1157">
        <v>1336</v>
      </c>
      <c r="C1157">
        <v>7500</v>
      </c>
      <c r="D1157">
        <v>4538.17</v>
      </c>
      <c r="E1157" s="1">
        <v>9.0700000000000003E-2</v>
      </c>
      <c r="F1157" t="s">
        <v>14</v>
      </c>
      <c r="G1157" t="s">
        <v>33</v>
      </c>
      <c r="H1157" s="1">
        <v>4.8599999999999997E-2</v>
      </c>
      <c r="I1157" t="s">
        <v>46</v>
      </c>
      <c r="J1157" t="s">
        <v>31</v>
      </c>
      <c r="K1157">
        <v>5000</v>
      </c>
      <c r="L1157" t="s">
        <v>82</v>
      </c>
      <c r="M1157">
        <v>10</v>
      </c>
      <c r="N1157">
        <v>8575</v>
      </c>
      <c r="O1157">
        <v>1</v>
      </c>
      <c r="P1157" t="s">
        <v>44</v>
      </c>
      <c r="Q1157">
        <v>9</v>
      </c>
      <c r="R1157">
        <v>4</v>
      </c>
      <c r="S1157">
        <v>3</v>
      </c>
      <c r="T1157">
        <v>8</v>
      </c>
      <c r="U1157" t="s">
        <v>147</v>
      </c>
      <c r="V1157">
        <v>8</v>
      </c>
      <c r="W1157">
        <v>0</v>
      </c>
      <c r="X1157">
        <v>36</v>
      </c>
      <c r="Y1157">
        <v>750</v>
      </c>
      <c r="Z1157">
        <v>754</v>
      </c>
      <c r="AA1157">
        <v>5000</v>
      </c>
      <c r="AB1157">
        <v>8</v>
      </c>
    </row>
    <row r="1158" spans="1:28" x14ac:dyDescent="0.25">
      <c r="A1158">
        <v>1157</v>
      </c>
      <c r="B1158">
        <v>51954</v>
      </c>
      <c r="C1158">
        <v>9550</v>
      </c>
      <c r="D1158">
        <v>9550</v>
      </c>
      <c r="E1158" s="1">
        <v>0.1074</v>
      </c>
      <c r="F1158" t="s">
        <v>14</v>
      </c>
      <c r="G1158" t="s">
        <v>15</v>
      </c>
      <c r="H1158" s="1">
        <v>0.14330000000000001</v>
      </c>
      <c r="I1158" t="s">
        <v>56</v>
      </c>
      <c r="J1158" t="s">
        <v>17</v>
      </c>
      <c r="K1158">
        <v>4000</v>
      </c>
      <c r="L1158" t="s">
        <v>83</v>
      </c>
      <c r="M1158">
        <v>8</v>
      </c>
      <c r="N1158">
        <v>9128</v>
      </c>
      <c r="O1158">
        <v>0</v>
      </c>
      <c r="P1158" t="s">
        <v>37</v>
      </c>
      <c r="Q1158">
        <v>10</v>
      </c>
      <c r="R1158">
        <v>14</v>
      </c>
      <c r="S1158">
        <v>1</v>
      </c>
      <c r="T1158">
        <v>3</v>
      </c>
      <c r="U1158" t="s">
        <v>146</v>
      </c>
      <c r="V1158">
        <v>13</v>
      </c>
      <c r="W1158">
        <v>1</v>
      </c>
      <c r="X1158">
        <v>36</v>
      </c>
      <c r="Y1158">
        <v>700</v>
      </c>
      <c r="Z1158">
        <v>704</v>
      </c>
      <c r="AA1158">
        <v>4000</v>
      </c>
      <c r="AB1158">
        <v>3</v>
      </c>
    </row>
    <row r="1159" spans="1:28" x14ac:dyDescent="0.25">
      <c r="A1159">
        <v>1158</v>
      </c>
      <c r="B1159">
        <v>49851</v>
      </c>
      <c r="C1159">
        <v>25000</v>
      </c>
      <c r="D1159">
        <v>24975</v>
      </c>
      <c r="E1159" s="1">
        <v>0.20499999999999999</v>
      </c>
      <c r="F1159" t="s">
        <v>23</v>
      </c>
      <c r="G1159" t="s">
        <v>15</v>
      </c>
      <c r="H1159" s="1">
        <v>9.5899999999999999E-2</v>
      </c>
      <c r="I1159" t="s">
        <v>54</v>
      </c>
      <c r="J1159" t="s">
        <v>31</v>
      </c>
      <c r="K1159">
        <v>5077.58</v>
      </c>
      <c r="L1159" t="s">
        <v>25</v>
      </c>
      <c r="M1159">
        <v>6</v>
      </c>
      <c r="N1159">
        <v>17946</v>
      </c>
      <c r="O1159">
        <v>0</v>
      </c>
      <c r="P1159" t="s">
        <v>40</v>
      </c>
      <c r="Q1159">
        <v>20</v>
      </c>
      <c r="R1159">
        <v>9</v>
      </c>
      <c r="S1159">
        <v>1</v>
      </c>
      <c r="T1159">
        <v>11</v>
      </c>
      <c r="U1159" t="s">
        <v>146</v>
      </c>
      <c r="V1159">
        <v>14</v>
      </c>
      <c r="W1159">
        <v>0</v>
      </c>
      <c r="X1159">
        <v>60</v>
      </c>
      <c r="Y1159">
        <v>690</v>
      </c>
      <c r="Z1159">
        <v>694</v>
      </c>
      <c r="AA1159">
        <v>5077.58</v>
      </c>
      <c r="AB1159">
        <v>11</v>
      </c>
    </row>
    <row r="1160" spans="1:28" x14ac:dyDescent="0.25">
      <c r="A1160">
        <v>1159</v>
      </c>
      <c r="B1160">
        <v>5468</v>
      </c>
      <c r="C1160">
        <v>3600</v>
      </c>
      <c r="D1160">
        <v>3600</v>
      </c>
      <c r="E1160" s="1">
        <v>0.12870000000000001</v>
      </c>
      <c r="F1160" t="s">
        <v>14</v>
      </c>
      <c r="G1160" t="s">
        <v>15</v>
      </c>
      <c r="H1160" s="1">
        <v>1.5800000000000002E-2</v>
      </c>
      <c r="I1160" t="s">
        <v>30</v>
      </c>
      <c r="J1160" t="s">
        <v>17</v>
      </c>
      <c r="K1160">
        <v>6333</v>
      </c>
      <c r="L1160" t="s">
        <v>25</v>
      </c>
      <c r="M1160">
        <v>6</v>
      </c>
      <c r="N1160">
        <v>12135</v>
      </c>
      <c r="O1160">
        <v>3</v>
      </c>
      <c r="P1160" t="s">
        <v>19</v>
      </c>
      <c r="Q1160">
        <v>12</v>
      </c>
      <c r="R1160">
        <v>1</v>
      </c>
      <c r="S1160">
        <v>1</v>
      </c>
      <c r="T1160">
        <v>0</v>
      </c>
      <c r="U1160" t="s">
        <v>149</v>
      </c>
      <c r="V1160">
        <v>14</v>
      </c>
      <c r="W1160">
        <v>1</v>
      </c>
      <c r="X1160">
        <v>36</v>
      </c>
      <c r="Y1160">
        <v>690</v>
      </c>
      <c r="Z1160">
        <v>694</v>
      </c>
      <c r="AA1160">
        <v>6333</v>
      </c>
      <c r="AB1160">
        <v>0</v>
      </c>
    </row>
    <row r="1161" spans="1:28" x14ac:dyDescent="0.25">
      <c r="A1161">
        <v>1160</v>
      </c>
      <c r="B1161">
        <v>21651</v>
      </c>
      <c r="C1161">
        <v>10000</v>
      </c>
      <c r="D1161">
        <v>10000</v>
      </c>
      <c r="E1161" s="1">
        <v>0.1111</v>
      </c>
      <c r="F1161" t="s">
        <v>14</v>
      </c>
      <c r="G1161" t="s">
        <v>15</v>
      </c>
      <c r="H1161" s="1">
        <v>0.20150000000000001</v>
      </c>
      <c r="I1161" t="s">
        <v>66</v>
      </c>
      <c r="J1161" t="s">
        <v>31</v>
      </c>
      <c r="K1161">
        <v>6083.33</v>
      </c>
      <c r="L1161" t="s">
        <v>83</v>
      </c>
      <c r="M1161">
        <v>3</v>
      </c>
      <c r="N1161">
        <v>924</v>
      </c>
      <c r="O1161">
        <v>0</v>
      </c>
      <c r="P1161" t="s">
        <v>19</v>
      </c>
      <c r="Q1161">
        <v>11</v>
      </c>
      <c r="R1161">
        <v>20</v>
      </c>
      <c r="S1161">
        <v>1</v>
      </c>
      <c r="T1161">
        <v>0</v>
      </c>
      <c r="U1161" t="s">
        <v>146</v>
      </c>
      <c r="V1161">
        <v>13</v>
      </c>
      <c r="W1161">
        <v>0</v>
      </c>
      <c r="X1161">
        <v>36</v>
      </c>
      <c r="Y1161">
        <v>700</v>
      </c>
      <c r="Z1161">
        <v>704</v>
      </c>
      <c r="AA1161">
        <v>6083.33</v>
      </c>
      <c r="AB1161">
        <v>0</v>
      </c>
    </row>
    <row r="1162" spans="1:28" x14ac:dyDescent="0.25">
      <c r="A1162">
        <v>1161</v>
      </c>
      <c r="B1162">
        <v>59355</v>
      </c>
      <c r="C1162">
        <v>20000</v>
      </c>
      <c r="D1162">
        <v>20000</v>
      </c>
      <c r="E1162" s="1">
        <v>6.6199999999999995E-2</v>
      </c>
      <c r="F1162" t="s">
        <v>14</v>
      </c>
      <c r="G1162" t="s">
        <v>15</v>
      </c>
      <c r="H1162" s="1">
        <v>0.11119999999999999</v>
      </c>
      <c r="I1162" t="s">
        <v>24</v>
      </c>
      <c r="J1162" t="s">
        <v>31</v>
      </c>
      <c r="K1162">
        <v>10333.33</v>
      </c>
      <c r="L1162" t="s">
        <v>95</v>
      </c>
      <c r="M1162">
        <v>8</v>
      </c>
      <c r="N1162">
        <v>12632</v>
      </c>
      <c r="O1162">
        <v>0</v>
      </c>
      <c r="P1162" t="s">
        <v>47</v>
      </c>
      <c r="Q1162">
        <v>6</v>
      </c>
      <c r="R1162">
        <v>11</v>
      </c>
      <c r="S1162">
        <v>1</v>
      </c>
      <c r="T1162">
        <v>6</v>
      </c>
      <c r="U1162" t="s">
        <v>146</v>
      </c>
      <c r="V1162">
        <v>7</v>
      </c>
      <c r="W1162">
        <v>0</v>
      </c>
      <c r="X1162">
        <v>36</v>
      </c>
      <c r="Y1162">
        <v>790</v>
      </c>
      <c r="Z1162">
        <v>794</v>
      </c>
      <c r="AA1162">
        <v>10333.33</v>
      </c>
      <c r="AB1162">
        <v>6</v>
      </c>
    </row>
    <row r="1163" spans="1:28" x14ac:dyDescent="0.25">
      <c r="A1163">
        <v>1162</v>
      </c>
      <c r="B1163">
        <v>52708</v>
      </c>
      <c r="C1163">
        <v>35000</v>
      </c>
      <c r="D1163">
        <v>35000</v>
      </c>
      <c r="E1163" s="1">
        <v>0.1074</v>
      </c>
      <c r="F1163" t="s">
        <v>14</v>
      </c>
      <c r="G1163" t="s">
        <v>68</v>
      </c>
      <c r="H1163" s="1">
        <v>9.2999999999999999E-2</v>
      </c>
      <c r="I1163" t="s">
        <v>77</v>
      </c>
      <c r="J1163" t="s">
        <v>17</v>
      </c>
      <c r="K1163">
        <v>8300</v>
      </c>
      <c r="L1163" t="s">
        <v>55</v>
      </c>
      <c r="M1163">
        <v>7</v>
      </c>
      <c r="N1163">
        <v>4421</v>
      </c>
      <c r="O1163">
        <v>1</v>
      </c>
      <c r="P1163" t="s">
        <v>40</v>
      </c>
      <c r="Q1163">
        <v>10</v>
      </c>
      <c r="R1163">
        <v>9</v>
      </c>
      <c r="S1163">
        <v>4</v>
      </c>
      <c r="T1163">
        <v>11</v>
      </c>
      <c r="U1163" t="s">
        <v>147</v>
      </c>
      <c r="V1163">
        <v>9</v>
      </c>
      <c r="W1163">
        <v>1</v>
      </c>
      <c r="X1163">
        <v>36</v>
      </c>
      <c r="Y1163">
        <v>740</v>
      </c>
      <c r="Z1163">
        <v>744</v>
      </c>
      <c r="AA1163">
        <v>8300</v>
      </c>
      <c r="AB1163">
        <v>11</v>
      </c>
    </row>
    <row r="1164" spans="1:28" x14ac:dyDescent="0.25">
      <c r="A1164">
        <v>1163</v>
      </c>
      <c r="B1164">
        <v>45529</v>
      </c>
      <c r="C1164">
        <v>12000</v>
      </c>
      <c r="D1164">
        <v>12000</v>
      </c>
      <c r="E1164" s="1">
        <v>0.1212</v>
      </c>
      <c r="F1164" t="s">
        <v>14</v>
      </c>
      <c r="G1164" t="s">
        <v>29</v>
      </c>
      <c r="H1164" s="1">
        <v>7.2400000000000006E-2</v>
      </c>
      <c r="I1164" t="s">
        <v>71</v>
      </c>
      <c r="J1164" t="s">
        <v>17</v>
      </c>
      <c r="K1164">
        <v>10416.67</v>
      </c>
      <c r="L1164" t="s">
        <v>78</v>
      </c>
      <c r="M1164">
        <v>10</v>
      </c>
      <c r="N1164">
        <v>31489</v>
      </c>
      <c r="O1164">
        <v>1</v>
      </c>
      <c r="P1164" t="s">
        <v>22</v>
      </c>
      <c r="Q1164">
        <v>12</v>
      </c>
      <c r="R1164">
        <v>7</v>
      </c>
      <c r="S1164">
        <v>2</v>
      </c>
      <c r="T1164">
        <v>2</v>
      </c>
      <c r="U1164" t="s">
        <v>147</v>
      </c>
      <c r="V1164">
        <v>12</v>
      </c>
      <c r="W1164">
        <v>1</v>
      </c>
      <c r="X1164">
        <v>36</v>
      </c>
      <c r="Y1164">
        <v>710</v>
      </c>
      <c r="Z1164">
        <v>714</v>
      </c>
      <c r="AA1164">
        <v>10416.67</v>
      </c>
      <c r="AB1164">
        <v>2</v>
      </c>
    </row>
    <row r="1165" spans="1:28" x14ac:dyDescent="0.25">
      <c r="A1165">
        <v>1164</v>
      </c>
      <c r="B1165">
        <v>102356</v>
      </c>
      <c r="C1165">
        <v>5600</v>
      </c>
      <c r="D1165">
        <v>2025.01</v>
      </c>
      <c r="E1165" s="1">
        <v>0.1482</v>
      </c>
      <c r="F1165" t="s">
        <v>14</v>
      </c>
      <c r="G1165" t="s">
        <v>33</v>
      </c>
      <c r="H1165" s="1">
        <v>0.20599999999999999</v>
      </c>
      <c r="I1165" t="s">
        <v>24</v>
      </c>
      <c r="J1165" t="s">
        <v>31</v>
      </c>
      <c r="K1165">
        <v>6083.33</v>
      </c>
      <c r="L1165" t="s">
        <v>119</v>
      </c>
      <c r="M1165">
        <v>7</v>
      </c>
      <c r="N1165">
        <v>2166</v>
      </c>
      <c r="O1165">
        <v>2</v>
      </c>
      <c r="P1165" t="s">
        <v>22</v>
      </c>
      <c r="Q1165">
        <v>14</v>
      </c>
      <c r="R1165">
        <v>20</v>
      </c>
      <c r="S1165">
        <v>3</v>
      </c>
      <c r="T1165">
        <v>2</v>
      </c>
      <c r="U1165" t="s">
        <v>148</v>
      </c>
      <c r="V1165">
        <v>14</v>
      </c>
      <c r="W1165">
        <v>0</v>
      </c>
      <c r="X1165">
        <v>36</v>
      </c>
      <c r="Y1165">
        <v>655</v>
      </c>
      <c r="Z1165">
        <v>659</v>
      </c>
      <c r="AA1165">
        <v>6083.33</v>
      </c>
      <c r="AB1165">
        <v>2</v>
      </c>
    </row>
    <row r="1166" spans="1:28" x14ac:dyDescent="0.25">
      <c r="A1166">
        <v>1165</v>
      </c>
      <c r="B1166">
        <v>60190</v>
      </c>
      <c r="C1166">
        <v>20000</v>
      </c>
      <c r="D1166">
        <v>20000</v>
      </c>
      <c r="E1166" s="1">
        <v>7.9000000000000001E-2</v>
      </c>
      <c r="F1166" t="s">
        <v>14</v>
      </c>
      <c r="G1166" t="s">
        <v>15</v>
      </c>
      <c r="H1166" s="1">
        <v>8.3799999999999999E-2</v>
      </c>
      <c r="I1166" t="s">
        <v>99</v>
      </c>
      <c r="J1166" t="s">
        <v>17</v>
      </c>
      <c r="K1166">
        <v>15000</v>
      </c>
      <c r="L1166" t="s">
        <v>82</v>
      </c>
      <c r="M1166">
        <v>11</v>
      </c>
      <c r="N1166">
        <v>14621</v>
      </c>
      <c r="O1166">
        <v>2</v>
      </c>
      <c r="P1166" t="s">
        <v>49</v>
      </c>
      <c r="Q1166">
        <v>7</v>
      </c>
      <c r="R1166">
        <v>8</v>
      </c>
      <c r="S1166">
        <v>1</v>
      </c>
      <c r="T1166">
        <v>1</v>
      </c>
      <c r="U1166" t="s">
        <v>148</v>
      </c>
      <c r="V1166">
        <v>8</v>
      </c>
      <c r="W1166">
        <v>1</v>
      </c>
      <c r="X1166">
        <v>36</v>
      </c>
      <c r="Y1166">
        <v>750</v>
      </c>
      <c r="Z1166">
        <v>754</v>
      </c>
      <c r="AA1166">
        <v>15000</v>
      </c>
      <c r="AB1166">
        <v>1</v>
      </c>
    </row>
    <row r="1167" spans="1:28" x14ac:dyDescent="0.25">
      <c r="A1167">
        <v>1166</v>
      </c>
      <c r="B1167">
        <v>91073</v>
      </c>
      <c r="C1167">
        <v>18000</v>
      </c>
      <c r="D1167">
        <v>18000</v>
      </c>
      <c r="E1167" s="1">
        <v>0.1016</v>
      </c>
      <c r="F1167" t="s">
        <v>14</v>
      </c>
      <c r="G1167" t="s">
        <v>15</v>
      </c>
      <c r="H1167" s="1">
        <v>0.26079999999999998</v>
      </c>
      <c r="I1167" t="s">
        <v>16</v>
      </c>
      <c r="J1167" t="s">
        <v>17</v>
      </c>
      <c r="K1167">
        <v>5925</v>
      </c>
      <c r="L1167" t="s">
        <v>78</v>
      </c>
      <c r="M1167">
        <v>14</v>
      </c>
      <c r="N1167">
        <v>23378</v>
      </c>
      <c r="O1167">
        <v>0</v>
      </c>
      <c r="P1167" t="s">
        <v>40</v>
      </c>
      <c r="Q1167">
        <v>10</v>
      </c>
      <c r="R1167">
        <v>26</v>
      </c>
      <c r="S1167">
        <v>1</v>
      </c>
      <c r="T1167">
        <v>11</v>
      </c>
      <c r="U1167" t="s">
        <v>146</v>
      </c>
      <c r="V1167">
        <v>12</v>
      </c>
      <c r="W1167">
        <v>1</v>
      </c>
      <c r="X1167">
        <v>36</v>
      </c>
      <c r="Y1167">
        <v>710</v>
      </c>
      <c r="Z1167">
        <v>714</v>
      </c>
      <c r="AA1167">
        <v>5925</v>
      </c>
      <c r="AB1167">
        <v>11</v>
      </c>
    </row>
    <row r="1168" spans="1:28" x14ac:dyDescent="0.25">
      <c r="A1168">
        <v>1167</v>
      </c>
      <c r="B1168">
        <v>13378</v>
      </c>
      <c r="C1168">
        <v>8000</v>
      </c>
      <c r="D1168">
        <v>7575</v>
      </c>
      <c r="E1168" s="1">
        <v>7.51E-2</v>
      </c>
      <c r="F1168" t="s">
        <v>14</v>
      </c>
      <c r="G1168" t="s">
        <v>15</v>
      </c>
      <c r="H1168" s="1">
        <v>4.3999999999999997E-2</v>
      </c>
      <c r="I1168" t="s">
        <v>20</v>
      </c>
      <c r="J1168" t="s">
        <v>17</v>
      </c>
      <c r="K1168">
        <v>2430</v>
      </c>
      <c r="L1168" t="s">
        <v>63</v>
      </c>
      <c r="M1168">
        <v>5</v>
      </c>
      <c r="N1168">
        <v>2783</v>
      </c>
      <c r="O1168">
        <v>0</v>
      </c>
      <c r="P1168" t="s">
        <v>22</v>
      </c>
      <c r="Q1168">
        <v>7</v>
      </c>
      <c r="R1168">
        <v>4</v>
      </c>
      <c r="S1168">
        <v>1</v>
      </c>
      <c r="T1168">
        <v>2</v>
      </c>
      <c r="U1168" t="s">
        <v>146</v>
      </c>
      <c r="V1168">
        <v>7</v>
      </c>
      <c r="W1168">
        <v>1</v>
      </c>
      <c r="X1168">
        <v>36</v>
      </c>
      <c r="Y1168">
        <v>765</v>
      </c>
      <c r="Z1168">
        <v>769</v>
      </c>
      <c r="AA1168">
        <v>2430</v>
      </c>
      <c r="AB1168">
        <v>2</v>
      </c>
    </row>
    <row r="1169" spans="1:28" x14ac:dyDescent="0.25">
      <c r="A1169">
        <v>1168</v>
      </c>
      <c r="B1169">
        <v>52665</v>
      </c>
      <c r="C1169">
        <v>4000</v>
      </c>
      <c r="D1169">
        <v>4000</v>
      </c>
      <c r="E1169" s="1">
        <v>9.7600000000000006E-2</v>
      </c>
      <c r="F1169" t="s">
        <v>14</v>
      </c>
      <c r="G1169" t="s">
        <v>15</v>
      </c>
      <c r="H1169" s="1">
        <v>0.15890000000000001</v>
      </c>
      <c r="I1169" t="s">
        <v>24</v>
      </c>
      <c r="J1169" t="s">
        <v>17</v>
      </c>
      <c r="K1169">
        <v>4166.67</v>
      </c>
      <c r="L1169" t="s">
        <v>42</v>
      </c>
      <c r="M1169">
        <v>17</v>
      </c>
      <c r="N1169">
        <v>13745</v>
      </c>
      <c r="O1169">
        <v>1</v>
      </c>
      <c r="P1169" t="s">
        <v>40</v>
      </c>
      <c r="Q1169">
        <v>9</v>
      </c>
      <c r="R1169">
        <v>15</v>
      </c>
      <c r="S1169">
        <v>1</v>
      </c>
      <c r="T1169">
        <v>11</v>
      </c>
      <c r="U1169" t="s">
        <v>147</v>
      </c>
      <c r="V1169">
        <v>12</v>
      </c>
      <c r="W1169">
        <v>1</v>
      </c>
      <c r="X1169">
        <v>36</v>
      </c>
      <c r="Y1169">
        <v>705</v>
      </c>
      <c r="Z1169">
        <v>709</v>
      </c>
      <c r="AA1169">
        <v>4166.67</v>
      </c>
      <c r="AB1169">
        <v>11</v>
      </c>
    </row>
    <row r="1170" spans="1:28" x14ac:dyDescent="0.25">
      <c r="A1170">
        <v>1169</v>
      </c>
      <c r="B1170">
        <v>33010</v>
      </c>
      <c r="C1170">
        <v>6000</v>
      </c>
      <c r="D1170">
        <v>5975</v>
      </c>
      <c r="E1170" s="1">
        <v>7.9000000000000001E-2</v>
      </c>
      <c r="F1170" t="s">
        <v>14</v>
      </c>
      <c r="G1170" t="s">
        <v>101</v>
      </c>
      <c r="H1170" s="1">
        <v>0.18859999999999999</v>
      </c>
      <c r="I1170" t="s">
        <v>77</v>
      </c>
      <c r="J1170" t="s">
        <v>31</v>
      </c>
      <c r="K1170">
        <v>2100</v>
      </c>
      <c r="L1170" t="s">
        <v>21</v>
      </c>
      <c r="M1170">
        <v>9</v>
      </c>
      <c r="N1170">
        <v>4847</v>
      </c>
      <c r="O1170">
        <v>0</v>
      </c>
      <c r="P1170" t="s">
        <v>37</v>
      </c>
      <c r="Q1170">
        <v>7</v>
      </c>
      <c r="R1170">
        <v>18</v>
      </c>
      <c r="S1170">
        <v>0</v>
      </c>
      <c r="T1170">
        <v>3</v>
      </c>
      <c r="U1170" t="s">
        <v>146</v>
      </c>
      <c r="V1170">
        <v>11</v>
      </c>
      <c r="W1170">
        <v>0</v>
      </c>
      <c r="X1170">
        <v>36</v>
      </c>
      <c r="Y1170">
        <v>715</v>
      </c>
      <c r="Z1170">
        <v>719</v>
      </c>
      <c r="AA1170">
        <v>2100</v>
      </c>
      <c r="AB1170">
        <v>3</v>
      </c>
    </row>
    <row r="1171" spans="1:28" x14ac:dyDescent="0.25">
      <c r="A1171">
        <v>1170</v>
      </c>
      <c r="B1171">
        <v>60968</v>
      </c>
      <c r="C1171">
        <v>15000</v>
      </c>
      <c r="D1171">
        <v>15000</v>
      </c>
      <c r="E1171" s="1">
        <v>0.1777</v>
      </c>
      <c r="F1171" t="s">
        <v>14</v>
      </c>
      <c r="G1171" t="s">
        <v>15</v>
      </c>
      <c r="H1171" s="1">
        <v>0.13339999999999999</v>
      </c>
      <c r="I1171" t="s">
        <v>46</v>
      </c>
      <c r="J1171" t="s">
        <v>17</v>
      </c>
      <c r="K1171">
        <v>4333.33</v>
      </c>
      <c r="L1171" t="s">
        <v>36</v>
      </c>
      <c r="M1171">
        <v>9</v>
      </c>
      <c r="N1171">
        <v>17264</v>
      </c>
      <c r="O1171">
        <v>0</v>
      </c>
      <c r="P1171" t="s">
        <v>40</v>
      </c>
      <c r="Q1171">
        <v>17</v>
      </c>
      <c r="R1171">
        <v>13</v>
      </c>
      <c r="S1171">
        <v>1</v>
      </c>
      <c r="T1171">
        <v>11</v>
      </c>
      <c r="U1171" t="s">
        <v>146</v>
      </c>
      <c r="V1171">
        <v>16</v>
      </c>
      <c r="W1171">
        <v>1</v>
      </c>
      <c r="X1171">
        <v>36</v>
      </c>
      <c r="Y1171">
        <v>670</v>
      </c>
      <c r="Z1171">
        <v>674</v>
      </c>
      <c r="AA1171">
        <v>4333.33</v>
      </c>
      <c r="AB1171">
        <v>11</v>
      </c>
    </row>
    <row r="1172" spans="1:28" x14ac:dyDescent="0.25">
      <c r="A1172">
        <v>1171</v>
      </c>
      <c r="B1172">
        <v>58987</v>
      </c>
      <c r="C1172">
        <v>20950</v>
      </c>
      <c r="D1172">
        <v>20950</v>
      </c>
      <c r="E1172" s="1">
        <v>0.13669999999999999</v>
      </c>
      <c r="F1172" t="s">
        <v>23</v>
      </c>
      <c r="G1172" t="s">
        <v>76</v>
      </c>
      <c r="H1172" s="1">
        <v>8.8999999999999996E-2</v>
      </c>
      <c r="I1172" t="s">
        <v>81</v>
      </c>
      <c r="J1172" t="s">
        <v>31</v>
      </c>
      <c r="K1172">
        <v>6666.67</v>
      </c>
      <c r="L1172" t="s">
        <v>106</v>
      </c>
      <c r="M1172">
        <v>7</v>
      </c>
      <c r="N1172">
        <v>5680</v>
      </c>
      <c r="O1172">
        <v>1</v>
      </c>
      <c r="P1172" t="s">
        <v>49</v>
      </c>
      <c r="Q1172">
        <v>13</v>
      </c>
      <c r="R1172">
        <v>8</v>
      </c>
      <c r="S1172">
        <v>5</v>
      </c>
      <c r="T1172">
        <v>1</v>
      </c>
      <c r="U1172" t="s">
        <v>147</v>
      </c>
      <c r="V1172">
        <v>9</v>
      </c>
      <c r="W1172">
        <v>0</v>
      </c>
      <c r="X1172">
        <v>60</v>
      </c>
      <c r="Y1172">
        <v>745</v>
      </c>
      <c r="Z1172">
        <v>749</v>
      </c>
      <c r="AA1172">
        <v>6666.67</v>
      </c>
      <c r="AB1172">
        <v>1</v>
      </c>
    </row>
    <row r="1173" spans="1:28" x14ac:dyDescent="0.25">
      <c r="A1173">
        <v>1172</v>
      </c>
      <c r="B1173">
        <v>50673</v>
      </c>
      <c r="C1173">
        <v>10625</v>
      </c>
      <c r="D1173">
        <v>10625</v>
      </c>
      <c r="E1173" s="1">
        <v>7.9000000000000001E-2</v>
      </c>
      <c r="F1173" t="s">
        <v>14</v>
      </c>
      <c r="G1173" t="s">
        <v>15</v>
      </c>
      <c r="H1173" s="1">
        <v>0.2235</v>
      </c>
      <c r="I1173" t="s">
        <v>116</v>
      </c>
      <c r="J1173" t="s">
        <v>17</v>
      </c>
      <c r="K1173">
        <v>3333.33</v>
      </c>
      <c r="L1173" t="s">
        <v>51</v>
      </c>
      <c r="M1173">
        <v>15</v>
      </c>
      <c r="N1173">
        <v>15946</v>
      </c>
      <c r="O1173">
        <v>0</v>
      </c>
      <c r="P1173" t="s">
        <v>40</v>
      </c>
      <c r="Q1173">
        <v>7</v>
      </c>
      <c r="R1173">
        <v>22</v>
      </c>
      <c r="S1173">
        <v>1</v>
      </c>
      <c r="T1173">
        <v>11</v>
      </c>
      <c r="U1173" t="s">
        <v>146</v>
      </c>
      <c r="V1173">
        <v>10</v>
      </c>
      <c r="W1173">
        <v>1</v>
      </c>
      <c r="X1173">
        <v>36</v>
      </c>
      <c r="Y1173">
        <v>725</v>
      </c>
      <c r="Z1173">
        <v>729</v>
      </c>
      <c r="AA1173">
        <v>3333.33</v>
      </c>
      <c r="AB1173">
        <v>11</v>
      </c>
    </row>
    <row r="1174" spans="1:28" x14ac:dyDescent="0.25">
      <c r="A1174">
        <v>1173</v>
      </c>
      <c r="B1174">
        <v>68284</v>
      </c>
      <c r="C1174">
        <v>9000</v>
      </c>
      <c r="D1174">
        <v>9000</v>
      </c>
      <c r="E1174" s="1">
        <v>0.1016</v>
      </c>
      <c r="F1174" t="s">
        <v>23</v>
      </c>
      <c r="G1174" t="s">
        <v>33</v>
      </c>
      <c r="H1174" s="1">
        <v>0.1477</v>
      </c>
      <c r="I1174" t="s">
        <v>59</v>
      </c>
      <c r="J1174" t="s">
        <v>31</v>
      </c>
      <c r="K1174">
        <v>3500</v>
      </c>
      <c r="L1174" t="s">
        <v>88</v>
      </c>
      <c r="M1174">
        <v>5</v>
      </c>
      <c r="N1174">
        <v>3135</v>
      </c>
      <c r="O1174">
        <v>0</v>
      </c>
      <c r="P1174" t="s">
        <v>22</v>
      </c>
      <c r="Q1174">
        <v>10</v>
      </c>
      <c r="R1174">
        <v>14</v>
      </c>
      <c r="S1174">
        <v>3</v>
      </c>
      <c r="T1174">
        <v>2</v>
      </c>
      <c r="U1174" t="s">
        <v>146</v>
      </c>
      <c r="V1174">
        <v>8</v>
      </c>
      <c r="W1174">
        <v>0</v>
      </c>
      <c r="X1174">
        <v>60</v>
      </c>
      <c r="Y1174">
        <v>755</v>
      </c>
      <c r="Z1174">
        <v>759</v>
      </c>
      <c r="AA1174">
        <v>3500</v>
      </c>
      <c r="AB1174">
        <v>2</v>
      </c>
    </row>
    <row r="1175" spans="1:28" x14ac:dyDescent="0.25">
      <c r="A1175">
        <v>1174</v>
      </c>
      <c r="B1175">
        <v>4211</v>
      </c>
      <c r="C1175">
        <v>20000</v>
      </c>
      <c r="D1175">
        <v>11800</v>
      </c>
      <c r="E1175" s="1">
        <v>0.1148</v>
      </c>
      <c r="F1175" t="s">
        <v>14</v>
      </c>
      <c r="G1175" t="s">
        <v>15</v>
      </c>
      <c r="H1175" s="1">
        <v>0.23519999999999999</v>
      </c>
      <c r="I1175" t="s">
        <v>56</v>
      </c>
      <c r="J1175" t="s">
        <v>17</v>
      </c>
      <c r="K1175">
        <v>4166.67</v>
      </c>
      <c r="L1175" t="s">
        <v>106</v>
      </c>
      <c r="M1175">
        <v>11</v>
      </c>
      <c r="N1175">
        <v>24123</v>
      </c>
      <c r="O1175">
        <v>1</v>
      </c>
      <c r="P1175" t="s">
        <v>19</v>
      </c>
      <c r="Q1175">
        <v>11</v>
      </c>
      <c r="R1175">
        <v>23</v>
      </c>
      <c r="S1175">
        <v>1</v>
      </c>
      <c r="T1175">
        <v>0</v>
      </c>
      <c r="U1175" t="s">
        <v>147</v>
      </c>
      <c r="V1175">
        <v>9</v>
      </c>
      <c r="W1175">
        <v>1</v>
      </c>
      <c r="X1175">
        <v>36</v>
      </c>
      <c r="Y1175">
        <v>745</v>
      </c>
      <c r="Z1175">
        <v>749</v>
      </c>
      <c r="AA1175">
        <v>4166.67</v>
      </c>
      <c r="AB1175">
        <v>0</v>
      </c>
    </row>
    <row r="1176" spans="1:28" x14ac:dyDescent="0.25">
      <c r="A1176">
        <v>1175</v>
      </c>
      <c r="B1176">
        <v>82804</v>
      </c>
      <c r="C1176">
        <v>25800</v>
      </c>
      <c r="D1176">
        <v>25800</v>
      </c>
      <c r="E1176" s="1">
        <v>0.13109999999999999</v>
      </c>
      <c r="F1176" t="s">
        <v>14</v>
      </c>
      <c r="G1176" t="s">
        <v>29</v>
      </c>
      <c r="H1176" s="1">
        <v>0.18990000000000001</v>
      </c>
      <c r="I1176" t="s">
        <v>115</v>
      </c>
      <c r="J1176" t="s">
        <v>31</v>
      </c>
      <c r="K1176">
        <v>4833.33</v>
      </c>
      <c r="L1176" t="s">
        <v>21</v>
      </c>
      <c r="M1176">
        <v>7</v>
      </c>
      <c r="N1176">
        <v>31427</v>
      </c>
      <c r="O1176">
        <v>0</v>
      </c>
      <c r="P1176" t="s">
        <v>64</v>
      </c>
      <c r="Q1176">
        <v>13</v>
      </c>
      <c r="R1176">
        <v>18</v>
      </c>
      <c r="S1176">
        <v>2</v>
      </c>
      <c r="T1176">
        <v>4</v>
      </c>
      <c r="U1176" t="s">
        <v>146</v>
      </c>
      <c r="V1176">
        <v>11</v>
      </c>
      <c r="W1176">
        <v>0</v>
      </c>
      <c r="X1176">
        <v>36</v>
      </c>
      <c r="Y1176">
        <v>715</v>
      </c>
      <c r="Z1176">
        <v>719</v>
      </c>
      <c r="AA1176">
        <v>4833.33</v>
      </c>
      <c r="AB1176">
        <v>4</v>
      </c>
    </row>
    <row r="1177" spans="1:28" x14ac:dyDescent="0.25">
      <c r="A1177">
        <v>1176</v>
      </c>
      <c r="B1177">
        <v>42421</v>
      </c>
      <c r="C1177">
        <v>10000</v>
      </c>
      <c r="D1177">
        <v>10000</v>
      </c>
      <c r="E1177" s="1">
        <v>6.6199999999999995E-2</v>
      </c>
      <c r="F1177" t="s">
        <v>14</v>
      </c>
      <c r="G1177" t="s">
        <v>15</v>
      </c>
      <c r="H1177" s="1">
        <v>0.1145</v>
      </c>
      <c r="I1177" t="s">
        <v>24</v>
      </c>
      <c r="J1177" t="s">
        <v>35</v>
      </c>
      <c r="K1177">
        <v>4166.67</v>
      </c>
      <c r="L1177" t="s">
        <v>57</v>
      </c>
      <c r="M1177">
        <v>20</v>
      </c>
      <c r="N1177">
        <v>10385</v>
      </c>
      <c r="O1177">
        <v>1</v>
      </c>
      <c r="P1177" t="s">
        <v>47</v>
      </c>
      <c r="Q1177">
        <v>6</v>
      </c>
      <c r="R1177">
        <v>11</v>
      </c>
      <c r="S1177">
        <v>1</v>
      </c>
      <c r="T1177">
        <v>6</v>
      </c>
      <c r="U1177" t="s">
        <v>147</v>
      </c>
      <c r="V1177">
        <v>8</v>
      </c>
      <c r="W1177">
        <v>1</v>
      </c>
      <c r="X1177">
        <v>36</v>
      </c>
      <c r="Y1177">
        <v>760</v>
      </c>
      <c r="Z1177">
        <v>764</v>
      </c>
      <c r="AA1177">
        <v>4166.67</v>
      </c>
      <c r="AB1177">
        <v>6</v>
      </c>
    </row>
    <row r="1178" spans="1:28" x14ac:dyDescent="0.25">
      <c r="A1178">
        <v>1177</v>
      </c>
      <c r="B1178">
        <v>3025</v>
      </c>
      <c r="C1178">
        <v>12000</v>
      </c>
      <c r="D1178">
        <v>7595.31</v>
      </c>
      <c r="E1178" s="1">
        <v>0.1158</v>
      </c>
      <c r="F1178" t="s">
        <v>14</v>
      </c>
      <c r="G1178" t="s">
        <v>101</v>
      </c>
      <c r="H1178" s="1">
        <v>0.11070000000000001</v>
      </c>
      <c r="I1178" t="s">
        <v>34</v>
      </c>
      <c r="J1178" t="s">
        <v>31</v>
      </c>
      <c r="K1178">
        <v>3333.33</v>
      </c>
      <c r="L1178" t="s">
        <v>21</v>
      </c>
      <c r="M1178">
        <v>7</v>
      </c>
      <c r="N1178">
        <v>17495</v>
      </c>
      <c r="O1178">
        <v>0</v>
      </c>
      <c r="P1178" t="s">
        <v>49</v>
      </c>
      <c r="Q1178">
        <v>11</v>
      </c>
      <c r="R1178">
        <v>11</v>
      </c>
      <c r="S1178">
        <v>0</v>
      </c>
      <c r="T1178">
        <v>1</v>
      </c>
      <c r="U1178" t="s">
        <v>146</v>
      </c>
      <c r="V1178">
        <v>11</v>
      </c>
      <c r="W1178">
        <v>0</v>
      </c>
      <c r="X1178">
        <v>36</v>
      </c>
      <c r="Y1178">
        <v>715</v>
      </c>
      <c r="Z1178">
        <v>719</v>
      </c>
      <c r="AA1178">
        <v>3333.33</v>
      </c>
      <c r="AB1178">
        <v>1</v>
      </c>
    </row>
    <row r="1179" spans="1:28" x14ac:dyDescent="0.25">
      <c r="A1179">
        <v>1178</v>
      </c>
      <c r="B1179">
        <v>65055</v>
      </c>
      <c r="C1179">
        <v>18650</v>
      </c>
      <c r="D1179">
        <v>18650</v>
      </c>
      <c r="E1179" s="1">
        <v>0.2049</v>
      </c>
      <c r="F1179" t="s">
        <v>14</v>
      </c>
      <c r="G1179" t="s">
        <v>15</v>
      </c>
      <c r="H1179" s="1">
        <v>0.20069999999999999</v>
      </c>
      <c r="I1179" t="s">
        <v>54</v>
      </c>
      <c r="J1179" t="s">
        <v>17</v>
      </c>
      <c r="K1179">
        <v>4833.33</v>
      </c>
      <c r="L1179" t="s">
        <v>73</v>
      </c>
      <c r="M1179">
        <v>12</v>
      </c>
      <c r="N1179">
        <v>17740</v>
      </c>
      <c r="O1179">
        <v>0</v>
      </c>
      <c r="P1179" t="s">
        <v>40</v>
      </c>
      <c r="Q1179">
        <v>20</v>
      </c>
      <c r="R1179">
        <v>20</v>
      </c>
      <c r="S1179">
        <v>1</v>
      </c>
      <c r="T1179">
        <v>11</v>
      </c>
      <c r="U1179" t="s">
        <v>146</v>
      </c>
      <c r="V1179">
        <v>18</v>
      </c>
      <c r="W1179">
        <v>1</v>
      </c>
      <c r="X1179">
        <v>36</v>
      </c>
      <c r="Y1179">
        <v>660</v>
      </c>
      <c r="Z1179">
        <v>664</v>
      </c>
      <c r="AA1179">
        <v>4833.33</v>
      </c>
      <c r="AB1179">
        <v>11</v>
      </c>
    </row>
    <row r="1180" spans="1:28" x14ac:dyDescent="0.25">
      <c r="A1180">
        <v>1179</v>
      </c>
      <c r="B1180">
        <v>76355</v>
      </c>
      <c r="C1180">
        <v>10000</v>
      </c>
      <c r="D1180">
        <v>10000</v>
      </c>
      <c r="E1180" s="1">
        <v>0.1212</v>
      </c>
      <c r="F1180" t="s">
        <v>14</v>
      </c>
      <c r="G1180" t="s">
        <v>29</v>
      </c>
      <c r="H1180" s="1">
        <v>0.16930000000000001</v>
      </c>
      <c r="I1180" t="s">
        <v>99</v>
      </c>
      <c r="J1180" t="s">
        <v>17</v>
      </c>
      <c r="K1180">
        <v>3816.67</v>
      </c>
      <c r="L1180" t="s">
        <v>78</v>
      </c>
      <c r="M1180">
        <v>8</v>
      </c>
      <c r="N1180">
        <v>10830</v>
      </c>
      <c r="O1180">
        <v>2</v>
      </c>
      <c r="P1180" t="s">
        <v>53</v>
      </c>
      <c r="Q1180">
        <v>12</v>
      </c>
      <c r="R1180">
        <v>16</v>
      </c>
      <c r="S1180">
        <v>2</v>
      </c>
      <c r="T1180">
        <v>7</v>
      </c>
      <c r="U1180" t="s">
        <v>148</v>
      </c>
      <c r="V1180">
        <v>12</v>
      </c>
      <c r="W1180">
        <v>1</v>
      </c>
      <c r="X1180">
        <v>36</v>
      </c>
      <c r="Y1180">
        <v>710</v>
      </c>
      <c r="Z1180">
        <v>714</v>
      </c>
      <c r="AA1180">
        <v>3816.67</v>
      </c>
      <c r="AB1180">
        <v>7</v>
      </c>
    </row>
    <row r="1181" spans="1:28" x14ac:dyDescent="0.25">
      <c r="A1181">
        <v>1180</v>
      </c>
      <c r="B1181">
        <v>33155</v>
      </c>
      <c r="C1181">
        <v>14000</v>
      </c>
      <c r="D1181">
        <v>14000</v>
      </c>
      <c r="E1181" s="1">
        <v>0.16769999999999999</v>
      </c>
      <c r="F1181" t="s">
        <v>14</v>
      </c>
      <c r="G1181" t="s">
        <v>29</v>
      </c>
      <c r="H1181" s="1">
        <v>9.6699999999999994E-2</v>
      </c>
      <c r="I1181" t="s">
        <v>46</v>
      </c>
      <c r="J1181" t="s">
        <v>17</v>
      </c>
      <c r="K1181">
        <v>12083.33</v>
      </c>
      <c r="L1181" t="s">
        <v>36</v>
      </c>
      <c r="M1181">
        <v>13</v>
      </c>
      <c r="N1181">
        <v>28318</v>
      </c>
      <c r="O1181">
        <v>0</v>
      </c>
      <c r="P1181" t="s">
        <v>19</v>
      </c>
      <c r="Q1181">
        <v>16</v>
      </c>
      <c r="R1181">
        <v>9</v>
      </c>
      <c r="S1181">
        <v>2</v>
      </c>
      <c r="T1181">
        <v>0</v>
      </c>
      <c r="U1181" t="s">
        <v>146</v>
      </c>
      <c r="V1181">
        <v>16</v>
      </c>
      <c r="W1181">
        <v>1</v>
      </c>
      <c r="X1181">
        <v>36</v>
      </c>
      <c r="Y1181">
        <v>670</v>
      </c>
      <c r="Z1181">
        <v>674</v>
      </c>
      <c r="AA1181">
        <v>12083.33</v>
      </c>
      <c r="AB1181">
        <v>0</v>
      </c>
    </row>
    <row r="1182" spans="1:28" x14ac:dyDescent="0.25">
      <c r="A1182">
        <v>1181</v>
      </c>
      <c r="B1182">
        <v>72641</v>
      </c>
      <c r="C1182">
        <v>14000</v>
      </c>
      <c r="D1182">
        <v>14000</v>
      </c>
      <c r="E1182" s="1">
        <v>0.1409</v>
      </c>
      <c r="F1182" t="s">
        <v>14</v>
      </c>
      <c r="G1182" t="s">
        <v>101</v>
      </c>
      <c r="H1182" s="1">
        <v>0.27500000000000002</v>
      </c>
      <c r="I1182" t="s">
        <v>24</v>
      </c>
      <c r="J1182" t="s">
        <v>31</v>
      </c>
      <c r="K1182">
        <v>9166.67</v>
      </c>
      <c r="L1182" t="s">
        <v>27</v>
      </c>
      <c r="M1182">
        <v>17</v>
      </c>
      <c r="N1182">
        <v>18813</v>
      </c>
      <c r="O1182">
        <v>3</v>
      </c>
      <c r="P1182" t="s">
        <v>44</v>
      </c>
      <c r="Q1182">
        <v>14</v>
      </c>
      <c r="R1182">
        <v>27</v>
      </c>
      <c r="S1182">
        <v>0</v>
      </c>
      <c r="T1182">
        <v>8</v>
      </c>
      <c r="U1182" t="s">
        <v>149</v>
      </c>
      <c r="V1182">
        <v>14</v>
      </c>
      <c r="W1182">
        <v>0</v>
      </c>
      <c r="X1182">
        <v>36</v>
      </c>
      <c r="Y1182">
        <v>695</v>
      </c>
      <c r="Z1182">
        <v>699</v>
      </c>
      <c r="AA1182">
        <v>9166.67</v>
      </c>
      <c r="AB1182">
        <v>8</v>
      </c>
    </row>
    <row r="1183" spans="1:28" x14ac:dyDescent="0.25">
      <c r="A1183">
        <v>1182</v>
      </c>
      <c r="B1183">
        <v>104001</v>
      </c>
      <c r="C1183">
        <v>14400</v>
      </c>
      <c r="D1183">
        <v>13714.83</v>
      </c>
      <c r="E1183" s="1">
        <v>0.17560000000000001</v>
      </c>
      <c r="F1183" t="s">
        <v>23</v>
      </c>
      <c r="G1183" t="s">
        <v>15</v>
      </c>
      <c r="H1183" s="1">
        <v>7.0599999999999996E-2</v>
      </c>
      <c r="I1183" t="s">
        <v>71</v>
      </c>
      <c r="J1183" t="s">
        <v>31</v>
      </c>
      <c r="K1183">
        <v>5000</v>
      </c>
      <c r="L1183" t="s">
        <v>36</v>
      </c>
      <c r="M1183">
        <v>6</v>
      </c>
      <c r="N1183">
        <v>715</v>
      </c>
      <c r="O1183">
        <v>4</v>
      </c>
      <c r="P1183" t="s">
        <v>37</v>
      </c>
      <c r="Q1183">
        <v>17</v>
      </c>
      <c r="R1183">
        <v>7</v>
      </c>
      <c r="S1183">
        <v>1</v>
      </c>
      <c r="T1183">
        <v>3</v>
      </c>
      <c r="U1183" t="s">
        <v>149</v>
      </c>
      <c r="V1183">
        <v>16</v>
      </c>
      <c r="W1183">
        <v>0</v>
      </c>
      <c r="X1183">
        <v>60</v>
      </c>
      <c r="Y1183">
        <v>670</v>
      </c>
      <c r="Z1183">
        <v>674</v>
      </c>
      <c r="AA1183">
        <v>5000</v>
      </c>
      <c r="AB1183">
        <v>3</v>
      </c>
    </row>
    <row r="1184" spans="1:28" x14ac:dyDescent="0.25">
      <c r="A1184">
        <v>1183</v>
      </c>
      <c r="B1184">
        <v>69437</v>
      </c>
      <c r="C1184">
        <v>8000</v>
      </c>
      <c r="D1184">
        <v>8000</v>
      </c>
      <c r="E1184" s="1">
        <v>0.14330000000000001</v>
      </c>
      <c r="F1184" t="s">
        <v>14</v>
      </c>
      <c r="G1184" t="s">
        <v>15</v>
      </c>
      <c r="H1184" s="1">
        <v>0.1474</v>
      </c>
      <c r="I1184" t="s">
        <v>24</v>
      </c>
      <c r="J1184" t="s">
        <v>31</v>
      </c>
      <c r="K1184">
        <v>3108</v>
      </c>
      <c r="L1184" t="s">
        <v>25</v>
      </c>
      <c r="M1184">
        <v>3</v>
      </c>
      <c r="N1184">
        <v>3072</v>
      </c>
      <c r="O1184">
        <v>0</v>
      </c>
      <c r="P1184" t="s">
        <v>44</v>
      </c>
      <c r="Q1184">
        <v>14</v>
      </c>
      <c r="R1184">
        <v>14</v>
      </c>
      <c r="S1184">
        <v>1</v>
      </c>
      <c r="T1184">
        <v>8</v>
      </c>
      <c r="U1184" t="s">
        <v>146</v>
      </c>
      <c r="V1184">
        <v>14</v>
      </c>
      <c r="W1184">
        <v>0</v>
      </c>
      <c r="X1184">
        <v>36</v>
      </c>
      <c r="Y1184">
        <v>690</v>
      </c>
      <c r="Z1184">
        <v>694</v>
      </c>
      <c r="AA1184">
        <v>3108</v>
      </c>
      <c r="AB1184">
        <v>8</v>
      </c>
    </row>
    <row r="1185" spans="1:28" x14ac:dyDescent="0.25">
      <c r="A1185">
        <v>1184</v>
      </c>
      <c r="B1185">
        <v>5511</v>
      </c>
      <c r="C1185">
        <v>12000</v>
      </c>
      <c r="D1185">
        <v>11925</v>
      </c>
      <c r="E1185" s="1">
        <v>0.1183</v>
      </c>
      <c r="F1185" t="s">
        <v>14</v>
      </c>
      <c r="G1185" t="s">
        <v>45</v>
      </c>
      <c r="H1185" s="1">
        <v>0.1588</v>
      </c>
      <c r="I1185" t="s">
        <v>69</v>
      </c>
      <c r="J1185" t="s">
        <v>31</v>
      </c>
      <c r="K1185">
        <v>10250</v>
      </c>
      <c r="L1185" t="s">
        <v>39</v>
      </c>
      <c r="M1185">
        <v>15</v>
      </c>
      <c r="N1185">
        <v>46336</v>
      </c>
      <c r="O1185">
        <v>2</v>
      </c>
      <c r="P1185" t="s">
        <v>28</v>
      </c>
      <c r="Q1185">
        <v>11</v>
      </c>
      <c r="R1185">
        <v>15</v>
      </c>
      <c r="S1185">
        <v>0</v>
      </c>
      <c r="T1185">
        <v>5</v>
      </c>
      <c r="U1185" t="s">
        <v>148</v>
      </c>
      <c r="V1185">
        <v>11</v>
      </c>
      <c r="W1185">
        <v>0</v>
      </c>
      <c r="X1185">
        <v>36</v>
      </c>
      <c r="Y1185">
        <v>720</v>
      </c>
      <c r="Z1185">
        <v>724</v>
      </c>
      <c r="AA1185">
        <v>10250</v>
      </c>
      <c r="AB1185">
        <v>5</v>
      </c>
    </row>
    <row r="1186" spans="1:28" x14ac:dyDescent="0.25">
      <c r="A1186">
        <v>1185</v>
      </c>
      <c r="B1186">
        <v>62057</v>
      </c>
      <c r="C1186">
        <v>24375</v>
      </c>
      <c r="D1186">
        <v>24375</v>
      </c>
      <c r="E1186" s="1">
        <v>0.13109999999999999</v>
      </c>
      <c r="F1186" t="s">
        <v>14</v>
      </c>
      <c r="G1186" t="s">
        <v>15</v>
      </c>
      <c r="H1186" s="1">
        <v>0.1086</v>
      </c>
      <c r="I1186" t="s">
        <v>108</v>
      </c>
      <c r="J1186" t="s">
        <v>35</v>
      </c>
      <c r="K1186">
        <v>10416.67</v>
      </c>
      <c r="L1186" t="s">
        <v>42</v>
      </c>
      <c r="M1186">
        <v>11</v>
      </c>
      <c r="N1186">
        <v>19981</v>
      </c>
      <c r="O1186">
        <v>0</v>
      </c>
      <c r="P1186" t="s">
        <v>47</v>
      </c>
      <c r="Q1186">
        <v>13</v>
      </c>
      <c r="R1186">
        <v>10</v>
      </c>
      <c r="S1186">
        <v>1</v>
      </c>
      <c r="T1186">
        <v>6</v>
      </c>
      <c r="U1186" t="s">
        <v>146</v>
      </c>
      <c r="V1186">
        <v>12</v>
      </c>
      <c r="W1186">
        <v>1</v>
      </c>
      <c r="X1186">
        <v>36</v>
      </c>
      <c r="Y1186">
        <v>705</v>
      </c>
      <c r="Z1186">
        <v>709</v>
      </c>
      <c r="AA1186">
        <v>10416.67</v>
      </c>
      <c r="AB1186">
        <v>6</v>
      </c>
    </row>
    <row r="1187" spans="1:28" x14ac:dyDescent="0.25">
      <c r="A1187">
        <v>1186</v>
      </c>
      <c r="B1187">
        <v>33008</v>
      </c>
      <c r="C1187">
        <v>3500</v>
      </c>
      <c r="D1187">
        <v>3500</v>
      </c>
      <c r="E1187" s="1">
        <v>7.9000000000000001E-2</v>
      </c>
      <c r="F1187" t="s">
        <v>14</v>
      </c>
      <c r="G1187" t="s">
        <v>33</v>
      </c>
      <c r="H1187" s="1">
        <v>0.22040000000000001</v>
      </c>
      <c r="I1187" t="s">
        <v>69</v>
      </c>
      <c r="J1187" t="s">
        <v>17</v>
      </c>
      <c r="K1187">
        <v>7247</v>
      </c>
      <c r="L1187" t="s">
        <v>78</v>
      </c>
      <c r="M1187">
        <v>11</v>
      </c>
      <c r="N1187">
        <v>9592</v>
      </c>
      <c r="O1187">
        <v>0</v>
      </c>
      <c r="P1187" t="s">
        <v>19</v>
      </c>
      <c r="Q1187">
        <v>7</v>
      </c>
      <c r="R1187">
        <v>22</v>
      </c>
      <c r="S1187">
        <v>3</v>
      </c>
      <c r="T1187">
        <v>0</v>
      </c>
      <c r="U1187" t="s">
        <v>146</v>
      </c>
      <c r="V1187">
        <v>12</v>
      </c>
      <c r="W1187">
        <v>1</v>
      </c>
      <c r="X1187">
        <v>36</v>
      </c>
      <c r="Y1187">
        <v>710</v>
      </c>
      <c r="Z1187">
        <v>714</v>
      </c>
      <c r="AA1187">
        <v>7247</v>
      </c>
      <c r="AB1187">
        <v>0</v>
      </c>
    </row>
    <row r="1188" spans="1:28" x14ac:dyDescent="0.25">
      <c r="A1188">
        <v>1187</v>
      </c>
      <c r="B1188">
        <v>45527</v>
      </c>
      <c r="C1188">
        <v>7900</v>
      </c>
      <c r="D1188">
        <v>7900</v>
      </c>
      <c r="E1188" s="1">
        <v>0.13669999999999999</v>
      </c>
      <c r="F1188" t="s">
        <v>14</v>
      </c>
      <c r="G1188" t="s">
        <v>15</v>
      </c>
      <c r="H1188" s="1">
        <v>8.4000000000000005E-2</v>
      </c>
      <c r="I1188" t="s">
        <v>24</v>
      </c>
      <c r="J1188" t="s">
        <v>31</v>
      </c>
      <c r="K1188">
        <v>3000</v>
      </c>
      <c r="L1188" t="s">
        <v>62</v>
      </c>
      <c r="M1188">
        <v>5</v>
      </c>
      <c r="N1188">
        <v>8990</v>
      </c>
      <c r="O1188">
        <v>0</v>
      </c>
      <c r="P1188" t="s">
        <v>22</v>
      </c>
      <c r="Q1188">
        <v>13</v>
      </c>
      <c r="R1188">
        <v>8</v>
      </c>
      <c r="S1188">
        <v>1</v>
      </c>
      <c r="T1188">
        <v>2</v>
      </c>
      <c r="U1188" t="s">
        <v>146</v>
      </c>
      <c r="V1188">
        <v>15</v>
      </c>
      <c r="W1188">
        <v>0</v>
      </c>
      <c r="X1188">
        <v>36</v>
      </c>
      <c r="Y1188">
        <v>675</v>
      </c>
      <c r="Z1188">
        <v>679</v>
      </c>
      <c r="AA1188">
        <v>3000</v>
      </c>
      <c r="AB1188">
        <v>2</v>
      </c>
    </row>
    <row r="1189" spans="1:28" x14ac:dyDescent="0.25">
      <c r="A1189">
        <v>1188</v>
      </c>
      <c r="B1189">
        <v>78288</v>
      </c>
      <c r="C1189">
        <v>10000</v>
      </c>
      <c r="D1189">
        <v>10000</v>
      </c>
      <c r="E1189" s="1">
        <v>0.1212</v>
      </c>
      <c r="F1189" t="s">
        <v>14</v>
      </c>
      <c r="G1189" t="s">
        <v>15</v>
      </c>
      <c r="H1189" s="1">
        <v>0.19620000000000001</v>
      </c>
      <c r="I1189" t="s">
        <v>24</v>
      </c>
      <c r="J1189" t="s">
        <v>31</v>
      </c>
      <c r="K1189">
        <v>3640</v>
      </c>
      <c r="L1189" t="s">
        <v>27</v>
      </c>
      <c r="M1189">
        <v>11</v>
      </c>
      <c r="N1189">
        <v>13124</v>
      </c>
      <c r="O1189">
        <v>0</v>
      </c>
      <c r="P1189" t="s">
        <v>40</v>
      </c>
      <c r="Q1189">
        <v>12</v>
      </c>
      <c r="R1189">
        <v>19</v>
      </c>
      <c r="S1189">
        <v>1</v>
      </c>
      <c r="T1189">
        <v>11</v>
      </c>
      <c r="U1189" t="s">
        <v>146</v>
      </c>
      <c r="V1189">
        <v>14</v>
      </c>
      <c r="W1189">
        <v>0</v>
      </c>
      <c r="X1189">
        <v>36</v>
      </c>
      <c r="Y1189">
        <v>695</v>
      </c>
      <c r="Z1189">
        <v>699</v>
      </c>
      <c r="AA1189">
        <v>3640</v>
      </c>
      <c r="AB1189">
        <v>11</v>
      </c>
    </row>
    <row r="1190" spans="1:28" x14ac:dyDescent="0.25">
      <c r="A1190">
        <v>1189</v>
      </c>
      <c r="B1190">
        <v>32628</v>
      </c>
      <c r="C1190">
        <v>10400</v>
      </c>
      <c r="D1190">
        <v>10375</v>
      </c>
      <c r="E1190" s="1">
        <v>0.17580000000000001</v>
      </c>
      <c r="F1190" t="s">
        <v>23</v>
      </c>
      <c r="G1190" t="s">
        <v>101</v>
      </c>
      <c r="H1190" s="1">
        <v>8.9300000000000004E-2</v>
      </c>
      <c r="I1190" t="s">
        <v>24</v>
      </c>
      <c r="J1190" t="s">
        <v>31</v>
      </c>
      <c r="K1190">
        <v>7110.42</v>
      </c>
      <c r="L1190" t="s">
        <v>51</v>
      </c>
      <c r="M1190">
        <v>8</v>
      </c>
      <c r="N1190">
        <v>856</v>
      </c>
      <c r="O1190">
        <v>0</v>
      </c>
      <c r="P1190" t="s">
        <v>40</v>
      </c>
      <c r="Q1190">
        <v>17</v>
      </c>
      <c r="R1190">
        <v>8</v>
      </c>
      <c r="S1190">
        <v>0</v>
      </c>
      <c r="T1190">
        <v>11</v>
      </c>
      <c r="U1190" t="s">
        <v>146</v>
      </c>
      <c r="V1190">
        <v>10</v>
      </c>
      <c r="W1190">
        <v>0</v>
      </c>
      <c r="X1190">
        <v>60</v>
      </c>
      <c r="Y1190">
        <v>725</v>
      </c>
      <c r="Z1190">
        <v>729</v>
      </c>
      <c r="AA1190">
        <v>7110.42</v>
      </c>
      <c r="AB1190">
        <v>11</v>
      </c>
    </row>
    <row r="1191" spans="1:28" x14ac:dyDescent="0.25">
      <c r="A1191">
        <v>1190</v>
      </c>
      <c r="B1191">
        <v>9708</v>
      </c>
      <c r="C1191">
        <v>7500</v>
      </c>
      <c r="D1191">
        <v>7450</v>
      </c>
      <c r="E1191" s="1">
        <v>7.1400000000000005E-2</v>
      </c>
      <c r="F1191" t="s">
        <v>14</v>
      </c>
      <c r="G1191" t="s">
        <v>15</v>
      </c>
      <c r="H1191" s="1">
        <v>8.6099999999999996E-2</v>
      </c>
      <c r="I1191" t="s">
        <v>114</v>
      </c>
      <c r="J1191" t="s">
        <v>17</v>
      </c>
      <c r="K1191">
        <v>2916.67</v>
      </c>
      <c r="L1191" t="s">
        <v>88</v>
      </c>
      <c r="M1191">
        <v>6</v>
      </c>
      <c r="N1191">
        <v>7962</v>
      </c>
      <c r="O1191">
        <v>0</v>
      </c>
      <c r="P1191" t="s">
        <v>22</v>
      </c>
      <c r="Q1191">
        <v>7</v>
      </c>
      <c r="R1191">
        <v>8</v>
      </c>
      <c r="S1191">
        <v>1</v>
      </c>
      <c r="T1191">
        <v>2</v>
      </c>
      <c r="U1191" t="s">
        <v>146</v>
      </c>
      <c r="V1191">
        <v>8</v>
      </c>
      <c r="W1191">
        <v>1</v>
      </c>
      <c r="X1191">
        <v>36</v>
      </c>
      <c r="Y1191">
        <v>755</v>
      </c>
      <c r="Z1191">
        <v>759</v>
      </c>
      <c r="AA1191">
        <v>2916.67</v>
      </c>
      <c r="AB1191">
        <v>2</v>
      </c>
    </row>
    <row r="1192" spans="1:28" x14ac:dyDescent="0.25">
      <c r="A1192">
        <v>1191</v>
      </c>
      <c r="B1192">
        <v>66199</v>
      </c>
      <c r="C1192">
        <v>18800</v>
      </c>
      <c r="D1192">
        <v>18800</v>
      </c>
      <c r="E1192" s="1">
        <v>0.14330000000000001</v>
      </c>
      <c r="F1192" t="s">
        <v>23</v>
      </c>
      <c r="G1192" t="s">
        <v>15</v>
      </c>
      <c r="H1192" s="1">
        <v>0.30959999999999999</v>
      </c>
      <c r="I1192" t="s">
        <v>56</v>
      </c>
      <c r="J1192" t="s">
        <v>31</v>
      </c>
      <c r="K1192">
        <v>5000</v>
      </c>
      <c r="L1192" t="s">
        <v>39</v>
      </c>
      <c r="M1192">
        <v>13</v>
      </c>
      <c r="N1192">
        <v>16397</v>
      </c>
      <c r="O1192">
        <v>0</v>
      </c>
      <c r="P1192" t="s">
        <v>44</v>
      </c>
      <c r="Q1192">
        <v>14</v>
      </c>
      <c r="R1192">
        <v>30</v>
      </c>
      <c r="S1192">
        <v>1</v>
      </c>
      <c r="T1192">
        <v>8</v>
      </c>
      <c r="U1192" t="s">
        <v>146</v>
      </c>
      <c r="V1192">
        <v>11</v>
      </c>
      <c r="W1192">
        <v>0</v>
      </c>
      <c r="X1192">
        <v>60</v>
      </c>
      <c r="Y1192">
        <v>720</v>
      </c>
      <c r="Z1192">
        <v>724</v>
      </c>
      <c r="AA1192">
        <v>5000</v>
      </c>
      <c r="AB1192">
        <v>8</v>
      </c>
    </row>
    <row r="1193" spans="1:28" x14ac:dyDescent="0.25">
      <c r="A1193">
        <v>1192</v>
      </c>
      <c r="B1193">
        <v>62657</v>
      </c>
      <c r="C1193">
        <v>21000</v>
      </c>
      <c r="D1193">
        <v>21000</v>
      </c>
      <c r="E1193" s="1">
        <v>0.13109999999999999</v>
      </c>
      <c r="F1193" t="s">
        <v>14</v>
      </c>
      <c r="G1193" t="s">
        <v>15</v>
      </c>
      <c r="H1193" s="1">
        <v>0.18440000000000001</v>
      </c>
      <c r="I1193" t="s">
        <v>69</v>
      </c>
      <c r="J1193" t="s">
        <v>17</v>
      </c>
      <c r="K1193">
        <v>7916.67</v>
      </c>
      <c r="L1193" t="s">
        <v>27</v>
      </c>
      <c r="M1193">
        <v>10</v>
      </c>
      <c r="N1193">
        <v>9734</v>
      </c>
      <c r="O1193">
        <v>0</v>
      </c>
      <c r="P1193" t="s">
        <v>53</v>
      </c>
      <c r="Q1193">
        <v>13</v>
      </c>
      <c r="R1193">
        <v>18</v>
      </c>
      <c r="S1193">
        <v>1</v>
      </c>
      <c r="T1193">
        <v>7</v>
      </c>
      <c r="U1193" t="s">
        <v>146</v>
      </c>
      <c r="V1193">
        <v>14</v>
      </c>
      <c r="W1193">
        <v>1</v>
      </c>
      <c r="X1193">
        <v>36</v>
      </c>
      <c r="Y1193">
        <v>695</v>
      </c>
      <c r="Z1193">
        <v>699</v>
      </c>
      <c r="AA1193">
        <v>7916.67</v>
      </c>
      <c r="AB1193">
        <v>7</v>
      </c>
    </row>
    <row r="1194" spans="1:28" x14ac:dyDescent="0.25">
      <c r="A1194">
        <v>1193</v>
      </c>
      <c r="B1194">
        <v>54961</v>
      </c>
      <c r="C1194">
        <v>8500</v>
      </c>
      <c r="D1194">
        <v>8500</v>
      </c>
      <c r="E1194" s="1">
        <v>6.6199999999999995E-2</v>
      </c>
      <c r="F1194" t="s">
        <v>14</v>
      </c>
      <c r="G1194" t="s">
        <v>58</v>
      </c>
      <c r="H1194" s="1">
        <v>7.2400000000000006E-2</v>
      </c>
      <c r="I1194" t="s">
        <v>24</v>
      </c>
      <c r="J1194" t="s">
        <v>35</v>
      </c>
      <c r="K1194">
        <v>6300</v>
      </c>
      <c r="L1194" t="s">
        <v>82</v>
      </c>
      <c r="M1194">
        <v>13</v>
      </c>
      <c r="N1194">
        <v>9769</v>
      </c>
      <c r="O1194">
        <v>1</v>
      </c>
      <c r="P1194" t="s">
        <v>28</v>
      </c>
      <c r="Q1194">
        <v>6</v>
      </c>
      <c r="R1194">
        <v>7</v>
      </c>
      <c r="S1194">
        <v>0</v>
      </c>
      <c r="T1194">
        <v>5</v>
      </c>
      <c r="U1194" t="s">
        <v>147</v>
      </c>
      <c r="V1194">
        <v>8</v>
      </c>
      <c r="W1194">
        <v>1</v>
      </c>
      <c r="X1194">
        <v>36</v>
      </c>
      <c r="Y1194">
        <v>750</v>
      </c>
      <c r="Z1194">
        <v>754</v>
      </c>
      <c r="AA1194">
        <v>6300</v>
      </c>
      <c r="AB1194">
        <v>5</v>
      </c>
    </row>
    <row r="1195" spans="1:28" x14ac:dyDescent="0.25">
      <c r="A1195">
        <v>1194</v>
      </c>
      <c r="B1195">
        <v>41326</v>
      </c>
      <c r="C1195">
        <v>13200</v>
      </c>
      <c r="D1195">
        <v>13200</v>
      </c>
      <c r="E1195" s="1">
        <v>0.1171</v>
      </c>
      <c r="F1195" t="s">
        <v>14</v>
      </c>
      <c r="G1195" t="s">
        <v>29</v>
      </c>
      <c r="H1195" s="1">
        <v>0.15740000000000001</v>
      </c>
      <c r="I1195" t="s">
        <v>71</v>
      </c>
      <c r="J1195" t="s">
        <v>31</v>
      </c>
      <c r="K1195">
        <v>3791.67</v>
      </c>
      <c r="L1195" t="s">
        <v>42</v>
      </c>
      <c r="M1195">
        <v>10</v>
      </c>
      <c r="N1195">
        <v>16187</v>
      </c>
      <c r="O1195">
        <v>1</v>
      </c>
      <c r="P1195" t="s">
        <v>28</v>
      </c>
      <c r="Q1195">
        <v>11</v>
      </c>
      <c r="R1195">
        <v>15</v>
      </c>
      <c r="S1195">
        <v>2</v>
      </c>
      <c r="T1195">
        <v>5</v>
      </c>
      <c r="U1195" t="s">
        <v>147</v>
      </c>
      <c r="V1195">
        <v>12</v>
      </c>
      <c r="W1195">
        <v>0</v>
      </c>
      <c r="X1195">
        <v>36</v>
      </c>
      <c r="Y1195">
        <v>705</v>
      </c>
      <c r="Z1195">
        <v>709</v>
      </c>
      <c r="AA1195">
        <v>3791.67</v>
      </c>
      <c r="AB1195">
        <v>5</v>
      </c>
    </row>
    <row r="1196" spans="1:28" x14ac:dyDescent="0.25">
      <c r="A1196">
        <v>1195</v>
      </c>
      <c r="B1196">
        <v>57425</v>
      </c>
      <c r="C1196">
        <v>3000</v>
      </c>
      <c r="D1196">
        <v>3000</v>
      </c>
      <c r="E1196" s="1">
        <v>0.19989999999999999</v>
      </c>
      <c r="F1196" t="s">
        <v>23</v>
      </c>
      <c r="G1196" t="s">
        <v>33</v>
      </c>
      <c r="H1196" s="1">
        <v>0.1963</v>
      </c>
      <c r="I1196" t="s">
        <v>69</v>
      </c>
      <c r="J1196" t="s">
        <v>17</v>
      </c>
      <c r="K1196">
        <v>4416.67</v>
      </c>
      <c r="L1196" t="s">
        <v>78</v>
      </c>
      <c r="M1196">
        <v>4</v>
      </c>
      <c r="N1196">
        <v>0</v>
      </c>
      <c r="O1196">
        <v>1</v>
      </c>
      <c r="P1196" t="s">
        <v>28</v>
      </c>
      <c r="Q1196">
        <v>19</v>
      </c>
      <c r="R1196">
        <v>19</v>
      </c>
      <c r="S1196">
        <v>3</v>
      </c>
      <c r="T1196">
        <v>5</v>
      </c>
      <c r="U1196" t="s">
        <v>147</v>
      </c>
      <c r="V1196">
        <v>12</v>
      </c>
      <c r="W1196">
        <v>1</v>
      </c>
      <c r="X1196">
        <v>60</v>
      </c>
      <c r="Y1196">
        <v>710</v>
      </c>
      <c r="Z1196">
        <v>714</v>
      </c>
      <c r="AA1196">
        <v>4416.67</v>
      </c>
      <c r="AB1196">
        <v>5</v>
      </c>
    </row>
    <row r="1197" spans="1:28" x14ac:dyDescent="0.25">
      <c r="A1197">
        <v>1196</v>
      </c>
      <c r="B1197">
        <v>85229</v>
      </c>
      <c r="C1197">
        <v>19200</v>
      </c>
      <c r="D1197">
        <v>19200</v>
      </c>
      <c r="E1197" s="1">
        <v>0.22470000000000001</v>
      </c>
      <c r="F1197" t="s">
        <v>23</v>
      </c>
      <c r="G1197" t="s">
        <v>29</v>
      </c>
      <c r="H1197" s="1">
        <v>0.10390000000000001</v>
      </c>
      <c r="I1197" t="s">
        <v>59</v>
      </c>
      <c r="J1197" t="s">
        <v>31</v>
      </c>
      <c r="K1197">
        <v>5666.67</v>
      </c>
      <c r="L1197" t="s">
        <v>36</v>
      </c>
      <c r="M1197">
        <v>5</v>
      </c>
      <c r="N1197">
        <v>17783</v>
      </c>
      <c r="O1197">
        <v>0</v>
      </c>
      <c r="P1197" t="s">
        <v>19</v>
      </c>
      <c r="Q1197">
        <v>22</v>
      </c>
      <c r="R1197">
        <v>10</v>
      </c>
      <c r="S1197">
        <v>2</v>
      </c>
      <c r="T1197">
        <v>0</v>
      </c>
      <c r="U1197" t="s">
        <v>146</v>
      </c>
      <c r="V1197">
        <v>16</v>
      </c>
      <c r="W1197">
        <v>0</v>
      </c>
      <c r="X1197">
        <v>60</v>
      </c>
      <c r="Y1197">
        <v>670</v>
      </c>
      <c r="Z1197">
        <v>674</v>
      </c>
      <c r="AA1197">
        <v>5666.67</v>
      </c>
      <c r="AB1197">
        <v>0</v>
      </c>
    </row>
    <row r="1198" spans="1:28" x14ac:dyDescent="0.25">
      <c r="A1198">
        <v>1197</v>
      </c>
      <c r="B1198">
        <v>36931</v>
      </c>
      <c r="C1198">
        <v>13600</v>
      </c>
      <c r="D1198">
        <v>13600</v>
      </c>
      <c r="E1198" s="1">
        <v>0.18640000000000001</v>
      </c>
      <c r="F1198" t="s">
        <v>23</v>
      </c>
      <c r="G1198" t="s">
        <v>29</v>
      </c>
      <c r="H1198" s="1">
        <v>0.1285</v>
      </c>
      <c r="I1198" t="s">
        <v>93</v>
      </c>
      <c r="J1198" t="s">
        <v>31</v>
      </c>
      <c r="K1198">
        <v>5651.33</v>
      </c>
      <c r="L1198" t="s">
        <v>62</v>
      </c>
      <c r="M1198">
        <v>13</v>
      </c>
      <c r="N1198">
        <v>24383</v>
      </c>
      <c r="O1198">
        <v>0</v>
      </c>
      <c r="P1198" t="s">
        <v>40</v>
      </c>
      <c r="Q1198">
        <v>18</v>
      </c>
      <c r="R1198">
        <v>12</v>
      </c>
      <c r="S1198">
        <v>2</v>
      </c>
      <c r="T1198">
        <v>11</v>
      </c>
      <c r="U1198" t="s">
        <v>146</v>
      </c>
      <c r="V1198">
        <v>15</v>
      </c>
      <c r="W1198">
        <v>0</v>
      </c>
      <c r="X1198">
        <v>60</v>
      </c>
      <c r="Y1198">
        <v>675</v>
      </c>
      <c r="Z1198">
        <v>679</v>
      </c>
      <c r="AA1198">
        <v>5651.33</v>
      </c>
      <c r="AB1198">
        <v>11</v>
      </c>
    </row>
    <row r="1199" spans="1:28" x14ac:dyDescent="0.25">
      <c r="A1199">
        <v>1198</v>
      </c>
      <c r="B1199">
        <v>12114</v>
      </c>
      <c r="C1199">
        <v>6000</v>
      </c>
      <c r="D1199">
        <v>6000</v>
      </c>
      <c r="E1199" s="1">
        <v>7.8799999999999995E-2</v>
      </c>
      <c r="F1199" t="s">
        <v>14</v>
      </c>
      <c r="G1199" t="s">
        <v>60</v>
      </c>
      <c r="H1199" s="1">
        <v>9.6000000000000002E-2</v>
      </c>
      <c r="I1199" t="s">
        <v>77</v>
      </c>
      <c r="J1199" t="s">
        <v>17</v>
      </c>
      <c r="K1199">
        <v>5500</v>
      </c>
      <c r="L1199" t="s">
        <v>52</v>
      </c>
      <c r="M1199">
        <v>6</v>
      </c>
      <c r="N1199">
        <v>790</v>
      </c>
      <c r="O1199">
        <v>1</v>
      </c>
      <c r="P1199" t="s">
        <v>37</v>
      </c>
      <c r="Q1199">
        <v>7</v>
      </c>
      <c r="R1199">
        <v>9</v>
      </c>
      <c r="S1199">
        <v>0</v>
      </c>
      <c r="T1199">
        <v>3</v>
      </c>
      <c r="U1199" t="s">
        <v>147</v>
      </c>
      <c r="V1199">
        <v>9</v>
      </c>
      <c r="W1199">
        <v>1</v>
      </c>
      <c r="X1199">
        <v>36</v>
      </c>
      <c r="Y1199">
        <v>730</v>
      </c>
      <c r="Z1199">
        <v>734</v>
      </c>
      <c r="AA1199">
        <v>5500</v>
      </c>
      <c r="AB1199">
        <v>3</v>
      </c>
    </row>
    <row r="1200" spans="1:28" x14ac:dyDescent="0.25">
      <c r="A1200">
        <v>1199</v>
      </c>
      <c r="B1200">
        <v>57120</v>
      </c>
      <c r="C1200">
        <v>22000</v>
      </c>
      <c r="D1200">
        <v>22000</v>
      </c>
      <c r="E1200" s="1">
        <v>0.14649999999999999</v>
      </c>
      <c r="F1200" t="s">
        <v>23</v>
      </c>
      <c r="G1200" t="s">
        <v>15</v>
      </c>
      <c r="H1200" s="1">
        <v>0.29260000000000003</v>
      </c>
      <c r="I1200" t="s">
        <v>85</v>
      </c>
      <c r="J1200" t="s">
        <v>17</v>
      </c>
      <c r="K1200">
        <v>3912</v>
      </c>
      <c r="L1200" t="s">
        <v>42</v>
      </c>
      <c r="M1200">
        <v>8</v>
      </c>
      <c r="N1200">
        <v>21633</v>
      </c>
      <c r="O1200">
        <v>0</v>
      </c>
      <c r="P1200" t="s">
        <v>40</v>
      </c>
      <c r="Q1200">
        <v>14</v>
      </c>
      <c r="R1200">
        <v>29</v>
      </c>
      <c r="S1200">
        <v>1</v>
      </c>
      <c r="T1200">
        <v>11</v>
      </c>
      <c r="U1200" t="s">
        <v>146</v>
      </c>
      <c r="V1200">
        <v>12</v>
      </c>
      <c r="W1200">
        <v>1</v>
      </c>
      <c r="X1200">
        <v>60</v>
      </c>
      <c r="Y1200">
        <v>705</v>
      </c>
      <c r="Z1200">
        <v>709</v>
      </c>
      <c r="AA1200">
        <v>3912</v>
      </c>
      <c r="AB1200">
        <v>11</v>
      </c>
    </row>
    <row r="1201" spans="1:28" x14ac:dyDescent="0.25">
      <c r="A1201">
        <v>1200</v>
      </c>
      <c r="B1201">
        <v>85883</v>
      </c>
      <c r="C1201">
        <v>12000</v>
      </c>
      <c r="D1201">
        <v>12000</v>
      </c>
      <c r="E1201" s="1">
        <v>0.15310000000000001</v>
      </c>
      <c r="F1201" t="s">
        <v>14</v>
      </c>
      <c r="G1201" t="s">
        <v>15</v>
      </c>
      <c r="H1201" s="1">
        <v>0.13800000000000001</v>
      </c>
      <c r="I1201" t="s">
        <v>20</v>
      </c>
      <c r="J1201" t="s">
        <v>17</v>
      </c>
      <c r="K1201">
        <v>3333.33</v>
      </c>
      <c r="L1201" t="s">
        <v>48</v>
      </c>
      <c r="M1201">
        <v>10</v>
      </c>
      <c r="N1201">
        <v>16181</v>
      </c>
      <c r="O1201">
        <v>0</v>
      </c>
      <c r="P1201" t="s">
        <v>40</v>
      </c>
      <c r="Q1201">
        <v>15</v>
      </c>
      <c r="R1201">
        <v>13</v>
      </c>
      <c r="S1201">
        <v>1</v>
      </c>
      <c r="T1201">
        <v>11</v>
      </c>
      <c r="U1201" t="s">
        <v>146</v>
      </c>
      <c r="V1201">
        <v>17</v>
      </c>
      <c r="W1201">
        <v>1</v>
      </c>
      <c r="X1201">
        <v>36</v>
      </c>
      <c r="Y1201">
        <v>665</v>
      </c>
      <c r="Z1201">
        <v>669</v>
      </c>
      <c r="AA1201">
        <v>3333.33</v>
      </c>
      <c r="AB1201">
        <v>11</v>
      </c>
    </row>
    <row r="1202" spans="1:28" x14ac:dyDescent="0.25">
      <c r="A1202">
        <v>1201</v>
      </c>
      <c r="B1202">
        <v>28326</v>
      </c>
      <c r="C1202">
        <v>5000</v>
      </c>
      <c r="D1202">
        <v>5000</v>
      </c>
      <c r="E1202" s="1">
        <v>0.18390000000000001</v>
      </c>
      <c r="F1202" t="s">
        <v>14</v>
      </c>
      <c r="G1202" t="s">
        <v>60</v>
      </c>
      <c r="H1202" s="1">
        <v>0.1371</v>
      </c>
      <c r="I1202" t="s">
        <v>30</v>
      </c>
      <c r="J1202" t="s">
        <v>31</v>
      </c>
      <c r="K1202">
        <v>8125</v>
      </c>
      <c r="L1202" t="s">
        <v>62</v>
      </c>
      <c r="M1202">
        <v>5</v>
      </c>
      <c r="N1202">
        <v>29602</v>
      </c>
      <c r="O1202">
        <v>0</v>
      </c>
      <c r="P1202" t="s">
        <v>40</v>
      </c>
      <c r="Q1202">
        <v>18</v>
      </c>
      <c r="R1202">
        <v>13</v>
      </c>
      <c r="S1202">
        <v>0</v>
      </c>
      <c r="T1202">
        <v>11</v>
      </c>
      <c r="U1202" t="s">
        <v>146</v>
      </c>
      <c r="V1202">
        <v>15</v>
      </c>
      <c r="W1202">
        <v>0</v>
      </c>
      <c r="X1202">
        <v>36</v>
      </c>
      <c r="Y1202">
        <v>675</v>
      </c>
      <c r="Z1202">
        <v>679</v>
      </c>
      <c r="AA1202">
        <v>8125</v>
      </c>
      <c r="AB1202">
        <v>11</v>
      </c>
    </row>
    <row r="1203" spans="1:28" x14ac:dyDescent="0.25">
      <c r="A1203">
        <v>1202</v>
      </c>
      <c r="B1203">
        <v>74206</v>
      </c>
      <c r="C1203">
        <v>31050</v>
      </c>
      <c r="D1203">
        <v>30750</v>
      </c>
      <c r="E1203" s="1">
        <v>7.9000000000000001E-2</v>
      </c>
      <c r="F1203" t="s">
        <v>14</v>
      </c>
      <c r="G1203" t="s">
        <v>15</v>
      </c>
      <c r="H1203" s="1">
        <v>0.18820000000000001</v>
      </c>
      <c r="I1203" t="s">
        <v>61</v>
      </c>
      <c r="J1203" t="s">
        <v>17</v>
      </c>
      <c r="K1203">
        <v>6500</v>
      </c>
      <c r="L1203" t="s">
        <v>120</v>
      </c>
      <c r="M1203">
        <v>15</v>
      </c>
      <c r="N1203">
        <v>71549</v>
      </c>
      <c r="O1203">
        <v>0</v>
      </c>
      <c r="P1203" t="s">
        <v>32</v>
      </c>
      <c r="Q1203">
        <v>7</v>
      </c>
      <c r="R1203">
        <v>18</v>
      </c>
      <c r="S1203">
        <v>1</v>
      </c>
      <c r="T1203">
        <v>9</v>
      </c>
      <c r="U1203" t="s">
        <v>146</v>
      </c>
      <c r="V1203">
        <v>6</v>
      </c>
      <c r="W1203">
        <v>1</v>
      </c>
      <c r="X1203">
        <v>36</v>
      </c>
      <c r="Y1203">
        <v>770</v>
      </c>
      <c r="Z1203">
        <v>774</v>
      </c>
      <c r="AA1203">
        <v>6500</v>
      </c>
      <c r="AB1203">
        <v>9</v>
      </c>
    </row>
    <row r="1204" spans="1:28" x14ac:dyDescent="0.25">
      <c r="A1204">
        <v>1203</v>
      </c>
      <c r="B1204">
        <v>43999</v>
      </c>
      <c r="C1204">
        <v>10000</v>
      </c>
      <c r="D1204">
        <v>10000</v>
      </c>
      <c r="E1204" s="1">
        <v>7.9000000000000001E-2</v>
      </c>
      <c r="F1204" t="s">
        <v>14</v>
      </c>
      <c r="G1204" t="s">
        <v>76</v>
      </c>
      <c r="H1204" s="1">
        <v>0.128</v>
      </c>
      <c r="I1204" t="s">
        <v>30</v>
      </c>
      <c r="J1204" t="s">
        <v>31</v>
      </c>
      <c r="K1204">
        <v>6666.67</v>
      </c>
      <c r="L1204" t="s">
        <v>52</v>
      </c>
      <c r="M1204">
        <v>11</v>
      </c>
      <c r="N1204">
        <v>9261</v>
      </c>
      <c r="O1204">
        <v>0</v>
      </c>
      <c r="P1204" t="s">
        <v>49</v>
      </c>
      <c r="Q1204">
        <v>7</v>
      </c>
      <c r="R1204">
        <v>12</v>
      </c>
      <c r="S1204">
        <v>5</v>
      </c>
      <c r="T1204">
        <v>1</v>
      </c>
      <c r="U1204" t="s">
        <v>146</v>
      </c>
      <c r="V1204">
        <v>9</v>
      </c>
      <c r="W1204">
        <v>0</v>
      </c>
      <c r="X1204">
        <v>36</v>
      </c>
      <c r="Y1204">
        <v>730</v>
      </c>
      <c r="Z1204">
        <v>734</v>
      </c>
      <c r="AA1204">
        <v>6666.67</v>
      </c>
      <c r="AB1204">
        <v>1</v>
      </c>
    </row>
    <row r="1205" spans="1:28" x14ac:dyDescent="0.25">
      <c r="A1205">
        <v>1204</v>
      </c>
      <c r="B1205">
        <v>87114</v>
      </c>
      <c r="C1205">
        <v>10000</v>
      </c>
      <c r="D1205">
        <v>10000</v>
      </c>
      <c r="E1205" s="1">
        <v>0.1409</v>
      </c>
      <c r="F1205" t="s">
        <v>14</v>
      </c>
      <c r="G1205" t="s">
        <v>15</v>
      </c>
      <c r="H1205" s="1">
        <v>0.2145</v>
      </c>
      <c r="I1205" t="s">
        <v>24</v>
      </c>
      <c r="J1205" t="s">
        <v>31</v>
      </c>
      <c r="K1205">
        <v>3750</v>
      </c>
      <c r="L1205" t="s">
        <v>83</v>
      </c>
      <c r="M1205">
        <v>4</v>
      </c>
      <c r="N1205">
        <v>18621</v>
      </c>
      <c r="O1205">
        <v>0</v>
      </c>
      <c r="P1205" t="s">
        <v>40</v>
      </c>
      <c r="Q1205">
        <v>14</v>
      </c>
      <c r="R1205">
        <v>21</v>
      </c>
      <c r="S1205">
        <v>1</v>
      </c>
      <c r="T1205">
        <v>11</v>
      </c>
      <c r="U1205" t="s">
        <v>146</v>
      </c>
      <c r="V1205">
        <v>13</v>
      </c>
      <c r="W1205">
        <v>0</v>
      </c>
      <c r="X1205">
        <v>36</v>
      </c>
      <c r="Y1205">
        <v>700</v>
      </c>
      <c r="Z1205">
        <v>704</v>
      </c>
      <c r="AA1205">
        <v>3750</v>
      </c>
      <c r="AB1205">
        <v>11</v>
      </c>
    </row>
    <row r="1206" spans="1:28" x14ac:dyDescent="0.25">
      <c r="A1206">
        <v>1205</v>
      </c>
      <c r="B1206">
        <v>41413</v>
      </c>
      <c r="C1206">
        <v>13250</v>
      </c>
      <c r="D1206">
        <v>13250</v>
      </c>
      <c r="E1206" s="1">
        <v>7.9000000000000001E-2</v>
      </c>
      <c r="F1206" t="s">
        <v>14</v>
      </c>
      <c r="G1206" t="s">
        <v>15</v>
      </c>
      <c r="H1206" s="1">
        <v>0.22639999999999999</v>
      </c>
      <c r="I1206" t="s">
        <v>99</v>
      </c>
      <c r="J1206" t="s">
        <v>31</v>
      </c>
      <c r="K1206">
        <v>2500</v>
      </c>
      <c r="L1206" t="s">
        <v>55</v>
      </c>
      <c r="M1206">
        <v>7</v>
      </c>
      <c r="N1206">
        <v>12957</v>
      </c>
      <c r="O1206">
        <v>0</v>
      </c>
      <c r="P1206" t="s">
        <v>19</v>
      </c>
      <c r="Q1206">
        <v>7</v>
      </c>
      <c r="R1206">
        <v>22</v>
      </c>
      <c r="S1206">
        <v>1</v>
      </c>
      <c r="T1206">
        <v>0</v>
      </c>
      <c r="U1206" t="s">
        <v>146</v>
      </c>
      <c r="V1206">
        <v>9</v>
      </c>
      <c r="W1206">
        <v>0</v>
      </c>
      <c r="X1206">
        <v>36</v>
      </c>
      <c r="Y1206">
        <v>740</v>
      </c>
      <c r="Z1206">
        <v>744</v>
      </c>
      <c r="AA1206">
        <v>2500</v>
      </c>
      <c r="AB1206">
        <v>0</v>
      </c>
    </row>
    <row r="1207" spans="1:28" x14ac:dyDescent="0.25">
      <c r="A1207">
        <v>1206</v>
      </c>
      <c r="B1207">
        <v>43623</v>
      </c>
      <c r="C1207">
        <v>5000</v>
      </c>
      <c r="D1207">
        <v>5000</v>
      </c>
      <c r="E1207" s="1">
        <v>0.14269999999999999</v>
      </c>
      <c r="F1207" t="s">
        <v>14</v>
      </c>
      <c r="G1207" t="s">
        <v>15</v>
      </c>
      <c r="H1207" s="1">
        <v>0.18410000000000001</v>
      </c>
      <c r="I1207" t="s">
        <v>24</v>
      </c>
      <c r="J1207" t="s">
        <v>31</v>
      </c>
      <c r="K1207">
        <v>5208.33</v>
      </c>
      <c r="L1207" t="s">
        <v>27</v>
      </c>
      <c r="M1207">
        <v>9</v>
      </c>
      <c r="N1207">
        <v>18055</v>
      </c>
      <c r="O1207">
        <v>1</v>
      </c>
      <c r="P1207" t="s">
        <v>32</v>
      </c>
      <c r="Q1207">
        <v>14</v>
      </c>
      <c r="R1207">
        <v>18</v>
      </c>
      <c r="S1207">
        <v>1</v>
      </c>
      <c r="T1207">
        <v>9</v>
      </c>
      <c r="U1207" t="s">
        <v>147</v>
      </c>
      <c r="V1207">
        <v>14</v>
      </c>
      <c r="W1207">
        <v>0</v>
      </c>
      <c r="X1207">
        <v>36</v>
      </c>
      <c r="Y1207">
        <v>695</v>
      </c>
      <c r="Z1207">
        <v>699</v>
      </c>
      <c r="AA1207">
        <v>5208.33</v>
      </c>
      <c r="AB1207">
        <v>9</v>
      </c>
    </row>
    <row r="1208" spans="1:28" x14ac:dyDescent="0.25">
      <c r="A1208">
        <v>1207</v>
      </c>
      <c r="B1208">
        <v>89511</v>
      </c>
      <c r="C1208">
        <v>14675</v>
      </c>
      <c r="D1208">
        <v>14675</v>
      </c>
      <c r="E1208" s="1">
        <v>0.13109999999999999</v>
      </c>
      <c r="F1208" t="s">
        <v>14</v>
      </c>
      <c r="G1208" t="s">
        <v>15</v>
      </c>
      <c r="H1208" s="1">
        <v>0.24740000000000001</v>
      </c>
      <c r="I1208" t="s">
        <v>20</v>
      </c>
      <c r="J1208" t="s">
        <v>31</v>
      </c>
      <c r="K1208">
        <v>3166.67</v>
      </c>
      <c r="L1208" t="s">
        <v>78</v>
      </c>
      <c r="M1208">
        <v>14</v>
      </c>
      <c r="N1208">
        <v>5727</v>
      </c>
      <c r="O1208">
        <v>0</v>
      </c>
      <c r="P1208" t="s">
        <v>19</v>
      </c>
      <c r="Q1208">
        <v>13</v>
      </c>
      <c r="R1208">
        <v>24</v>
      </c>
      <c r="S1208">
        <v>1</v>
      </c>
      <c r="T1208">
        <v>0</v>
      </c>
      <c r="U1208" t="s">
        <v>146</v>
      </c>
      <c r="V1208">
        <v>12</v>
      </c>
      <c r="W1208">
        <v>0</v>
      </c>
      <c r="X1208">
        <v>36</v>
      </c>
      <c r="Y1208">
        <v>710</v>
      </c>
      <c r="Z1208">
        <v>714</v>
      </c>
      <c r="AA1208">
        <v>3166.67</v>
      </c>
      <c r="AB1208">
        <v>0</v>
      </c>
    </row>
    <row r="1209" spans="1:28" x14ac:dyDescent="0.25">
      <c r="A1209">
        <v>1208</v>
      </c>
      <c r="B1209">
        <v>22315</v>
      </c>
      <c r="C1209">
        <v>7000</v>
      </c>
      <c r="D1209">
        <v>6875</v>
      </c>
      <c r="E1209" s="1">
        <v>0.1</v>
      </c>
      <c r="F1209" t="s">
        <v>14</v>
      </c>
      <c r="G1209" t="s">
        <v>68</v>
      </c>
      <c r="H1209" s="1">
        <v>1.6799999999999999E-2</v>
      </c>
      <c r="I1209" t="s">
        <v>99</v>
      </c>
      <c r="J1209" t="s">
        <v>31</v>
      </c>
      <c r="K1209">
        <v>2375</v>
      </c>
      <c r="L1209" t="s">
        <v>106</v>
      </c>
      <c r="M1209">
        <v>3</v>
      </c>
      <c r="N1209">
        <v>922</v>
      </c>
      <c r="O1209">
        <v>0</v>
      </c>
      <c r="P1209" t="s">
        <v>19</v>
      </c>
      <c r="Q1209">
        <v>10</v>
      </c>
      <c r="R1209">
        <v>1</v>
      </c>
      <c r="S1209">
        <v>4</v>
      </c>
      <c r="T1209">
        <v>0</v>
      </c>
      <c r="U1209" t="s">
        <v>146</v>
      </c>
      <c r="V1209">
        <v>9</v>
      </c>
      <c r="W1209">
        <v>0</v>
      </c>
      <c r="X1209">
        <v>36</v>
      </c>
      <c r="Y1209">
        <v>745</v>
      </c>
      <c r="Z1209">
        <v>749</v>
      </c>
      <c r="AA1209">
        <v>2375</v>
      </c>
      <c r="AB1209">
        <v>0</v>
      </c>
    </row>
    <row r="1210" spans="1:28" x14ac:dyDescent="0.25">
      <c r="A1210">
        <v>1209</v>
      </c>
      <c r="B1210">
        <v>100288</v>
      </c>
      <c r="C1210">
        <v>6000</v>
      </c>
      <c r="D1210">
        <v>6000</v>
      </c>
      <c r="E1210" s="1">
        <v>0.1777</v>
      </c>
      <c r="F1210" t="s">
        <v>14</v>
      </c>
      <c r="G1210" t="s">
        <v>29</v>
      </c>
      <c r="H1210" s="1">
        <v>0.3276</v>
      </c>
      <c r="I1210" t="s">
        <v>103</v>
      </c>
      <c r="J1210" t="s">
        <v>35</v>
      </c>
      <c r="K1210">
        <v>1666.67</v>
      </c>
      <c r="L1210" t="s">
        <v>48</v>
      </c>
      <c r="M1210">
        <v>12</v>
      </c>
      <c r="N1210">
        <v>15055</v>
      </c>
      <c r="O1210">
        <v>2</v>
      </c>
      <c r="P1210" t="s">
        <v>19</v>
      </c>
      <c r="Q1210">
        <v>17</v>
      </c>
      <c r="R1210">
        <v>32</v>
      </c>
      <c r="S1210">
        <v>2</v>
      </c>
      <c r="T1210">
        <v>0</v>
      </c>
      <c r="U1210" t="s">
        <v>148</v>
      </c>
      <c r="V1210">
        <v>17</v>
      </c>
      <c r="W1210">
        <v>1</v>
      </c>
      <c r="X1210">
        <v>36</v>
      </c>
      <c r="Y1210">
        <v>665</v>
      </c>
      <c r="Z1210">
        <v>669</v>
      </c>
      <c r="AA1210">
        <v>1666.67</v>
      </c>
      <c r="AB1210">
        <v>0</v>
      </c>
    </row>
    <row r="1211" spans="1:28" x14ac:dyDescent="0.25">
      <c r="A1211">
        <v>1210</v>
      </c>
      <c r="B1211">
        <v>43260</v>
      </c>
      <c r="C1211">
        <v>20000</v>
      </c>
      <c r="D1211">
        <v>20000</v>
      </c>
      <c r="E1211" s="1">
        <v>0.12690000000000001</v>
      </c>
      <c r="F1211" t="s">
        <v>23</v>
      </c>
      <c r="G1211" t="s">
        <v>15</v>
      </c>
      <c r="H1211" s="1">
        <v>0.17960000000000001</v>
      </c>
      <c r="I1211" t="s">
        <v>96</v>
      </c>
      <c r="J1211" t="s">
        <v>17</v>
      </c>
      <c r="K1211">
        <v>4500</v>
      </c>
      <c r="L1211" t="s">
        <v>18</v>
      </c>
      <c r="M1211">
        <v>13</v>
      </c>
      <c r="N1211">
        <v>22946</v>
      </c>
      <c r="O1211">
        <v>1</v>
      </c>
      <c r="P1211" t="s">
        <v>40</v>
      </c>
      <c r="Q1211">
        <v>12</v>
      </c>
      <c r="R1211">
        <v>17</v>
      </c>
      <c r="S1211">
        <v>1</v>
      </c>
      <c r="T1211">
        <v>11</v>
      </c>
      <c r="U1211" t="s">
        <v>147</v>
      </c>
      <c r="V1211">
        <v>9</v>
      </c>
      <c r="W1211">
        <v>1</v>
      </c>
      <c r="X1211">
        <v>60</v>
      </c>
      <c r="Y1211">
        <v>735</v>
      </c>
      <c r="Z1211">
        <v>739</v>
      </c>
      <c r="AA1211">
        <v>4500</v>
      </c>
      <c r="AB1211">
        <v>11</v>
      </c>
    </row>
    <row r="1212" spans="1:28" x14ac:dyDescent="0.25">
      <c r="A1212">
        <v>1211</v>
      </c>
      <c r="B1212">
        <v>76173</v>
      </c>
      <c r="C1212">
        <v>7000</v>
      </c>
      <c r="D1212">
        <v>7000</v>
      </c>
      <c r="E1212" s="1">
        <v>0.1212</v>
      </c>
      <c r="F1212" t="s">
        <v>14</v>
      </c>
      <c r="G1212" t="s">
        <v>15</v>
      </c>
      <c r="H1212" s="1">
        <v>0.31790000000000002</v>
      </c>
      <c r="I1212" t="s">
        <v>16</v>
      </c>
      <c r="J1212" t="s">
        <v>17</v>
      </c>
      <c r="K1212">
        <v>3916.67</v>
      </c>
      <c r="L1212" t="s">
        <v>27</v>
      </c>
      <c r="M1212">
        <v>9</v>
      </c>
      <c r="N1212">
        <v>11648</v>
      </c>
      <c r="O1212">
        <v>3</v>
      </c>
      <c r="P1212" t="s">
        <v>40</v>
      </c>
      <c r="Q1212">
        <v>12</v>
      </c>
      <c r="R1212">
        <v>31</v>
      </c>
      <c r="S1212">
        <v>1</v>
      </c>
      <c r="T1212">
        <v>11</v>
      </c>
      <c r="U1212" t="s">
        <v>149</v>
      </c>
      <c r="V1212">
        <v>14</v>
      </c>
      <c r="W1212">
        <v>1</v>
      </c>
      <c r="X1212">
        <v>36</v>
      </c>
      <c r="Y1212">
        <v>695</v>
      </c>
      <c r="Z1212">
        <v>699</v>
      </c>
      <c r="AA1212">
        <v>3916.67</v>
      </c>
      <c r="AB1212">
        <v>11</v>
      </c>
    </row>
    <row r="1213" spans="1:28" x14ac:dyDescent="0.25">
      <c r="A1213">
        <v>1212</v>
      </c>
      <c r="B1213">
        <v>88026</v>
      </c>
      <c r="C1213">
        <v>1500</v>
      </c>
      <c r="D1213">
        <v>1500</v>
      </c>
      <c r="E1213" s="1">
        <v>0.1212</v>
      </c>
      <c r="F1213" t="s">
        <v>14</v>
      </c>
      <c r="G1213" t="s">
        <v>33</v>
      </c>
      <c r="H1213" s="1">
        <v>0.1537</v>
      </c>
      <c r="I1213" t="s">
        <v>24</v>
      </c>
      <c r="J1213" t="s">
        <v>31</v>
      </c>
      <c r="K1213">
        <v>3625</v>
      </c>
      <c r="L1213" t="s">
        <v>27</v>
      </c>
      <c r="M1213">
        <v>9</v>
      </c>
      <c r="N1213">
        <v>11346</v>
      </c>
      <c r="O1213">
        <v>1</v>
      </c>
      <c r="P1213" t="s">
        <v>28</v>
      </c>
      <c r="Q1213">
        <v>12</v>
      </c>
      <c r="R1213">
        <v>15</v>
      </c>
      <c r="S1213">
        <v>3</v>
      </c>
      <c r="T1213">
        <v>5</v>
      </c>
      <c r="U1213" t="s">
        <v>147</v>
      </c>
      <c r="V1213">
        <v>14</v>
      </c>
      <c r="W1213">
        <v>0</v>
      </c>
      <c r="X1213">
        <v>36</v>
      </c>
      <c r="Y1213">
        <v>695</v>
      </c>
      <c r="Z1213">
        <v>699</v>
      </c>
      <c r="AA1213">
        <v>3625</v>
      </c>
      <c r="AB1213">
        <v>5</v>
      </c>
    </row>
    <row r="1214" spans="1:28" x14ac:dyDescent="0.25">
      <c r="A1214">
        <v>1213</v>
      </c>
      <c r="B1214">
        <v>83857</v>
      </c>
      <c r="C1214">
        <v>35000</v>
      </c>
      <c r="D1214">
        <v>35000</v>
      </c>
      <c r="E1214" s="1">
        <v>0.18490000000000001</v>
      </c>
      <c r="F1214" t="s">
        <v>14</v>
      </c>
      <c r="G1214" t="s">
        <v>15</v>
      </c>
      <c r="H1214" s="1">
        <v>0.1633</v>
      </c>
      <c r="I1214" t="s">
        <v>71</v>
      </c>
      <c r="J1214" t="s">
        <v>31</v>
      </c>
      <c r="K1214">
        <v>11000</v>
      </c>
      <c r="L1214" t="s">
        <v>42</v>
      </c>
      <c r="M1214">
        <v>15</v>
      </c>
      <c r="N1214">
        <v>13766</v>
      </c>
      <c r="O1214">
        <v>1</v>
      </c>
      <c r="P1214" t="s">
        <v>100</v>
      </c>
      <c r="Q1214">
        <v>18</v>
      </c>
      <c r="R1214">
        <v>16</v>
      </c>
      <c r="S1214">
        <v>1</v>
      </c>
      <c r="T1214" t="s">
        <v>100</v>
      </c>
      <c r="U1214" t="s">
        <v>147</v>
      </c>
      <c r="V1214">
        <v>12</v>
      </c>
      <c r="W1214">
        <v>0</v>
      </c>
      <c r="X1214">
        <v>36</v>
      </c>
      <c r="Y1214">
        <v>705</v>
      </c>
      <c r="Z1214">
        <v>709</v>
      </c>
      <c r="AA1214">
        <v>11000</v>
      </c>
      <c r="AB1214">
        <v>-1</v>
      </c>
    </row>
    <row r="1215" spans="1:28" x14ac:dyDescent="0.25">
      <c r="A1215">
        <v>1214</v>
      </c>
      <c r="B1215">
        <v>46337</v>
      </c>
      <c r="C1215">
        <v>20000</v>
      </c>
      <c r="D1215">
        <v>20000</v>
      </c>
      <c r="E1215" s="1">
        <v>0.1825</v>
      </c>
      <c r="F1215" t="s">
        <v>23</v>
      </c>
      <c r="G1215" t="s">
        <v>29</v>
      </c>
      <c r="H1215" s="1">
        <v>0.129</v>
      </c>
      <c r="I1215" t="s">
        <v>77</v>
      </c>
      <c r="J1215" t="s">
        <v>35</v>
      </c>
      <c r="K1215">
        <v>6666.67</v>
      </c>
      <c r="L1215" t="s">
        <v>27</v>
      </c>
      <c r="M1215">
        <v>17</v>
      </c>
      <c r="N1215">
        <v>8039</v>
      </c>
      <c r="O1215">
        <v>1</v>
      </c>
      <c r="P1215" t="s">
        <v>47</v>
      </c>
      <c r="Q1215">
        <v>18</v>
      </c>
      <c r="R1215">
        <v>12</v>
      </c>
      <c r="S1215">
        <v>2</v>
      </c>
      <c r="T1215">
        <v>6</v>
      </c>
      <c r="U1215" t="s">
        <v>147</v>
      </c>
      <c r="V1215">
        <v>14</v>
      </c>
      <c r="W1215">
        <v>1</v>
      </c>
      <c r="X1215">
        <v>60</v>
      </c>
      <c r="Y1215">
        <v>695</v>
      </c>
      <c r="Z1215">
        <v>699</v>
      </c>
      <c r="AA1215">
        <v>6666.67</v>
      </c>
      <c r="AB1215">
        <v>6</v>
      </c>
    </row>
    <row r="1216" spans="1:28" x14ac:dyDescent="0.25">
      <c r="A1216">
        <v>1215</v>
      </c>
      <c r="B1216">
        <v>34144</v>
      </c>
      <c r="C1216">
        <v>21000</v>
      </c>
      <c r="D1216">
        <v>21000</v>
      </c>
      <c r="E1216" s="1">
        <v>0.14269999999999999</v>
      </c>
      <c r="F1216" t="s">
        <v>23</v>
      </c>
      <c r="G1216" t="s">
        <v>15</v>
      </c>
      <c r="H1216" s="1">
        <v>0.11269999999999999</v>
      </c>
      <c r="I1216" t="s">
        <v>61</v>
      </c>
      <c r="J1216" t="s">
        <v>17</v>
      </c>
      <c r="K1216">
        <v>5333.33</v>
      </c>
      <c r="L1216" t="s">
        <v>78</v>
      </c>
      <c r="M1216">
        <v>8</v>
      </c>
      <c r="N1216">
        <v>19431</v>
      </c>
      <c r="O1216">
        <v>0</v>
      </c>
      <c r="P1216" t="s">
        <v>44</v>
      </c>
      <c r="Q1216">
        <v>14</v>
      </c>
      <c r="R1216">
        <v>11</v>
      </c>
      <c r="S1216">
        <v>1</v>
      </c>
      <c r="T1216">
        <v>8</v>
      </c>
      <c r="U1216" t="s">
        <v>146</v>
      </c>
      <c r="V1216">
        <v>12</v>
      </c>
      <c r="W1216">
        <v>1</v>
      </c>
      <c r="X1216">
        <v>60</v>
      </c>
      <c r="Y1216">
        <v>710</v>
      </c>
      <c r="Z1216">
        <v>714</v>
      </c>
      <c r="AA1216">
        <v>5333.33</v>
      </c>
      <c r="AB1216">
        <v>8</v>
      </c>
    </row>
    <row r="1217" spans="1:28" x14ac:dyDescent="0.25">
      <c r="A1217">
        <v>1216</v>
      </c>
      <c r="B1217">
        <v>53780</v>
      </c>
      <c r="C1217">
        <v>12500</v>
      </c>
      <c r="D1217">
        <v>12475</v>
      </c>
      <c r="E1217" s="1">
        <v>6.0299999999999999E-2</v>
      </c>
      <c r="F1217" t="s">
        <v>14</v>
      </c>
      <c r="G1217" t="s">
        <v>58</v>
      </c>
      <c r="H1217" s="1">
        <v>0.1482</v>
      </c>
      <c r="I1217" t="s">
        <v>46</v>
      </c>
      <c r="J1217" t="s">
        <v>31</v>
      </c>
      <c r="K1217">
        <v>4944.92</v>
      </c>
      <c r="L1217" t="s">
        <v>88</v>
      </c>
      <c r="M1217">
        <v>11</v>
      </c>
      <c r="N1217">
        <v>6014</v>
      </c>
      <c r="O1217">
        <v>0</v>
      </c>
      <c r="P1217" t="s">
        <v>22</v>
      </c>
      <c r="Q1217">
        <v>6</v>
      </c>
      <c r="R1217">
        <v>14</v>
      </c>
      <c r="S1217">
        <v>0</v>
      </c>
      <c r="T1217">
        <v>2</v>
      </c>
      <c r="U1217" t="s">
        <v>146</v>
      </c>
      <c r="V1217">
        <v>8</v>
      </c>
      <c r="W1217">
        <v>0</v>
      </c>
      <c r="X1217">
        <v>36</v>
      </c>
      <c r="Y1217">
        <v>755</v>
      </c>
      <c r="Z1217">
        <v>759</v>
      </c>
      <c r="AA1217">
        <v>4944.92</v>
      </c>
      <c r="AB1217">
        <v>2</v>
      </c>
    </row>
    <row r="1218" spans="1:28" x14ac:dyDescent="0.25">
      <c r="A1218">
        <v>1217</v>
      </c>
      <c r="B1218">
        <v>101800</v>
      </c>
      <c r="C1218">
        <v>25000</v>
      </c>
      <c r="D1218">
        <v>2125</v>
      </c>
      <c r="E1218" s="1">
        <v>0.15010000000000001</v>
      </c>
      <c r="F1218" t="s">
        <v>14</v>
      </c>
      <c r="G1218" t="s">
        <v>15</v>
      </c>
      <c r="H1218" s="1">
        <v>0.24590000000000001</v>
      </c>
      <c r="I1218" t="s">
        <v>61</v>
      </c>
      <c r="J1218" t="s">
        <v>17</v>
      </c>
      <c r="K1218">
        <v>15416.67</v>
      </c>
      <c r="L1218" t="s">
        <v>27</v>
      </c>
      <c r="M1218">
        <v>24</v>
      </c>
      <c r="N1218">
        <v>245886</v>
      </c>
      <c r="O1218">
        <v>7</v>
      </c>
      <c r="P1218" t="s">
        <v>22</v>
      </c>
      <c r="Q1218">
        <v>15</v>
      </c>
      <c r="R1218">
        <v>24</v>
      </c>
      <c r="S1218">
        <v>1</v>
      </c>
      <c r="T1218">
        <v>2</v>
      </c>
      <c r="U1218" t="s">
        <v>149</v>
      </c>
      <c r="V1218">
        <v>14</v>
      </c>
      <c r="W1218">
        <v>1</v>
      </c>
      <c r="X1218">
        <v>36</v>
      </c>
      <c r="Y1218">
        <v>695</v>
      </c>
      <c r="Z1218">
        <v>699</v>
      </c>
      <c r="AA1218">
        <v>15416.67</v>
      </c>
      <c r="AB1218">
        <v>2</v>
      </c>
    </row>
    <row r="1219" spans="1:28" x14ac:dyDescent="0.25">
      <c r="A1219">
        <v>1218</v>
      </c>
      <c r="B1219">
        <v>17016</v>
      </c>
      <c r="C1219">
        <v>9600</v>
      </c>
      <c r="D1219">
        <v>9600</v>
      </c>
      <c r="E1219" s="1">
        <v>0.14460000000000001</v>
      </c>
      <c r="F1219" t="s">
        <v>23</v>
      </c>
      <c r="G1219" t="s">
        <v>15</v>
      </c>
      <c r="H1219" s="1">
        <v>0.1027</v>
      </c>
      <c r="I1219" t="s">
        <v>92</v>
      </c>
      <c r="J1219" t="s">
        <v>31</v>
      </c>
      <c r="K1219">
        <v>5500</v>
      </c>
      <c r="L1219" t="s">
        <v>84</v>
      </c>
      <c r="M1219">
        <v>8</v>
      </c>
      <c r="N1219">
        <v>8359</v>
      </c>
      <c r="O1219">
        <v>2</v>
      </c>
      <c r="P1219" t="s">
        <v>37</v>
      </c>
      <c r="Q1219">
        <v>14</v>
      </c>
      <c r="R1219">
        <v>10</v>
      </c>
      <c r="S1219">
        <v>1</v>
      </c>
      <c r="T1219">
        <v>3</v>
      </c>
      <c r="U1219" t="s">
        <v>148</v>
      </c>
      <c r="V1219">
        <v>15</v>
      </c>
      <c r="W1219">
        <v>0</v>
      </c>
      <c r="X1219">
        <v>60</v>
      </c>
      <c r="Y1219">
        <v>680</v>
      </c>
      <c r="Z1219">
        <v>684</v>
      </c>
      <c r="AA1219">
        <v>5500</v>
      </c>
      <c r="AB1219">
        <v>3</v>
      </c>
    </row>
    <row r="1220" spans="1:28" x14ac:dyDescent="0.25">
      <c r="A1220">
        <v>1219</v>
      </c>
      <c r="B1220">
        <v>9639</v>
      </c>
      <c r="C1220">
        <v>8100</v>
      </c>
      <c r="D1220">
        <v>8100</v>
      </c>
      <c r="E1220" s="1">
        <v>0.13850000000000001</v>
      </c>
      <c r="F1220" t="s">
        <v>14</v>
      </c>
      <c r="G1220" t="s">
        <v>15</v>
      </c>
      <c r="H1220" s="1">
        <v>0.17630000000000001</v>
      </c>
      <c r="I1220" t="s">
        <v>46</v>
      </c>
      <c r="J1220" t="s">
        <v>31</v>
      </c>
      <c r="K1220">
        <v>4600</v>
      </c>
      <c r="L1220" t="s">
        <v>62</v>
      </c>
      <c r="M1220">
        <v>9</v>
      </c>
      <c r="N1220">
        <v>2963</v>
      </c>
      <c r="O1220">
        <v>0</v>
      </c>
      <c r="P1220" t="s">
        <v>37</v>
      </c>
      <c r="Q1220">
        <v>13</v>
      </c>
      <c r="R1220">
        <v>17</v>
      </c>
      <c r="S1220">
        <v>1</v>
      </c>
      <c r="T1220">
        <v>3</v>
      </c>
      <c r="U1220" t="s">
        <v>146</v>
      </c>
      <c r="V1220">
        <v>15</v>
      </c>
      <c r="W1220">
        <v>0</v>
      </c>
      <c r="X1220">
        <v>36</v>
      </c>
      <c r="Y1220">
        <v>675</v>
      </c>
      <c r="Z1220">
        <v>679</v>
      </c>
      <c r="AA1220">
        <v>4600</v>
      </c>
      <c r="AB1220">
        <v>3</v>
      </c>
    </row>
    <row r="1221" spans="1:28" x14ac:dyDescent="0.25">
      <c r="A1221">
        <v>1220</v>
      </c>
      <c r="B1221">
        <v>42760</v>
      </c>
      <c r="C1221">
        <v>15000</v>
      </c>
      <c r="D1221">
        <v>15000</v>
      </c>
      <c r="E1221" s="1">
        <v>0.14649999999999999</v>
      </c>
      <c r="F1221" t="s">
        <v>14</v>
      </c>
      <c r="G1221" t="s">
        <v>15</v>
      </c>
      <c r="H1221" s="1">
        <v>0.20069999999999999</v>
      </c>
      <c r="I1221" t="s">
        <v>103</v>
      </c>
      <c r="J1221" t="s">
        <v>17</v>
      </c>
      <c r="K1221">
        <v>3666.67</v>
      </c>
      <c r="L1221" t="s">
        <v>25</v>
      </c>
      <c r="M1221">
        <v>11</v>
      </c>
      <c r="N1221">
        <v>13843</v>
      </c>
      <c r="O1221">
        <v>1</v>
      </c>
      <c r="P1221" t="s">
        <v>28</v>
      </c>
      <c r="Q1221">
        <v>14</v>
      </c>
      <c r="R1221">
        <v>20</v>
      </c>
      <c r="S1221">
        <v>1</v>
      </c>
      <c r="T1221">
        <v>5</v>
      </c>
      <c r="U1221" t="s">
        <v>147</v>
      </c>
      <c r="V1221">
        <v>14</v>
      </c>
      <c r="W1221">
        <v>1</v>
      </c>
      <c r="X1221">
        <v>36</v>
      </c>
      <c r="Y1221">
        <v>690</v>
      </c>
      <c r="Z1221">
        <v>694</v>
      </c>
      <c r="AA1221">
        <v>3666.67</v>
      </c>
      <c r="AB1221">
        <v>5</v>
      </c>
    </row>
    <row r="1222" spans="1:28" x14ac:dyDescent="0.25">
      <c r="A1222">
        <v>1221</v>
      </c>
      <c r="B1222">
        <v>18362</v>
      </c>
      <c r="C1222">
        <v>15000</v>
      </c>
      <c r="D1222">
        <v>14950</v>
      </c>
      <c r="E1222" s="1">
        <v>0.16320000000000001</v>
      </c>
      <c r="F1222" t="s">
        <v>23</v>
      </c>
      <c r="G1222" t="s">
        <v>15</v>
      </c>
      <c r="H1222" s="1">
        <v>7.5300000000000006E-2</v>
      </c>
      <c r="I1222" t="s">
        <v>38</v>
      </c>
      <c r="J1222" t="s">
        <v>17</v>
      </c>
      <c r="K1222">
        <v>14000</v>
      </c>
      <c r="L1222" t="s">
        <v>43</v>
      </c>
      <c r="M1222">
        <v>14</v>
      </c>
      <c r="N1222">
        <v>5469</v>
      </c>
      <c r="O1222">
        <v>4</v>
      </c>
      <c r="P1222" t="s">
        <v>28</v>
      </c>
      <c r="Q1222">
        <v>16</v>
      </c>
      <c r="R1222">
        <v>7</v>
      </c>
      <c r="S1222">
        <v>1</v>
      </c>
      <c r="T1222">
        <v>5</v>
      </c>
      <c r="U1222" t="s">
        <v>149</v>
      </c>
      <c r="V1222">
        <v>14</v>
      </c>
      <c r="W1222">
        <v>1</v>
      </c>
      <c r="X1222">
        <v>60</v>
      </c>
      <c r="Y1222">
        <v>685</v>
      </c>
      <c r="Z1222">
        <v>689</v>
      </c>
      <c r="AA1222">
        <v>14000</v>
      </c>
      <c r="AB1222">
        <v>5</v>
      </c>
    </row>
    <row r="1223" spans="1:28" x14ac:dyDescent="0.25">
      <c r="A1223">
        <v>1222</v>
      </c>
      <c r="B1223">
        <v>98619</v>
      </c>
      <c r="C1223">
        <v>11000</v>
      </c>
      <c r="D1223">
        <v>11000</v>
      </c>
      <c r="E1223" s="1">
        <v>0.1114</v>
      </c>
      <c r="F1223" t="s">
        <v>14</v>
      </c>
      <c r="G1223" t="s">
        <v>15</v>
      </c>
      <c r="H1223" s="1">
        <v>0.16569999999999999</v>
      </c>
      <c r="I1223" t="s">
        <v>30</v>
      </c>
      <c r="J1223" t="s">
        <v>17</v>
      </c>
      <c r="K1223">
        <v>5000</v>
      </c>
      <c r="L1223" t="s">
        <v>27</v>
      </c>
      <c r="M1223">
        <v>17</v>
      </c>
      <c r="N1223">
        <v>8734</v>
      </c>
      <c r="O1223">
        <v>0</v>
      </c>
      <c r="P1223" t="s">
        <v>37</v>
      </c>
      <c r="Q1223">
        <v>11</v>
      </c>
      <c r="R1223">
        <v>16</v>
      </c>
      <c r="S1223">
        <v>1</v>
      </c>
      <c r="T1223">
        <v>3</v>
      </c>
      <c r="U1223" t="s">
        <v>146</v>
      </c>
      <c r="V1223">
        <v>14</v>
      </c>
      <c r="W1223">
        <v>1</v>
      </c>
      <c r="X1223">
        <v>36</v>
      </c>
      <c r="Y1223">
        <v>695</v>
      </c>
      <c r="Z1223">
        <v>699</v>
      </c>
      <c r="AA1223">
        <v>5000</v>
      </c>
      <c r="AB1223">
        <v>3</v>
      </c>
    </row>
    <row r="1224" spans="1:28" x14ac:dyDescent="0.25">
      <c r="A1224">
        <v>1223</v>
      </c>
      <c r="B1224">
        <v>19598</v>
      </c>
      <c r="C1224">
        <v>9600</v>
      </c>
      <c r="D1224">
        <v>9600</v>
      </c>
      <c r="E1224" s="1">
        <v>0.14169999999999999</v>
      </c>
      <c r="F1224" t="s">
        <v>14</v>
      </c>
      <c r="G1224" t="s">
        <v>29</v>
      </c>
      <c r="H1224" s="1">
        <v>0.18609999999999999</v>
      </c>
      <c r="I1224" t="s">
        <v>71</v>
      </c>
      <c r="J1224" t="s">
        <v>35</v>
      </c>
      <c r="K1224">
        <v>5416.67</v>
      </c>
      <c r="L1224" t="s">
        <v>36</v>
      </c>
      <c r="M1224">
        <v>21</v>
      </c>
      <c r="N1224">
        <v>16278</v>
      </c>
      <c r="O1224">
        <v>1</v>
      </c>
      <c r="P1224" t="s">
        <v>44</v>
      </c>
      <c r="Q1224">
        <v>14</v>
      </c>
      <c r="R1224">
        <v>18</v>
      </c>
      <c r="S1224">
        <v>2</v>
      </c>
      <c r="T1224">
        <v>8</v>
      </c>
      <c r="U1224" t="s">
        <v>147</v>
      </c>
      <c r="V1224">
        <v>16</v>
      </c>
      <c r="W1224">
        <v>1</v>
      </c>
      <c r="X1224">
        <v>36</v>
      </c>
      <c r="Y1224">
        <v>670</v>
      </c>
      <c r="Z1224">
        <v>674</v>
      </c>
      <c r="AA1224">
        <v>5416.67</v>
      </c>
      <c r="AB1224">
        <v>8</v>
      </c>
    </row>
    <row r="1225" spans="1:28" x14ac:dyDescent="0.25">
      <c r="A1225">
        <v>1224</v>
      </c>
      <c r="B1225">
        <v>94218</v>
      </c>
      <c r="C1225">
        <v>25000</v>
      </c>
      <c r="D1225">
        <v>25000</v>
      </c>
      <c r="E1225" s="1">
        <v>0.13109999999999999</v>
      </c>
      <c r="F1225" t="s">
        <v>14</v>
      </c>
      <c r="G1225" t="s">
        <v>15</v>
      </c>
      <c r="H1225" s="1">
        <v>0.1852</v>
      </c>
      <c r="I1225" t="s">
        <v>24</v>
      </c>
      <c r="J1225" t="s">
        <v>31</v>
      </c>
      <c r="K1225">
        <v>5000</v>
      </c>
      <c r="L1225" t="s">
        <v>104</v>
      </c>
      <c r="M1225">
        <v>11</v>
      </c>
      <c r="N1225">
        <v>4345</v>
      </c>
      <c r="O1225">
        <v>3</v>
      </c>
      <c r="P1225" t="s">
        <v>22</v>
      </c>
      <c r="Q1225">
        <v>13</v>
      </c>
      <c r="R1225">
        <v>18</v>
      </c>
      <c r="S1225">
        <v>1</v>
      </c>
      <c r="T1225">
        <v>2</v>
      </c>
      <c r="U1225" t="s">
        <v>149</v>
      </c>
      <c r="V1225">
        <v>8</v>
      </c>
      <c r="W1225">
        <v>0</v>
      </c>
      <c r="X1225">
        <v>36</v>
      </c>
      <c r="Y1225">
        <v>775</v>
      </c>
      <c r="Z1225">
        <v>779</v>
      </c>
      <c r="AA1225">
        <v>5000</v>
      </c>
      <c r="AB1225">
        <v>2</v>
      </c>
    </row>
    <row r="1226" spans="1:28" x14ac:dyDescent="0.25">
      <c r="A1226">
        <v>1225</v>
      </c>
      <c r="B1226">
        <v>83646</v>
      </c>
      <c r="C1226">
        <v>14550</v>
      </c>
      <c r="D1226">
        <v>14550</v>
      </c>
      <c r="E1226" s="1">
        <v>0.13109999999999999</v>
      </c>
      <c r="F1226" t="s">
        <v>14</v>
      </c>
      <c r="G1226" t="s">
        <v>15</v>
      </c>
      <c r="H1226" s="1">
        <v>0.21340000000000001</v>
      </c>
      <c r="I1226" t="s">
        <v>79</v>
      </c>
      <c r="J1226" t="s">
        <v>17</v>
      </c>
      <c r="K1226">
        <v>4583.33</v>
      </c>
      <c r="L1226" t="s">
        <v>43</v>
      </c>
      <c r="M1226">
        <v>7</v>
      </c>
      <c r="N1226">
        <v>20141</v>
      </c>
      <c r="O1226">
        <v>0</v>
      </c>
      <c r="P1226" t="s">
        <v>40</v>
      </c>
      <c r="Q1226">
        <v>13</v>
      </c>
      <c r="R1226">
        <v>21</v>
      </c>
      <c r="S1226">
        <v>1</v>
      </c>
      <c r="T1226">
        <v>11</v>
      </c>
      <c r="U1226" t="s">
        <v>146</v>
      </c>
      <c r="V1226">
        <v>14</v>
      </c>
      <c r="W1226">
        <v>1</v>
      </c>
      <c r="X1226">
        <v>36</v>
      </c>
      <c r="Y1226">
        <v>685</v>
      </c>
      <c r="Z1226">
        <v>689</v>
      </c>
      <c r="AA1226">
        <v>4583.33</v>
      </c>
      <c r="AB1226">
        <v>11</v>
      </c>
    </row>
    <row r="1227" spans="1:28" x14ac:dyDescent="0.25">
      <c r="A1227">
        <v>1226</v>
      </c>
      <c r="B1227">
        <v>56385</v>
      </c>
      <c r="C1227">
        <v>10000</v>
      </c>
      <c r="D1227">
        <v>10000</v>
      </c>
      <c r="E1227" s="1">
        <v>0.1074</v>
      </c>
      <c r="F1227" t="s">
        <v>14</v>
      </c>
      <c r="G1227" t="s">
        <v>15</v>
      </c>
      <c r="H1227" s="1">
        <v>0.17879999999999999</v>
      </c>
      <c r="I1227" t="s">
        <v>24</v>
      </c>
      <c r="J1227" t="s">
        <v>31</v>
      </c>
      <c r="K1227">
        <v>2500</v>
      </c>
      <c r="L1227" t="s">
        <v>83</v>
      </c>
      <c r="M1227">
        <v>6</v>
      </c>
      <c r="N1227">
        <v>11120</v>
      </c>
      <c r="O1227">
        <v>0</v>
      </c>
      <c r="P1227" t="s">
        <v>37</v>
      </c>
      <c r="Q1227">
        <v>10</v>
      </c>
      <c r="R1227">
        <v>17</v>
      </c>
      <c r="S1227">
        <v>1</v>
      </c>
      <c r="T1227">
        <v>3</v>
      </c>
      <c r="U1227" t="s">
        <v>146</v>
      </c>
      <c r="V1227">
        <v>13</v>
      </c>
      <c r="W1227">
        <v>0</v>
      </c>
      <c r="X1227">
        <v>36</v>
      </c>
      <c r="Y1227">
        <v>700</v>
      </c>
      <c r="Z1227">
        <v>704</v>
      </c>
      <c r="AA1227">
        <v>2500</v>
      </c>
      <c r="AB1227">
        <v>3</v>
      </c>
    </row>
    <row r="1228" spans="1:28" x14ac:dyDescent="0.25">
      <c r="A1228">
        <v>1227</v>
      </c>
      <c r="B1228">
        <v>94994</v>
      </c>
      <c r="C1228">
        <v>24000</v>
      </c>
      <c r="D1228">
        <v>24000</v>
      </c>
      <c r="E1228" s="1">
        <v>0.1114</v>
      </c>
      <c r="F1228" t="s">
        <v>23</v>
      </c>
      <c r="G1228" t="s">
        <v>15</v>
      </c>
      <c r="H1228" s="1">
        <v>0.20979999999999999</v>
      </c>
      <c r="I1228" t="s">
        <v>50</v>
      </c>
      <c r="J1228" t="s">
        <v>35</v>
      </c>
      <c r="K1228">
        <v>8000</v>
      </c>
      <c r="L1228" t="s">
        <v>42</v>
      </c>
      <c r="M1228">
        <v>9</v>
      </c>
      <c r="N1228">
        <v>20247</v>
      </c>
      <c r="O1228">
        <v>0</v>
      </c>
      <c r="P1228" t="s">
        <v>22</v>
      </c>
      <c r="Q1228">
        <v>11</v>
      </c>
      <c r="R1228">
        <v>20</v>
      </c>
      <c r="S1228">
        <v>1</v>
      </c>
      <c r="T1228">
        <v>2</v>
      </c>
      <c r="U1228" t="s">
        <v>146</v>
      </c>
      <c r="V1228">
        <v>12</v>
      </c>
      <c r="W1228">
        <v>1</v>
      </c>
      <c r="X1228">
        <v>60</v>
      </c>
      <c r="Y1228">
        <v>705</v>
      </c>
      <c r="Z1228">
        <v>709</v>
      </c>
      <c r="AA1228">
        <v>8000</v>
      </c>
      <c r="AB1228">
        <v>2</v>
      </c>
    </row>
    <row r="1229" spans="1:28" x14ac:dyDescent="0.25">
      <c r="A1229">
        <v>1228</v>
      </c>
      <c r="B1229">
        <v>38492</v>
      </c>
      <c r="C1229">
        <v>20000</v>
      </c>
      <c r="D1229">
        <v>19950</v>
      </c>
      <c r="E1229" s="1">
        <v>0.1065</v>
      </c>
      <c r="F1229" t="s">
        <v>23</v>
      </c>
      <c r="G1229" t="s">
        <v>15</v>
      </c>
      <c r="H1229" s="1">
        <v>0.2402</v>
      </c>
      <c r="I1229" t="s">
        <v>26</v>
      </c>
      <c r="J1229" t="s">
        <v>35</v>
      </c>
      <c r="K1229">
        <v>5200</v>
      </c>
      <c r="L1229" t="s">
        <v>106</v>
      </c>
      <c r="M1229">
        <v>11</v>
      </c>
      <c r="N1229">
        <v>15709</v>
      </c>
      <c r="O1229">
        <v>0</v>
      </c>
      <c r="P1229" t="s">
        <v>40</v>
      </c>
      <c r="Q1229">
        <v>10</v>
      </c>
      <c r="R1229">
        <v>24</v>
      </c>
      <c r="S1229">
        <v>1</v>
      </c>
      <c r="T1229">
        <v>11</v>
      </c>
      <c r="U1229" t="s">
        <v>146</v>
      </c>
      <c r="V1229">
        <v>9</v>
      </c>
      <c r="W1229">
        <v>1</v>
      </c>
      <c r="X1229">
        <v>60</v>
      </c>
      <c r="Y1229">
        <v>745</v>
      </c>
      <c r="Z1229">
        <v>749</v>
      </c>
      <c r="AA1229">
        <v>5200</v>
      </c>
      <c r="AB1229">
        <v>11</v>
      </c>
    </row>
    <row r="1230" spans="1:28" x14ac:dyDescent="0.25">
      <c r="A1230">
        <v>1229</v>
      </c>
      <c r="B1230">
        <v>11868</v>
      </c>
      <c r="C1230">
        <v>25000</v>
      </c>
      <c r="D1230">
        <v>24975</v>
      </c>
      <c r="E1230" s="1">
        <v>0.1149</v>
      </c>
      <c r="F1230" t="s">
        <v>14</v>
      </c>
      <c r="G1230" t="s">
        <v>29</v>
      </c>
      <c r="H1230" s="1">
        <v>0.1178</v>
      </c>
      <c r="I1230" t="s">
        <v>24</v>
      </c>
      <c r="J1230" t="s">
        <v>17</v>
      </c>
      <c r="K1230">
        <v>25000</v>
      </c>
      <c r="L1230" t="s">
        <v>51</v>
      </c>
      <c r="M1230">
        <v>14</v>
      </c>
      <c r="N1230">
        <v>37719</v>
      </c>
      <c r="O1230">
        <v>0</v>
      </c>
      <c r="P1230" t="s">
        <v>53</v>
      </c>
      <c r="Q1230">
        <v>11</v>
      </c>
      <c r="R1230">
        <v>11</v>
      </c>
      <c r="S1230">
        <v>2</v>
      </c>
      <c r="T1230">
        <v>7</v>
      </c>
      <c r="U1230" t="s">
        <v>146</v>
      </c>
      <c r="V1230">
        <v>10</v>
      </c>
      <c r="W1230">
        <v>1</v>
      </c>
      <c r="X1230">
        <v>36</v>
      </c>
      <c r="Y1230">
        <v>725</v>
      </c>
      <c r="Z1230">
        <v>729</v>
      </c>
      <c r="AA1230">
        <v>25000</v>
      </c>
      <c r="AB1230">
        <v>7</v>
      </c>
    </row>
    <row r="1231" spans="1:28" x14ac:dyDescent="0.25">
      <c r="A1231">
        <v>1230</v>
      </c>
      <c r="B1231">
        <v>71057</v>
      </c>
      <c r="C1231">
        <v>7200</v>
      </c>
      <c r="D1231">
        <v>7200</v>
      </c>
      <c r="E1231" s="1">
        <v>0.1777</v>
      </c>
      <c r="F1231" t="s">
        <v>14</v>
      </c>
      <c r="G1231" t="s">
        <v>68</v>
      </c>
      <c r="H1231" s="1">
        <v>2.18E-2</v>
      </c>
      <c r="I1231" t="s">
        <v>85</v>
      </c>
      <c r="J1231" t="s">
        <v>17</v>
      </c>
      <c r="K1231">
        <v>3250</v>
      </c>
      <c r="L1231" t="s">
        <v>36</v>
      </c>
      <c r="M1231">
        <v>4</v>
      </c>
      <c r="N1231">
        <v>1301</v>
      </c>
      <c r="O1231">
        <v>1</v>
      </c>
      <c r="P1231" t="s">
        <v>64</v>
      </c>
      <c r="Q1231">
        <v>17</v>
      </c>
      <c r="R1231">
        <v>2</v>
      </c>
      <c r="S1231">
        <v>4</v>
      </c>
      <c r="T1231">
        <v>4</v>
      </c>
      <c r="U1231" t="s">
        <v>147</v>
      </c>
      <c r="V1231">
        <v>16</v>
      </c>
      <c r="W1231">
        <v>1</v>
      </c>
      <c r="X1231">
        <v>36</v>
      </c>
      <c r="Y1231">
        <v>670</v>
      </c>
      <c r="Z1231">
        <v>674</v>
      </c>
      <c r="AA1231">
        <v>3250</v>
      </c>
      <c r="AB1231">
        <v>4</v>
      </c>
    </row>
    <row r="1232" spans="1:28" x14ac:dyDescent="0.25">
      <c r="A1232">
        <v>1231</v>
      </c>
      <c r="B1232">
        <v>92024</v>
      </c>
      <c r="C1232">
        <v>5000</v>
      </c>
      <c r="D1232">
        <v>5000</v>
      </c>
      <c r="E1232" s="1">
        <v>0.14330000000000001</v>
      </c>
      <c r="F1232" t="s">
        <v>14</v>
      </c>
      <c r="G1232" t="s">
        <v>15</v>
      </c>
      <c r="H1232" s="1">
        <v>0.11119999999999999</v>
      </c>
      <c r="I1232" t="s">
        <v>46</v>
      </c>
      <c r="J1232" t="s">
        <v>31</v>
      </c>
      <c r="K1232">
        <v>2916.67</v>
      </c>
      <c r="L1232" t="s">
        <v>62</v>
      </c>
      <c r="M1232">
        <v>5</v>
      </c>
      <c r="N1232">
        <v>4114</v>
      </c>
      <c r="O1232">
        <v>0</v>
      </c>
      <c r="P1232" t="s">
        <v>40</v>
      </c>
      <c r="Q1232">
        <v>14</v>
      </c>
      <c r="R1232">
        <v>11</v>
      </c>
      <c r="S1232">
        <v>1</v>
      </c>
      <c r="T1232">
        <v>11</v>
      </c>
      <c r="U1232" t="s">
        <v>146</v>
      </c>
      <c r="V1232">
        <v>15</v>
      </c>
      <c r="W1232">
        <v>0</v>
      </c>
      <c r="X1232">
        <v>36</v>
      </c>
      <c r="Y1232">
        <v>675</v>
      </c>
      <c r="Z1232">
        <v>679</v>
      </c>
      <c r="AA1232">
        <v>2916.67</v>
      </c>
      <c r="AB1232">
        <v>11</v>
      </c>
    </row>
    <row r="1233" spans="1:28" x14ac:dyDescent="0.25">
      <c r="A1233">
        <v>1232</v>
      </c>
      <c r="B1233">
        <v>30137</v>
      </c>
      <c r="C1233">
        <v>20000</v>
      </c>
      <c r="D1233">
        <v>19975</v>
      </c>
      <c r="E1233" s="1">
        <v>0.16489999999999999</v>
      </c>
      <c r="F1233" t="s">
        <v>23</v>
      </c>
      <c r="G1233" t="s">
        <v>15</v>
      </c>
      <c r="H1233" s="1">
        <v>0.16159999999999999</v>
      </c>
      <c r="I1233" t="s">
        <v>93</v>
      </c>
      <c r="J1233" t="s">
        <v>17</v>
      </c>
      <c r="K1233">
        <v>5000</v>
      </c>
      <c r="L1233" t="s">
        <v>78</v>
      </c>
      <c r="M1233">
        <v>13</v>
      </c>
      <c r="N1233">
        <v>20337</v>
      </c>
      <c r="O1233">
        <v>3</v>
      </c>
      <c r="P1233" t="s">
        <v>40</v>
      </c>
      <c r="Q1233">
        <v>16</v>
      </c>
      <c r="R1233">
        <v>16</v>
      </c>
      <c r="S1233">
        <v>1</v>
      </c>
      <c r="T1233">
        <v>11</v>
      </c>
      <c r="U1233" t="s">
        <v>149</v>
      </c>
      <c r="V1233">
        <v>12</v>
      </c>
      <c r="W1233">
        <v>1</v>
      </c>
      <c r="X1233">
        <v>60</v>
      </c>
      <c r="Y1233">
        <v>710</v>
      </c>
      <c r="Z1233">
        <v>714</v>
      </c>
      <c r="AA1233">
        <v>5000</v>
      </c>
      <c r="AB1233">
        <v>11</v>
      </c>
    </row>
    <row r="1234" spans="1:28" x14ac:dyDescent="0.25">
      <c r="A1234">
        <v>1233</v>
      </c>
      <c r="B1234">
        <v>26323</v>
      </c>
      <c r="C1234">
        <v>5600</v>
      </c>
      <c r="D1234">
        <v>5600</v>
      </c>
      <c r="E1234" s="1">
        <v>7.9100000000000004E-2</v>
      </c>
      <c r="F1234" t="s">
        <v>14</v>
      </c>
      <c r="G1234" t="s">
        <v>76</v>
      </c>
      <c r="H1234" s="1">
        <v>0.2021</v>
      </c>
      <c r="I1234" t="s">
        <v>24</v>
      </c>
      <c r="J1234" t="s">
        <v>31</v>
      </c>
      <c r="K1234">
        <v>3166.67</v>
      </c>
      <c r="L1234" t="s">
        <v>52</v>
      </c>
      <c r="M1234">
        <v>12</v>
      </c>
      <c r="N1234">
        <v>32987</v>
      </c>
      <c r="O1234">
        <v>0</v>
      </c>
      <c r="P1234" t="s">
        <v>47</v>
      </c>
      <c r="Q1234">
        <v>7</v>
      </c>
      <c r="R1234">
        <v>20</v>
      </c>
      <c r="S1234">
        <v>5</v>
      </c>
      <c r="T1234">
        <v>6</v>
      </c>
      <c r="U1234" t="s">
        <v>146</v>
      </c>
      <c r="V1234">
        <v>9</v>
      </c>
      <c r="W1234">
        <v>0</v>
      </c>
      <c r="X1234">
        <v>36</v>
      </c>
      <c r="Y1234">
        <v>730</v>
      </c>
      <c r="Z1234">
        <v>734</v>
      </c>
      <c r="AA1234">
        <v>3166.67</v>
      </c>
      <c r="AB1234">
        <v>6</v>
      </c>
    </row>
    <row r="1235" spans="1:28" x14ac:dyDescent="0.25">
      <c r="A1235">
        <v>1234</v>
      </c>
      <c r="B1235">
        <v>48554</v>
      </c>
      <c r="C1235">
        <v>20000</v>
      </c>
      <c r="D1235">
        <v>20000</v>
      </c>
      <c r="E1235" s="1">
        <v>7.9000000000000001E-2</v>
      </c>
      <c r="F1235" t="s">
        <v>14</v>
      </c>
      <c r="G1235" t="s">
        <v>29</v>
      </c>
      <c r="H1235" s="1">
        <v>1.2999999999999999E-2</v>
      </c>
      <c r="I1235" t="s">
        <v>81</v>
      </c>
      <c r="J1235" t="s">
        <v>31</v>
      </c>
      <c r="K1235">
        <v>10400</v>
      </c>
      <c r="L1235" t="s">
        <v>82</v>
      </c>
      <c r="M1235">
        <v>5</v>
      </c>
      <c r="N1235">
        <v>6969</v>
      </c>
      <c r="O1235">
        <v>0</v>
      </c>
      <c r="P1235" t="s">
        <v>49</v>
      </c>
      <c r="Q1235">
        <v>7</v>
      </c>
      <c r="R1235">
        <v>1</v>
      </c>
      <c r="S1235">
        <v>2</v>
      </c>
      <c r="T1235">
        <v>1</v>
      </c>
      <c r="U1235" t="s">
        <v>146</v>
      </c>
      <c r="V1235">
        <v>8</v>
      </c>
      <c r="W1235">
        <v>0</v>
      </c>
      <c r="X1235">
        <v>36</v>
      </c>
      <c r="Y1235">
        <v>750</v>
      </c>
      <c r="Z1235">
        <v>754</v>
      </c>
      <c r="AA1235">
        <v>10400</v>
      </c>
      <c r="AB1235">
        <v>1</v>
      </c>
    </row>
    <row r="1236" spans="1:28" x14ac:dyDescent="0.25">
      <c r="A1236">
        <v>1235</v>
      </c>
      <c r="B1236">
        <v>76933</v>
      </c>
      <c r="C1236">
        <v>6000</v>
      </c>
      <c r="D1236">
        <v>6000</v>
      </c>
      <c r="E1236" s="1">
        <v>8.8999999999999996E-2</v>
      </c>
      <c r="F1236" t="s">
        <v>14</v>
      </c>
      <c r="G1236" t="s">
        <v>33</v>
      </c>
      <c r="H1236" s="1">
        <v>0.1716</v>
      </c>
      <c r="I1236" t="s">
        <v>71</v>
      </c>
      <c r="J1236" t="s">
        <v>17</v>
      </c>
      <c r="K1236">
        <v>12500</v>
      </c>
      <c r="L1236" t="s">
        <v>21</v>
      </c>
      <c r="M1236">
        <v>12</v>
      </c>
      <c r="N1236">
        <v>60368</v>
      </c>
      <c r="O1236">
        <v>2</v>
      </c>
      <c r="P1236" t="s">
        <v>19</v>
      </c>
      <c r="Q1236">
        <v>8</v>
      </c>
      <c r="R1236">
        <v>17</v>
      </c>
      <c r="S1236">
        <v>3</v>
      </c>
      <c r="T1236">
        <v>0</v>
      </c>
      <c r="U1236" t="s">
        <v>148</v>
      </c>
      <c r="V1236">
        <v>11</v>
      </c>
      <c r="W1236">
        <v>1</v>
      </c>
      <c r="X1236">
        <v>36</v>
      </c>
      <c r="Y1236">
        <v>715</v>
      </c>
      <c r="Z1236">
        <v>719</v>
      </c>
      <c r="AA1236">
        <v>12500</v>
      </c>
      <c r="AB1236">
        <v>0</v>
      </c>
    </row>
    <row r="1237" spans="1:28" x14ac:dyDescent="0.25">
      <c r="A1237">
        <v>1236</v>
      </c>
      <c r="B1237">
        <v>29775</v>
      </c>
      <c r="C1237">
        <v>3200</v>
      </c>
      <c r="D1237">
        <v>3200</v>
      </c>
      <c r="E1237" s="1">
        <v>0.1749</v>
      </c>
      <c r="F1237" t="s">
        <v>23</v>
      </c>
      <c r="G1237" t="s">
        <v>15</v>
      </c>
      <c r="H1237" s="1">
        <v>7.9000000000000001E-2</v>
      </c>
      <c r="I1237" t="s">
        <v>24</v>
      </c>
      <c r="J1237" t="s">
        <v>31</v>
      </c>
      <c r="K1237">
        <v>2609</v>
      </c>
      <c r="L1237" t="s">
        <v>36</v>
      </c>
      <c r="M1237">
        <v>9</v>
      </c>
      <c r="N1237">
        <v>5382</v>
      </c>
      <c r="O1237">
        <v>0</v>
      </c>
      <c r="P1237" t="s">
        <v>37</v>
      </c>
      <c r="Q1237">
        <v>17</v>
      </c>
      <c r="R1237">
        <v>7</v>
      </c>
      <c r="S1237">
        <v>1</v>
      </c>
      <c r="T1237">
        <v>3</v>
      </c>
      <c r="U1237" t="s">
        <v>146</v>
      </c>
      <c r="V1237">
        <v>16</v>
      </c>
      <c r="W1237">
        <v>0</v>
      </c>
      <c r="X1237">
        <v>60</v>
      </c>
      <c r="Y1237">
        <v>670</v>
      </c>
      <c r="Z1237">
        <v>674</v>
      </c>
      <c r="AA1237">
        <v>2609</v>
      </c>
      <c r="AB1237">
        <v>3</v>
      </c>
    </row>
    <row r="1238" spans="1:28" x14ac:dyDescent="0.25">
      <c r="A1238">
        <v>1237</v>
      </c>
      <c r="B1238">
        <v>100072</v>
      </c>
      <c r="C1238">
        <v>24375</v>
      </c>
      <c r="D1238">
        <v>24375</v>
      </c>
      <c r="E1238" s="1">
        <v>0.1409</v>
      </c>
      <c r="F1238" t="s">
        <v>14</v>
      </c>
      <c r="G1238" t="s">
        <v>29</v>
      </c>
      <c r="H1238" s="1">
        <v>0.2636</v>
      </c>
      <c r="I1238" t="s">
        <v>124</v>
      </c>
      <c r="J1238" t="s">
        <v>17</v>
      </c>
      <c r="K1238">
        <v>4583.33</v>
      </c>
      <c r="L1238" t="s">
        <v>78</v>
      </c>
      <c r="M1238">
        <v>11</v>
      </c>
      <c r="N1238">
        <v>27379</v>
      </c>
      <c r="O1238">
        <v>3</v>
      </c>
      <c r="P1238" t="s">
        <v>64</v>
      </c>
      <c r="Q1238">
        <v>14</v>
      </c>
      <c r="R1238">
        <v>26</v>
      </c>
      <c r="S1238">
        <v>2</v>
      </c>
      <c r="T1238">
        <v>4</v>
      </c>
      <c r="U1238" t="s">
        <v>149</v>
      </c>
      <c r="V1238">
        <v>12</v>
      </c>
      <c r="W1238">
        <v>1</v>
      </c>
      <c r="X1238">
        <v>36</v>
      </c>
      <c r="Y1238">
        <v>710</v>
      </c>
      <c r="Z1238">
        <v>714</v>
      </c>
      <c r="AA1238">
        <v>4583.33</v>
      </c>
      <c r="AB1238">
        <v>4</v>
      </c>
    </row>
    <row r="1239" spans="1:28" x14ac:dyDescent="0.25">
      <c r="A1239">
        <v>1238</v>
      </c>
      <c r="B1239">
        <v>78792</v>
      </c>
      <c r="C1239">
        <v>25225</v>
      </c>
      <c r="D1239">
        <v>25225</v>
      </c>
      <c r="E1239" s="1">
        <v>0.1212</v>
      </c>
      <c r="F1239" t="s">
        <v>14</v>
      </c>
      <c r="G1239" t="s">
        <v>15</v>
      </c>
      <c r="H1239" s="1">
        <v>0.30769999999999997</v>
      </c>
      <c r="I1239" t="s">
        <v>24</v>
      </c>
      <c r="J1239" t="s">
        <v>17</v>
      </c>
      <c r="K1239">
        <v>6500</v>
      </c>
      <c r="L1239" t="s">
        <v>21</v>
      </c>
      <c r="M1239">
        <v>8</v>
      </c>
      <c r="N1239">
        <v>11736</v>
      </c>
      <c r="O1239">
        <v>0</v>
      </c>
      <c r="P1239" t="s">
        <v>40</v>
      </c>
      <c r="Q1239">
        <v>12</v>
      </c>
      <c r="R1239">
        <v>30</v>
      </c>
      <c r="S1239">
        <v>1</v>
      </c>
      <c r="T1239">
        <v>11</v>
      </c>
      <c r="U1239" t="s">
        <v>146</v>
      </c>
      <c r="V1239">
        <v>11</v>
      </c>
      <c r="W1239">
        <v>1</v>
      </c>
      <c r="X1239">
        <v>36</v>
      </c>
      <c r="Y1239">
        <v>715</v>
      </c>
      <c r="Z1239">
        <v>719</v>
      </c>
      <c r="AA1239">
        <v>6500</v>
      </c>
      <c r="AB1239">
        <v>11</v>
      </c>
    </row>
    <row r="1240" spans="1:28" x14ac:dyDescent="0.25">
      <c r="A1240">
        <v>1239</v>
      </c>
      <c r="B1240">
        <v>13110</v>
      </c>
      <c r="C1240">
        <v>20000</v>
      </c>
      <c r="D1240">
        <v>19900</v>
      </c>
      <c r="E1240" s="1">
        <v>0.1595</v>
      </c>
      <c r="F1240" t="s">
        <v>23</v>
      </c>
      <c r="G1240" t="s">
        <v>15</v>
      </c>
      <c r="H1240" s="1">
        <v>0.122</v>
      </c>
      <c r="I1240" t="s">
        <v>69</v>
      </c>
      <c r="J1240" t="s">
        <v>17</v>
      </c>
      <c r="K1240">
        <v>6666.67</v>
      </c>
      <c r="L1240" t="s">
        <v>83</v>
      </c>
      <c r="M1240">
        <v>12</v>
      </c>
      <c r="N1240">
        <v>20744</v>
      </c>
      <c r="O1240">
        <v>1</v>
      </c>
      <c r="P1240" t="s">
        <v>28</v>
      </c>
      <c r="Q1240">
        <v>15</v>
      </c>
      <c r="R1240">
        <v>12</v>
      </c>
      <c r="S1240">
        <v>1</v>
      </c>
      <c r="T1240">
        <v>5</v>
      </c>
      <c r="U1240" t="s">
        <v>147</v>
      </c>
      <c r="V1240">
        <v>13</v>
      </c>
      <c r="W1240">
        <v>1</v>
      </c>
      <c r="X1240">
        <v>60</v>
      </c>
      <c r="Y1240">
        <v>700</v>
      </c>
      <c r="Z1240">
        <v>704</v>
      </c>
      <c r="AA1240">
        <v>6666.67</v>
      </c>
      <c r="AB1240">
        <v>5</v>
      </c>
    </row>
    <row r="1241" spans="1:28" x14ac:dyDescent="0.25">
      <c r="A1241">
        <v>1240</v>
      </c>
      <c r="B1241">
        <v>74037</v>
      </c>
      <c r="C1241">
        <v>30225</v>
      </c>
      <c r="D1241">
        <v>30225</v>
      </c>
      <c r="E1241" s="1">
        <v>0.1777</v>
      </c>
      <c r="F1241" t="s">
        <v>14</v>
      </c>
      <c r="G1241" t="s">
        <v>29</v>
      </c>
      <c r="H1241" s="1">
        <v>0.28149999999999997</v>
      </c>
      <c r="I1241" t="s">
        <v>20</v>
      </c>
      <c r="J1241" t="s">
        <v>17</v>
      </c>
      <c r="K1241">
        <v>8333.33</v>
      </c>
      <c r="L1241" t="s">
        <v>78</v>
      </c>
      <c r="M1241">
        <v>21</v>
      </c>
      <c r="N1241">
        <v>28631</v>
      </c>
      <c r="O1241">
        <v>0</v>
      </c>
      <c r="P1241" t="s">
        <v>40</v>
      </c>
      <c r="Q1241">
        <v>17</v>
      </c>
      <c r="R1241">
        <v>28</v>
      </c>
      <c r="S1241">
        <v>2</v>
      </c>
      <c r="T1241">
        <v>11</v>
      </c>
      <c r="U1241" t="s">
        <v>146</v>
      </c>
      <c r="V1241">
        <v>12</v>
      </c>
      <c r="W1241">
        <v>1</v>
      </c>
      <c r="X1241">
        <v>36</v>
      </c>
      <c r="Y1241">
        <v>710</v>
      </c>
      <c r="Z1241">
        <v>714</v>
      </c>
      <c r="AA1241">
        <v>8333.33</v>
      </c>
      <c r="AB1241">
        <v>11</v>
      </c>
    </row>
    <row r="1242" spans="1:28" x14ac:dyDescent="0.25">
      <c r="A1242">
        <v>1241</v>
      </c>
      <c r="B1242">
        <v>5465</v>
      </c>
      <c r="C1242">
        <v>7000</v>
      </c>
      <c r="D1242">
        <v>7000</v>
      </c>
      <c r="E1242" s="1">
        <v>7.3999999999999996E-2</v>
      </c>
      <c r="F1242" t="s">
        <v>14</v>
      </c>
      <c r="G1242" t="s">
        <v>29</v>
      </c>
      <c r="H1242" s="1">
        <v>8.8900000000000007E-2</v>
      </c>
      <c r="I1242" t="s">
        <v>59</v>
      </c>
      <c r="J1242" t="s">
        <v>17</v>
      </c>
      <c r="K1242">
        <v>3352</v>
      </c>
      <c r="L1242" t="s">
        <v>120</v>
      </c>
      <c r="M1242">
        <v>14</v>
      </c>
      <c r="N1242">
        <v>14014</v>
      </c>
      <c r="O1242">
        <v>2</v>
      </c>
      <c r="P1242" t="s">
        <v>19</v>
      </c>
      <c r="Q1242">
        <v>7</v>
      </c>
      <c r="R1242">
        <v>8</v>
      </c>
      <c r="S1242">
        <v>2</v>
      </c>
      <c r="T1242">
        <v>0</v>
      </c>
      <c r="U1242" t="s">
        <v>148</v>
      </c>
      <c r="V1242">
        <v>6</v>
      </c>
      <c r="W1242">
        <v>1</v>
      </c>
      <c r="X1242">
        <v>36</v>
      </c>
      <c r="Y1242">
        <v>770</v>
      </c>
      <c r="Z1242">
        <v>774</v>
      </c>
      <c r="AA1242">
        <v>3352</v>
      </c>
      <c r="AB1242">
        <v>0</v>
      </c>
    </row>
    <row r="1243" spans="1:28" x14ac:dyDescent="0.25">
      <c r="A1243">
        <v>1242</v>
      </c>
      <c r="B1243">
        <v>23345</v>
      </c>
      <c r="C1243">
        <v>35000</v>
      </c>
      <c r="D1243">
        <v>14869.55</v>
      </c>
      <c r="E1243" s="1">
        <v>0.1565</v>
      </c>
      <c r="F1243" t="s">
        <v>23</v>
      </c>
      <c r="G1243" t="s">
        <v>68</v>
      </c>
      <c r="H1243" s="1">
        <v>0.26190000000000002</v>
      </c>
      <c r="I1243" t="s">
        <v>46</v>
      </c>
      <c r="J1243" t="s">
        <v>17</v>
      </c>
      <c r="K1243">
        <v>6308.75</v>
      </c>
      <c r="L1243" t="s">
        <v>18</v>
      </c>
      <c r="M1243">
        <v>14</v>
      </c>
      <c r="N1243">
        <v>34883</v>
      </c>
      <c r="O1243">
        <v>0</v>
      </c>
      <c r="P1243" t="s">
        <v>40</v>
      </c>
      <c r="Q1243">
        <v>15</v>
      </c>
      <c r="R1243">
        <v>26</v>
      </c>
      <c r="S1243">
        <v>4</v>
      </c>
      <c r="T1243">
        <v>11</v>
      </c>
      <c r="U1243" t="s">
        <v>146</v>
      </c>
      <c r="V1243">
        <v>9</v>
      </c>
      <c r="W1243">
        <v>1</v>
      </c>
      <c r="X1243">
        <v>60</v>
      </c>
      <c r="Y1243">
        <v>735</v>
      </c>
      <c r="Z1243">
        <v>739</v>
      </c>
      <c r="AA1243">
        <v>6308.75</v>
      </c>
      <c r="AB1243">
        <v>11</v>
      </c>
    </row>
    <row r="1244" spans="1:28" x14ac:dyDescent="0.25">
      <c r="A1244">
        <v>1243</v>
      </c>
      <c r="B1244">
        <v>59271</v>
      </c>
      <c r="C1244">
        <v>7575</v>
      </c>
      <c r="D1244">
        <v>7575</v>
      </c>
      <c r="E1244" s="1">
        <v>9.7600000000000006E-2</v>
      </c>
      <c r="F1244" t="s">
        <v>14</v>
      </c>
      <c r="G1244" t="s">
        <v>15</v>
      </c>
      <c r="H1244" s="1">
        <v>0.1099</v>
      </c>
      <c r="I1244" t="s">
        <v>20</v>
      </c>
      <c r="J1244" t="s">
        <v>31</v>
      </c>
      <c r="K1244">
        <v>2375</v>
      </c>
      <c r="L1244" t="s">
        <v>51</v>
      </c>
      <c r="M1244">
        <v>3</v>
      </c>
      <c r="N1244">
        <v>5640</v>
      </c>
      <c r="O1244">
        <v>0</v>
      </c>
      <c r="P1244" t="s">
        <v>37</v>
      </c>
      <c r="Q1244">
        <v>9</v>
      </c>
      <c r="R1244">
        <v>10</v>
      </c>
      <c r="S1244">
        <v>1</v>
      </c>
      <c r="T1244">
        <v>3</v>
      </c>
      <c r="U1244" t="s">
        <v>146</v>
      </c>
      <c r="V1244">
        <v>10</v>
      </c>
      <c r="W1244">
        <v>0</v>
      </c>
      <c r="X1244">
        <v>36</v>
      </c>
      <c r="Y1244">
        <v>725</v>
      </c>
      <c r="Z1244">
        <v>729</v>
      </c>
      <c r="AA1244">
        <v>2375</v>
      </c>
      <c r="AB1244">
        <v>3</v>
      </c>
    </row>
    <row r="1245" spans="1:28" x14ac:dyDescent="0.25">
      <c r="A1245">
        <v>1244</v>
      </c>
      <c r="B1245">
        <v>54197</v>
      </c>
      <c r="C1245">
        <v>15000</v>
      </c>
      <c r="D1245">
        <v>15000</v>
      </c>
      <c r="E1245" s="1">
        <v>0.13109999999999999</v>
      </c>
      <c r="F1245" t="s">
        <v>14</v>
      </c>
      <c r="G1245" t="s">
        <v>33</v>
      </c>
      <c r="H1245" s="1">
        <v>0.16550000000000001</v>
      </c>
      <c r="I1245" t="s">
        <v>77</v>
      </c>
      <c r="J1245" t="s">
        <v>31</v>
      </c>
      <c r="K1245">
        <v>4166.67</v>
      </c>
      <c r="L1245" t="s">
        <v>27</v>
      </c>
      <c r="M1245">
        <v>11</v>
      </c>
      <c r="N1245">
        <v>9066</v>
      </c>
      <c r="O1245">
        <v>0</v>
      </c>
      <c r="P1245" t="s">
        <v>22</v>
      </c>
      <c r="Q1245">
        <v>13</v>
      </c>
      <c r="R1245">
        <v>16</v>
      </c>
      <c r="S1245">
        <v>3</v>
      </c>
      <c r="T1245">
        <v>2</v>
      </c>
      <c r="U1245" t="s">
        <v>146</v>
      </c>
      <c r="V1245">
        <v>14</v>
      </c>
      <c r="W1245">
        <v>0</v>
      </c>
      <c r="X1245">
        <v>36</v>
      </c>
      <c r="Y1245">
        <v>695</v>
      </c>
      <c r="Z1245">
        <v>699</v>
      </c>
      <c r="AA1245">
        <v>4166.67</v>
      </c>
      <c r="AB1245">
        <v>2</v>
      </c>
    </row>
    <row r="1246" spans="1:28" x14ac:dyDescent="0.25">
      <c r="A1246">
        <v>1245</v>
      </c>
      <c r="B1246">
        <v>45525</v>
      </c>
      <c r="C1246">
        <v>24000</v>
      </c>
      <c r="D1246">
        <v>24000</v>
      </c>
      <c r="E1246" s="1">
        <v>0.15809999999999999</v>
      </c>
      <c r="F1246" t="s">
        <v>23</v>
      </c>
      <c r="G1246" t="s">
        <v>101</v>
      </c>
      <c r="H1246" s="1">
        <v>6.1999999999999998E-3</v>
      </c>
      <c r="I1246" t="s">
        <v>71</v>
      </c>
      <c r="J1246" t="s">
        <v>35</v>
      </c>
      <c r="K1246">
        <v>10000</v>
      </c>
      <c r="L1246" t="s">
        <v>51</v>
      </c>
      <c r="M1246">
        <v>8</v>
      </c>
      <c r="N1246">
        <v>0</v>
      </c>
      <c r="O1246">
        <v>3</v>
      </c>
      <c r="P1246" t="s">
        <v>40</v>
      </c>
      <c r="Q1246">
        <v>15</v>
      </c>
      <c r="R1246">
        <v>0</v>
      </c>
      <c r="S1246">
        <v>0</v>
      </c>
      <c r="T1246">
        <v>11</v>
      </c>
      <c r="U1246" t="s">
        <v>149</v>
      </c>
      <c r="V1246">
        <v>10</v>
      </c>
      <c r="W1246">
        <v>1</v>
      </c>
      <c r="X1246">
        <v>60</v>
      </c>
      <c r="Y1246">
        <v>725</v>
      </c>
      <c r="Z1246">
        <v>729</v>
      </c>
      <c r="AA1246">
        <v>10000</v>
      </c>
      <c r="AB1246">
        <v>11</v>
      </c>
    </row>
    <row r="1247" spans="1:28" x14ac:dyDescent="0.25">
      <c r="A1247">
        <v>1246</v>
      </c>
      <c r="B1247">
        <v>94545</v>
      </c>
      <c r="C1247">
        <v>19800</v>
      </c>
      <c r="D1247">
        <v>19775</v>
      </c>
      <c r="E1247" s="1">
        <v>0.15310000000000001</v>
      </c>
      <c r="F1247" t="s">
        <v>23</v>
      </c>
      <c r="G1247" t="s">
        <v>15</v>
      </c>
      <c r="H1247" s="1">
        <v>0.15029999999999999</v>
      </c>
      <c r="I1247" t="s">
        <v>81</v>
      </c>
      <c r="J1247" t="s">
        <v>17</v>
      </c>
      <c r="K1247">
        <v>6666.67</v>
      </c>
      <c r="L1247" t="s">
        <v>62</v>
      </c>
      <c r="M1247">
        <v>10</v>
      </c>
      <c r="N1247">
        <v>46879</v>
      </c>
      <c r="O1247">
        <v>3</v>
      </c>
      <c r="P1247" t="s">
        <v>47</v>
      </c>
      <c r="Q1247">
        <v>15</v>
      </c>
      <c r="R1247">
        <v>15</v>
      </c>
      <c r="S1247">
        <v>1</v>
      </c>
      <c r="T1247">
        <v>6</v>
      </c>
      <c r="U1247" t="s">
        <v>149</v>
      </c>
      <c r="V1247">
        <v>15</v>
      </c>
      <c r="W1247">
        <v>1</v>
      </c>
      <c r="X1247">
        <v>60</v>
      </c>
      <c r="Y1247">
        <v>675</v>
      </c>
      <c r="Z1247">
        <v>679</v>
      </c>
      <c r="AA1247">
        <v>6666.67</v>
      </c>
      <c r="AB1247">
        <v>6</v>
      </c>
    </row>
    <row r="1248" spans="1:28" x14ac:dyDescent="0.25">
      <c r="A1248">
        <v>1247</v>
      </c>
      <c r="B1248">
        <v>10785</v>
      </c>
      <c r="C1248">
        <v>9250</v>
      </c>
      <c r="D1248">
        <v>6475</v>
      </c>
      <c r="E1248" s="1">
        <v>0.1075</v>
      </c>
      <c r="F1248" t="s">
        <v>23</v>
      </c>
      <c r="G1248" t="s">
        <v>101</v>
      </c>
      <c r="H1248" s="1">
        <v>3.4099999999999998E-2</v>
      </c>
      <c r="I1248" t="s">
        <v>24</v>
      </c>
      <c r="J1248" t="s">
        <v>17</v>
      </c>
      <c r="K1248">
        <v>8500</v>
      </c>
      <c r="L1248" t="s">
        <v>88</v>
      </c>
      <c r="M1248">
        <v>6</v>
      </c>
      <c r="N1248">
        <v>105060</v>
      </c>
      <c r="O1248">
        <v>0</v>
      </c>
      <c r="P1248" t="s">
        <v>64</v>
      </c>
      <c r="Q1248">
        <v>10</v>
      </c>
      <c r="R1248">
        <v>3</v>
      </c>
      <c r="S1248">
        <v>0</v>
      </c>
      <c r="T1248">
        <v>4</v>
      </c>
      <c r="U1248" t="s">
        <v>146</v>
      </c>
      <c r="V1248">
        <v>8</v>
      </c>
      <c r="W1248">
        <v>1</v>
      </c>
      <c r="X1248">
        <v>60</v>
      </c>
      <c r="Y1248">
        <v>755</v>
      </c>
      <c r="Z1248">
        <v>759</v>
      </c>
      <c r="AA1248">
        <v>8500</v>
      </c>
      <c r="AB1248">
        <v>4</v>
      </c>
    </row>
    <row r="1249" spans="1:28" x14ac:dyDescent="0.25">
      <c r="A1249">
        <v>1248</v>
      </c>
      <c r="B1249">
        <v>42562</v>
      </c>
      <c r="C1249">
        <v>6000</v>
      </c>
      <c r="D1249">
        <v>6000</v>
      </c>
      <c r="E1249" s="1">
        <v>0.15959999999999999</v>
      </c>
      <c r="F1249" t="s">
        <v>14</v>
      </c>
      <c r="G1249" t="s">
        <v>15</v>
      </c>
      <c r="H1249" s="1">
        <v>6.3799999999999996E-2</v>
      </c>
      <c r="I1249" t="s">
        <v>85</v>
      </c>
      <c r="J1249" t="s">
        <v>17</v>
      </c>
      <c r="K1249">
        <v>6916.67</v>
      </c>
      <c r="L1249" t="s">
        <v>73</v>
      </c>
      <c r="M1249">
        <v>7</v>
      </c>
      <c r="N1249">
        <v>6309</v>
      </c>
      <c r="O1249">
        <v>1</v>
      </c>
      <c r="P1249" t="s">
        <v>47</v>
      </c>
      <c r="Q1249">
        <v>15</v>
      </c>
      <c r="R1249">
        <v>6</v>
      </c>
      <c r="S1249">
        <v>1</v>
      </c>
      <c r="T1249">
        <v>6</v>
      </c>
      <c r="U1249" t="s">
        <v>147</v>
      </c>
      <c r="V1249">
        <v>18</v>
      </c>
      <c r="W1249">
        <v>1</v>
      </c>
      <c r="X1249">
        <v>36</v>
      </c>
      <c r="Y1249">
        <v>660</v>
      </c>
      <c r="Z1249">
        <v>664</v>
      </c>
      <c r="AA1249">
        <v>6916.67</v>
      </c>
      <c r="AB1249">
        <v>6</v>
      </c>
    </row>
    <row r="1250" spans="1:28" x14ac:dyDescent="0.25">
      <c r="A1250">
        <v>1249</v>
      </c>
      <c r="B1250">
        <v>70606</v>
      </c>
      <c r="C1250">
        <v>3500</v>
      </c>
      <c r="D1250">
        <v>3500</v>
      </c>
      <c r="E1250" s="1">
        <v>0.15310000000000001</v>
      </c>
      <c r="F1250" t="s">
        <v>14</v>
      </c>
      <c r="G1250" t="s">
        <v>33</v>
      </c>
      <c r="H1250" s="1">
        <v>7.1400000000000005E-2</v>
      </c>
      <c r="I1250" t="s">
        <v>71</v>
      </c>
      <c r="J1250" t="s">
        <v>31</v>
      </c>
      <c r="K1250">
        <v>5000</v>
      </c>
      <c r="L1250" t="s">
        <v>43</v>
      </c>
      <c r="M1250">
        <v>2</v>
      </c>
      <c r="N1250">
        <v>14064</v>
      </c>
      <c r="O1250">
        <v>0</v>
      </c>
      <c r="P1250" t="s">
        <v>49</v>
      </c>
      <c r="Q1250">
        <v>15</v>
      </c>
      <c r="R1250">
        <v>7</v>
      </c>
      <c r="S1250">
        <v>3</v>
      </c>
      <c r="T1250">
        <v>1</v>
      </c>
      <c r="U1250" t="s">
        <v>146</v>
      </c>
      <c r="V1250">
        <v>14</v>
      </c>
      <c r="W1250">
        <v>0</v>
      </c>
      <c r="X1250">
        <v>36</v>
      </c>
      <c r="Y1250">
        <v>685</v>
      </c>
      <c r="Z1250">
        <v>689</v>
      </c>
      <c r="AA1250">
        <v>5000</v>
      </c>
      <c r="AB1250">
        <v>1</v>
      </c>
    </row>
    <row r="1251" spans="1:28" x14ac:dyDescent="0.25">
      <c r="A1251">
        <v>1250</v>
      </c>
      <c r="B1251">
        <v>102226</v>
      </c>
      <c r="C1251">
        <v>7200</v>
      </c>
      <c r="D1251">
        <v>5675</v>
      </c>
      <c r="E1251" s="1">
        <v>0.1482</v>
      </c>
      <c r="F1251" t="s">
        <v>14</v>
      </c>
      <c r="G1251" t="s">
        <v>15</v>
      </c>
      <c r="H1251" s="1">
        <v>9.6699999999999994E-2</v>
      </c>
      <c r="I1251" t="s">
        <v>24</v>
      </c>
      <c r="J1251" t="s">
        <v>31</v>
      </c>
      <c r="K1251">
        <v>4500</v>
      </c>
      <c r="L1251" t="s">
        <v>127</v>
      </c>
      <c r="M1251">
        <v>7</v>
      </c>
      <c r="N1251">
        <v>6572</v>
      </c>
      <c r="O1251">
        <v>1</v>
      </c>
      <c r="P1251" t="s">
        <v>47</v>
      </c>
      <c r="Q1251">
        <v>14</v>
      </c>
      <c r="R1251">
        <v>9</v>
      </c>
      <c r="S1251">
        <v>1</v>
      </c>
      <c r="T1251">
        <v>6</v>
      </c>
      <c r="U1251" t="s">
        <v>147</v>
      </c>
      <c r="V1251">
        <v>14</v>
      </c>
      <c r="W1251">
        <v>0</v>
      </c>
      <c r="X1251">
        <v>36</v>
      </c>
      <c r="Y1251">
        <v>645</v>
      </c>
      <c r="Z1251">
        <v>649</v>
      </c>
      <c r="AA1251">
        <v>4500</v>
      </c>
      <c r="AB1251">
        <v>6</v>
      </c>
    </row>
    <row r="1252" spans="1:28" x14ac:dyDescent="0.25">
      <c r="A1252">
        <v>1251</v>
      </c>
      <c r="B1252">
        <v>56056</v>
      </c>
      <c r="C1252">
        <v>12000</v>
      </c>
      <c r="D1252">
        <v>12000</v>
      </c>
      <c r="E1252" s="1">
        <v>6.0299999999999999E-2</v>
      </c>
      <c r="F1252" t="s">
        <v>14</v>
      </c>
      <c r="G1252" t="s">
        <v>91</v>
      </c>
      <c r="H1252" s="1">
        <v>0.22570000000000001</v>
      </c>
      <c r="I1252" t="s">
        <v>124</v>
      </c>
      <c r="J1252" t="s">
        <v>17</v>
      </c>
      <c r="K1252">
        <v>7500</v>
      </c>
      <c r="L1252" t="s">
        <v>57</v>
      </c>
      <c r="M1252">
        <v>8</v>
      </c>
      <c r="N1252">
        <v>5116</v>
      </c>
      <c r="O1252">
        <v>0</v>
      </c>
      <c r="P1252" t="s">
        <v>40</v>
      </c>
      <c r="Q1252">
        <v>6</v>
      </c>
      <c r="R1252">
        <v>22</v>
      </c>
      <c r="S1252">
        <v>0</v>
      </c>
      <c r="T1252">
        <v>11</v>
      </c>
      <c r="U1252" t="s">
        <v>146</v>
      </c>
      <c r="V1252">
        <v>8</v>
      </c>
      <c r="W1252">
        <v>1</v>
      </c>
      <c r="X1252">
        <v>36</v>
      </c>
      <c r="Y1252">
        <v>760</v>
      </c>
      <c r="Z1252">
        <v>764</v>
      </c>
      <c r="AA1252">
        <v>7500</v>
      </c>
      <c r="AB1252">
        <v>11</v>
      </c>
    </row>
    <row r="1253" spans="1:28" x14ac:dyDescent="0.25">
      <c r="A1253">
        <v>1252</v>
      </c>
      <c r="B1253">
        <v>53245</v>
      </c>
      <c r="C1253">
        <v>20000</v>
      </c>
      <c r="D1253">
        <v>20000</v>
      </c>
      <c r="E1253" s="1">
        <v>7.9000000000000001E-2</v>
      </c>
      <c r="F1253" t="s">
        <v>14</v>
      </c>
      <c r="G1253" t="s">
        <v>29</v>
      </c>
      <c r="H1253" s="1">
        <v>0.13589999999999999</v>
      </c>
      <c r="I1253" t="s">
        <v>24</v>
      </c>
      <c r="J1253" t="s">
        <v>31</v>
      </c>
      <c r="K1253">
        <v>7258.33</v>
      </c>
      <c r="L1253" t="s">
        <v>52</v>
      </c>
      <c r="M1253">
        <v>5</v>
      </c>
      <c r="N1253">
        <v>14268</v>
      </c>
      <c r="O1253">
        <v>0</v>
      </c>
      <c r="P1253" t="s">
        <v>32</v>
      </c>
      <c r="Q1253">
        <v>7</v>
      </c>
      <c r="R1253">
        <v>13</v>
      </c>
      <c r="S1253">
        <v>2</v>
      </c>
      <c r="T1253">
        <v>9</v>
      </c>
      <c r="U1253" t="s">
        <v>146</v>
      </c>
      <c r="V1253">
        <v>9</v>
      </c>
      <c r="W1253">
        <v>0</v>
      </c>
      <c r="X1253">
        <v>36</v>
      </c>
      <c r="Y1253">
        <v>730</v>
      </c>
      <c r="Z1253">
        <v>734</v>
      </c>
      <c r="AA1253">
        <v>7258.33</v>
      </c>
      <c r="AB1253">
        <v>9</v>
      </c>
    </row>
    <row r="1254" spans="1:28" x14ac:dyDescent="0.25">
      <c r="A1254">
        <v>1253</v>
      </c>
      <c r="B1254">
        <v>71531</v>
      </c>
      <c r="C1254">
        <v>3900</v>
      </c>
      <c r="D1254">
        <v>3900</v>
      </c>
      <c r="E1254" s="1">
        <v>0.1212</v>
      </c>
      <c r="F1254" t="s">
        <v>14</v>
      </c>
      <c r="G1254" t="s">
        <v>15</v>
      </c>
      <c r="H1254" s="1">
        <v>7.5499999999999998E-2</v>
      </c>
      <c r="I1254" t="s">
        <v>74</v>
      </c>
      <c r="J1254" t="s">
        <v>17</v>
      </c>
      <c r="K1254">
        <v>2583.33</v>
      </c>
      <c r="L1254" t="s">
        <v>43</v>
      </c>
      <c r="M1254">
        <v>8</v>
      </c>
      <c r="N1254">
        <v>3724</v>
      </c>
      <c r="O1254">
        <v>0</v>
      </c>
      <c r="P1254" t="s">
        <v>49</v>
      </c>
      <c r="Q1254">
        <v>12</v>
      </c>
      <c r="R1254">
        <v>7</v>
      </c>
      <c r="S1254">
        <v>1</v>
      </c>
      <c r="T1254">
        <v>1</v>
      </c>
      <c r="U1254" t="s">
        <v>146</v>
      </c>
      <c r="V1254">
        <v>14</v>
      </c>
      <c r="W1254">
        <v>1</v>
      </c>
      <c r="X1254">
        <v>36</v>
      </c>
      <c r="Y1254">
        <v>685</v>
      </c>
      <c r="Z1254">
        <v>689</v>
      </c>
      <c r="AA1254">
        <v>2583.33</v>
      </c>
      <c r="AB1254">
        <v>1</v>
      </c>
    </row>
    <row r="1255" spans="1:28" x14ac:dyDescent="0.25">
      <c r="A1255">
        <v>1254</v>
      </c>
      <c r="B1255">
        <v>45828</v>
      </c>
      <c r="C1255">
        <v>16000</v>
      </c>
      <c r="D1255">
        <v>16000</v>
      </c>
      <c r="E1255" s="1">
        <v>0.19220000000000001</v>
      </c>
      <c r="F1255" t="s">
        <v>23</v>
      </c>
      <c r="G1255" t="s">
        <v>29</v>
      </c>
      <c r="H1255" s="1">
        <v>0.21279999999999999</v>
      </c>
      <c r="I1255" t="s">
        <v>85</v>
      </c>
      <c r="J1255" t="s">
        <v>31</v>
      </c>
      <c r="K1255">
        <v>3416.67</v>
      </c>
      <c r="L1255" t="s">
        <v>84</v>
      </c>
      <c r="M1255">
        <v>8</v>
      </c>
      <c r="N1255">
        <v>26060</v>
      </c>
      <c r="O1255">
        <v>1</v>
      </c>
      <c r="P1255" t="s">
        <v>40</v>
      </c>
      <c r="Q1255">
        <v>19</v>
      </c>
      <c r="R1255">
        <v>21</v>
      </c>
      <c r="S1255">
        <v>2</v>
      </c>
      <c r="T1255">
        <v>11</v>
      </c>
      <c r="U1255" t="s">
        <v>147</v>
      </c>
      <c r="V1255">
        <v>15</v>
      </c>
      <c r="W1255">
        <v>0</v>
      </c>
      <c r="X1255">
        <v>60</v>
      </c>
      <c r="Y1255">
        <v>680</v>
      </c>
      <c r="Z1255">
        <v>684</v>
      </c>
      <c r="AA1255">
        <v>3416.67</v>
      </c>
      <c r="AB1255">
        <v>11</v>
      </c>
    </row>
    <row r="1256" spans="1:28" x14ac:dyDescent="0.25">
      <c r="A1256">
        <v>1255</v>
      </c>
      <c r="B1256">
        <v>28189</v>
      </c>
      <c r="C1256">
        <v>15000</v>
      </c>
      <c r="D1256">
        <v>15000</v>
      </c>
      <c r="E1256" s="1">
        <v>0.15989999999999999</v>
      </c>
      <c r="F1256" t="s">
        <v>14</v>
      </c>
      <c r="G1256" t="s">
        <v>33</v>
      </c>
      <c r="H1256" s="1">
        <v>0.1134</v>
      </c>
      <c r="I1256" t="s">
        <v>16</v>
      </c>
      <c r="J1256" t="s">
        <v>17</v>
      </c>
      <c r="K1256">
        <v>8583.33</v>
      </c>
      <c r="L1256" t="s">
        <v>62</v>
      </c>
      <c r="M1256">
        <v>6</v>
      </c>
      <c r="N1256">
        <v>3844</v>
      </c>
      <c r="O1256">
        <v>2</v>
      </c>
      <c r="P1256" t="s">
        <v>53</v>
      </c>
      <c r="Q1256">
        <v>15</v>
      </c>
      <c r="R1256">
        <v>11</v>
      </c>
      <c r="S1256">
        <v>3</v>
      </c>
      <c r="T1256">
        <v>7</v>
      </c>
      <c r="U1256" t="s">
        <v>148</v>
      </c>
      <c r="V1256">
        <v>15</v>
      </c>
      <c r="W1256">
        <v>1</v>
      </c>
      <c r="X1256">
        <v>36</v>
      </c>
      <c r="Y1256">
        <v>675</v>
      </c>
      <c r="Z1256">
        <v>679</v>
      </c>
      <c r="AA1256">
        <v>8583.33</v>
      </c>
      <c r="AB1256">
        <v>7</v>
      </c>
    </row>
    <row r="1257" spans="1:28" x14ac:dyDescent="0.25">
      <c r="A1257">
        <v>1256</v>
      </c>
      <c r="B1257">
        <v>55542</v>
      </c>
      <c r="C1257">
        <v>28200</v>
      </c>
      <c r="D1257">
        <v>28200</v>
      </c>
      <c r="E1257" s="1">
        <v>0.20499999999999999</v>
      </c>
      <c r="F1257" t="s">
        <v>23</v>
      </c>
      <c r="G1257" t="s">
        <v>15</v>
      </c>
      <c r="H1257" s="1">
        <v>0.156</v>
      </c>
      <c r="I1257" t="s">
        <v>71</v>
      </c>
      <c r="J1257" t="s">
        <v>17</v>
      </c>
      <c r="K1257">
        <v>4833.33</v>
      </c>
      <c r="L1257" t="s">
        <v>27</v>
      </c>
      <c r="M1257">
        <v>18</v>
      </c>
      <c r="N1257">
        <v>27158</v>
      </c>
      <c r="O1257">
        <v>0</v>
      </c>
      <c r="P1257" t="s">
        <v>32</v>
      </c>
      <c r="Q1257">
        <v>20</v>
      </c>
      <c r="R1257">
        <v>15</v>
      </c>
      <c r="S1257">
        <v>1</v>
      </c>
      <c r="T1257">
        <v>9</v>
      </c>
      <c r="U1257" t="s">
        <v>146</v>
      </c>
      <c r="V1257">
        <v>14</v>
      </c>
      <c r="W1257">
        <v>1</v>
      </c>
      <c r="X1257">
        <v>60</v>
      </c>
      <c r="Y1257">
        <v>695</v>
      </c>
      <c r="Z1257">
        <v>699</v>
      </c>
      <c r="AA1257">
        <v>4833.33</v>
      </c>
      <c r="AB1257">
        <v>9</v>
      </c>
    </row>
    <row r="1258" spans="1:28" x14ac:dyDescent="0.25">
      <c r="A1258">
        <v>1257</v>
      </c>
      <c r="B1258">
        <v>26424</v>
      </c>
      <c r="C1258">
        <v>15000</v>
      </c>
      <c r="D1258">
        <v>14975</v>
      </c>
      <c r="E1258" s="1">
        <v>0.13489999999999999</v>
      </c>
      <c r="F1258" t="s">
        <v>14</v>
      </c>
      <c r="G1258" t="s">
        <v>101</v>
      </c>
      <c r="H1258" s="1">
        <v>3.44E-2</v>
      </c>
      <c r="I1258" t="s">
        <v>90</v>
      </c>
      <c r="J1258" t="s">
        <v>31</v>
      </c>
      <c r="K1258">
        <v>6666.67</v>
      </c>
      <c r="L1258" t="s">
        <v>42</v>
      </c>
      <c r="M1258">
        <v>3</v>
      </c>
      <c r="N1258">
        <v>2698</v>
      </c>
      <c r="O1258">
        <v>0</v>
      </c>
      <c r="P1258" t="s">
        <v>19</v>
      </c>
      <c r="Q1258">
        <v>13</v>
      </c>
      <c r="R1258">
        <v>3</v>
      </c>
      <c r="S1258">
        <v>0</v>
      </c>
      <c r="T1258">
        <v>0</v>
      </c>
      <c r="U1258" t="s">
        <v>146</v>
      </c>
      <c r="V1258">
        <v>12</v>
      </c>
      <c r="W1258">
        <v>0</v>
      </c>
      <c r="X1258">
        <v>36</v>
      </c>
      <c r="Y1258">
        <v>705</v>
      </c>
      <c r="Z1258">
        <v>709</v>
      </c>
      <c r="AA1258">
        <v>6666.67</v>
      </c>
      <c r="AB1258">
        <v>0</v>
      </c>
    </row>
    <row r="1259" spans="1:28" x14ac:dyDescent="0.25">
      <c r="A1259">
        <v>1258</v>
      </c>
      <c r="B1259">
        <v>27371</v>
      </c>
      <c r="C1259">
        <v>7400</v>
      </c>
      <c r="D1259">
        <v>7400</v>
      </c>
      <c r="E1259" s="1">
        <v>0.1399</v>
      </c>
      <c r="F1259" t="s">
        <v>14</v>
      </c>
      <c r="G1259" t="s">
        <v>33</v>
      </c>
      <c r="H1259" s="1">
        <v>0.20519999999999999</v>
      </c>
      <c r="I1259" t="s">
        <v>71</v>
      </c>
      <c r="J1259" t="s">
        <v>31</v>
      </c>
      <c r="K1259">
        <v>4166.25</v>
      </c>
      <c r="L1259" t="s">
        <v>62</v>
      </c>
      <c r="M1259">
        <v>17</v>
      </c>
      <c r="N1259">
        <v>6653</v>
      </c>
      <c r="O1259">
        <v>1</v>
      </c>
      <c r="P1259" t="s">
        <v>100</v>
      </c>
      <c r="Q1259">
        <v>13</v>
      </c>
      <c r="R1259">
        <v>20</v>
      </c>
      <c r="S1259">
        <v>3</v>
      </c>
      <c r="T1259" t="s">
        <v>100</v>
      </c>
      <c r="U1259" t="s">
        <v>147</v>
      </c>
      <c r="V1259">
        <v>15</v>
      </c>
      <c r="W1259">
        <v>0</v>
      </c>
      <c r="X1259">
        <v>36</v>
      </c>
      <c r="Y1259">
        <v>675</v>
      </c>
      <c r="Z1259">
        <v>679</v>
      </c>
      <c r="AA1259">
        <v>4166.25</v>
      </c>
      <c r="AB1259">
        <v>-1</v>
      </c>
    </row>
    <row r="1260" spans="1:28" x14ac:dyDescent="0.25">
      <c r="A1260">
        <v>1259</v>
      </c>
      <c r="B1260">
        <v>24445</v>
      </c>
      <c r="C1260">
        <v>15000</v>
      </c>
      <c r="D1260">
        <v>15000</v>
      </c>
      <c r="E1260" s="1">
        <v>0.10589999999999999</v>
      </c>
      <c r="F1260" t="s">
        <v>14</v>
      </c>
      <c r="G1260" t="s">
        <v>15</v>
      </c>
      <c r="H1260" s="1">
        <v>0.14660000000000001</v>
      </c>
      <c r="I1260" t="s">
        <v>38</v>
      </c>
      <c r="J1260" t="s">
        <v>31</v>
      </c>
      <c r="K1260">
        <v>5150</v>
      </c>
      <c r="L1260" t="s">
        <v>52</v>
      </c>
      <c r="M1260">
        <v>9</v>
      </c>
      <c r="N1260">
        <v>5116</v>
      </c>
      <c r="O1260">
        <v>2</v>
      </c>
      <c r="P1260" t="s">
        <v>22</v>
      </c>
      <c r="Q1260">
        <v>10</v>
      </c>
      <c r="R1260">
        <v>14</v>
      </c>
      <c r="S1260">
        <v>1</v>
      </c>
      <c r="T1260">
        <v>2</v>
      </c>
      <c r="U1260" t="s">
        <v>148</v>
      </c>
      <c r="V1260">
        <v>9</v>
      </c>
      <c r="W1260">
        <v>0</v>
      </c>
      <c r="X1260">
        <v>36</v>
      </c>
      <c r="Y1260">
        <v>730</v>
      </c>
      <c r="Z1260">
        <v>734</v>
      </c>
      <c r="AA1260">
        <v>5150</v>
      </c>
      <c r="AB1260">
        <v>2</v>
      </c>
    </row>
    <row r="1261" spans="1:28" x14ac:dyDescent="0.25">
      <c r="A1261">
        <v>1260</v>
      </c>
      <c r="B1261">
        <v>25133</v>
      </c>
      <c r="C1261">
        <v>4500</v>
      </c>
      <c r="D1261">
        <v>4500</v>
      </c>
      <c r="E1261" s="1">
        <v>5.9900000000000002E-2</v>
      </c>
      <c r="F1261" t="s">
        <v>14</v>
      </c>
      <c r="G1261" t="s">
        <v>15</v>
      </c>
      <c r="H1261" s="1">
        <v>0.21460000000000001</v>
      </c>
      <c r="I1261" t="s">
        <v>71</v>
      </c>
      <c r="J1261" t="s">
        <v>31</v>
      </c>
      <c r="K1261">
        <v>3644.83</v>
      </c>
      <c r="L1261" t="s">
        <v>63</v>
      </c>
      <c r="M1261">
        <v>8</v>
      </c>
      <c r="N1261">
        <v>1058</v>
      </c>
      <c r="O1261">
        <v>2</v>
      </c>
      <c r="P1261" t="s">
        <v>19</v>
      </c>
      <c r="Q1261">
        <v>5</v>
      </c>
      <c r="R1261">
        <v>21</v>
      </c>
      <c r="S1261">
        <v>1</v>
      </c>
      <c r="T1261">
        <v>0</v>
      </c>
      <c r="U1261" t="s">
        <v>148</v>
      </c>
      <c r="V1261">
        <v>7</v>
      </c>
      <c r="W1261">
        <v>0</v>
      </c>
      <c r="X1261">
        <v>36</v>
      </c>
      <c r="Y1261">
        <v>765</v>
      </c>
      <c r="Z1261">
        <v>769</v>
      </c>
      <c r="AA1261">
        <v>3644.83</v>
      </c>
      <c r="AB1261">
        <v>0</v>
      </c>
    </row>
    <row r="1262" spans="1:28" x14ac:dyDescent="0.25">
      <c r="A1262">
        <v>1261</v>
      </c>
      <c r="B1262">
        <v>72072</v>
      </c>
      <c r="C1262">
        <v>3000</v>
      </c>
      <c r="D1262">
        <v>3000</v>
      </c>
      <c r="E1262" s="1">
        <v>0.1409</v>
      </c>
      <c r="F1262" t="s">
        <v>14</v>
      </c>
      <c r="G1262" t="s">
        <v>15</v>
      </c>
      <c r="H1262" s="1">
        <v>0.1236</v>
      </c>
      <c r="I1262" t="s">
        <v>85</v>
      </c>
      <c r="J1262" t="s">
        <v>31</v>
      </c>
      <c r="K1262">
        <v>4789.33</v>
      </c>
      <c r="L1262" t="s">
        <v>84</v>
      </c>
      <c r="M1262">
        <v>9</v>
      </c>
      <c r="N1262">
        <v>1353</v>
      </c>
      <c r="O1262">
        <v>2</v>
      </c>
      <c r="P1262" t="s">
        <v>40</v>
      </c>
      <c r="Q1262">
        <v>14</v>
      </c>
      <c r="R1262">
        <v>12</v>
      </c>
      <c r="S1262">
        <v>1</v>
      </c>
      <c r="T1262">
        <v>11</v>
      </c>
      <c r="U1262" t="s">
        <v>148</v>
      </c>
      <c r="V1262">
        <v>15</v>
      </c>
      <c r="W1262">
        <v>0</v>
      </c>
      <c r="X1262">
        <v>36</v>
      </c>
      <c r="Y1262">
        <v>680</v>
      </c>
      <c r="Z1262">
        <v>684</v>
      </c>
      <c r="AA1262">
        <v>4789.33</v>
      </c>
      <c r="AB1262">
        <v>11</v>
      </c>
    </row>
    <row r="1263" spans="1:28" x14ac:dyDescent="0.25">
      <c r="A1263">
        <v>1262</v>
      </c>
      <c r="B1263">
        <v>43844</v>
      </c>
      <c r="C1263">
        <v>9000</v>
      </c>
      <c r="D1263">
        <v>9000</v>
      </c>
      <c r="E1263" s="1">
        <v>0.14269999999999999</v>
      </c>
      <c r="F1263" t="s">
        <v>14</v>
      </c>
      <c r="G1263" t="s">
        <v>15</v>
      </c>
      <c r="H1263" s="1">
        <v>0.18740000000000001</v>
      </c>
      <c r="I1263" t="s">
        <v>20</v>
      </c>
      <c r="J1263" t="s">
        <v>31</v>
      </c>
      <c r="K1263">
        <v>5833.33</v>
      </c>
      <c r="L1263" t="s">
        <v>62</v>
      </c>
      <c r="M1263">
        <v>13</v>
      </c>
      <c r="N1263">
        <v>11637</v>
      </c>
      <c r="O1263">
        <v>3</v>
      </c>
      <c r="P1263" t="s">
        <v>44</v>
      </c>
      <c r="Q1263">
        <v>14</v>
      </c>
      <c r="R1263">
        <v>18</v>
      </c>
      <c r="S1263">
        <v>1</v>
      </c>
      <c r="T1263">
        <v>8</v>
      </c>
      <c r="U1263" t="s">
        <v>149</v>
      </c>
      <c r="V1263">
        <v>15</v>
      </c>
      <c r="W1263">
        <v>0</v>
      </c>
      <c r="X1263">
        <v>36</v>
      </c>
      <c r="Y1263">
        <v>675</v>
      </c>
      <c r="Z1263">
        <v>679</v>
      </c>
      <c r="AA1263">
        <v>5833.33</v>
      </c>
      <c r="AB1263">
        <v>8</v>
      </c>
    </row>
    <row r="1264" spans="1:28" x14ac:dyDescent="0.25">
      <c r="A1264">
        <v>1263</v>
      </c>
      <c r="B1264">
        <v>60894</v>
      </c>
      <c r="C1264">
        <v>4000</v>
      </c>
      <c r="D1264">
        <v>4000</v>
      </c>
      <c r="E1264" s="1">
        <v>8.8999999999999996E-2</v>
      </c>
      <c r="F1264" t="s">
        <v>14</v>
      </c>
      <c r="G1264" t="s">
        <v>29</v>
      </c>
      <c r="H1264" s="1">
        <v>0.24110000000000001</v>
      </c>
      <c r="I1264" t="s">
        <v>46</v>
      </c>
      <c r="J1264" t="s">
        <v>31</v>
      </c>
      <c r="K1264">
        <v>4583.33</v>
      </c>
      <c r="L1264" t="s">
        <v>42</v>
      </c>
      <c r="M1264">
        <v>17</v>
      </c>
      <c r="N1264">
        <v>11351</v>
      </c>
      <c r="O1264">
        <v>0</v>
      </c>
      <c r="P1264" t="s">
        <v>49</v>
      </c>
      <c r="Q1264">
        <v>8</v>
      </c>
      <c r="R1264">
        <v>24</v>
      </c>
      <c r="S1264">
        <v>2</v>
      </c>
      <c r="T1264">
        <v>1</v>
      </c>
      <c r="U1264" t="s">
        <v>146</v>
      </c>
      <c r="V1264">
        <v>12</v>
      </c>
      <c r="W1264">
        <v>0</v>
      </c>
      <c r="X1264">
        <v>36</v>
      </c>
      <c r="Y1264">
        <v>705</v>
      </c>
      <c r="Z1264">
        <v>709</v>
      </c>
      <c r="AA1264">
        <v>4583.33</v>
      </c>
      <c r="AB1264">
        <v>1</v>
      </c>
    </row>
    <row r="1265" spans="1:28" x14ac:dyDescent="0.25">
      <c r="A1265">
        <v>1264</v>
      </c>
      <c r="B1265">
        <v>59206</v>
      </c>
      <c r="C1265">
        <v>10000</v>
      </c>
      <c r="D1265">
        <v>10000</v>
      </c>
      <c r="E1265" s="1">
        <v>0.17269999999999999</v>
      </c>
      <c r="F1265" t="s">
        <v>14</v>
      </c>
      <c r="G1265" t="s">
        <v>29</v>
      </c>
      <c r="H1265" s="1">
        <v>0.21840000000000001</v>
      </c>
      <c r="I1265" t="s">
        <v>103</v>
      </c>
      <c r="J1265" t="s">
        <v>17</v>
      </c>
      <c r="K1265">
        <v>2916.67</v>
      </c>
      <c r="L1265" t="s">
        <v>48</v>
      </c>
      <c r="M1265">
        <v>18</v>
      </c>
      <c r="N1265">
        <v>21245</v>
      </c>
      <c r="O1265">
        <v>0</v>
      </c>
      <c r="P1265" t="s">
        <v>40</v>
      </c>
      <c r="Q1265">
        <v>17</v>
      </c>
      <c r="R1265">
        <v>21</v>
      </c>
      <c r="S1265">
        <v>2</v>
      </c>
      <c r="T1265">
        <v>11</v>
      </c>
      <c r="U1265" t="s">
        <v>146</v>
      </c>
      <c r="V1265">
        <v>17</v>
      </c>
      <c r="W1265">
        <v>1</v>
      </c>
      <c r="X1265">
        <v>36</v>
      </c>
      <c r="Y1265">
        <v>665</v>
      </c>
      <c r="Z1265">
        <v>669</v>
      </c>
      <c r="AA1265">
        <v>2916.67</v>
      </c>
      <c r="AB1265">
        <v>11</v>
      </c>
    </row>
    <row r="1266" spans="1:28" x14ac:dyDescent="0.25">
      <c r="A1266">
        <v>1265</v>
      </c>
      <c r="B1266">
        <v>24426</v>
      </c>
      <c r="C1266">
        <v>6400</v>
      </c>
      <c r="D1266">
        <v>6400</v>
      </c>
      <c r="E1266" s="1">
        <v>0.15989999999999999</v>
      </c>
      <c r="F1266" t="s">
        <v>23</v>
      </c>
      <c r="G1266" t="s">
        <v>15</v>
      </c>
      <c r="H1266" s="1">
        <v>0.24429999999999999</v>
      </c>
      <c r="I1266" t="s">
        <v>71</v>
      </c>
      <c r="J1266" t="s">
        <v>31</v>
      </c>
      <c r="K1266">
        <v>3500</v>
      </c>
      <c r="L1266" t="s">
        <v>25</v>
      </c>
      <c r="M1266">
        <v>9</v>
      </c>
      <c r="N1266">
        <v>973</v>
      </c>
      <c r="O1266">
        <v>0</v>
      </c>
      <c r="P1266" t="s">
        <v>64</v>
      </c>
      <c r="Q1266">
        <v>15</v>
      </c>
      <c r="R1266">
        <v>24</v>
      </c>
      <c r="S1266">
        <v>1</v>
      </c>
      <c r="T1266">
        <v>4</v>
      </c>
      <c r="U1266" t="s">
        <v>146</v>
      </c>
      <c r="V1266">
        <v>14</v>
      </c>
      <c r="W1266">
        <v>0</v>
      </c>
      <c r="X1266">
        <v>60</v>
      </c>
      <c r="Y1266">
        <v>690</v>
      </c>
      <c r="Z1266">
        <v>694</v>
      </c>
      <c r="AA1266">
        <v>3500</v>
      </c>
      <c r="AB1266">
        <v>4</v>
      </c>
    </row>
    <row r="1267" spans="1:28" x14ac:dyDescent="0.25">
      <c r="A1267">
        <v>1266</v>
      </c>
      <c r="B1267">
        <v>91173</v>
      </c>
      <c r="C1267">
        <v>4325</v>
      </c>
      <c r="D1267">
        <v>4325</v>
      </c>
      <c r="E1267" s="1">
        <v>0.1016</v>
      </c>
      <c r="F1267" t="s">
        <v>14</v>
      </c>
      <c r="G1267" t="s">
        <v>15</v>
      </c>
      <c r="H1267" s="1">
        <v>1.7899999999999999E-2</v>
      </c>
      <c r="I1267" t="s">
        <v>61</v>
      </c>
      <c r="J1267" t="s">
        <v>17</v>
      </c>
      <c r="K1267">
        <v>11000</v>
      </c>
      <c r="L1267" t="s">
        <v>21</v>
      </c>
      <c r="M1267">
        <v>9</v>
      </c>
      <c r="N1267">
        <v>75</v>
      </c>
      <c r="O1267">
        <v>3</v>
      </c>
      <c r="P1267" t="s">
        <v>100</v>
      </c>
      <c r="Q1267">
        <v>10</v>
      </c>
      <c r="R1267">
        <v>1</v>
      </c>
      <c r="S1267">
        <v>1</v>
      </c>
      <c r="T1267" t="s">
        <v>100</v>
      </c>
      <c r="U1267" t="s">
        <v>149</v>
      </c>
      <c r="V1267">
        <v>11</v>
      </c>
      <c r="W1267">
        <v>1</v>
      </c>
      <c r="X1267">
        <v>36</v>
      </c>
      <c r="Y1267">
        <v>715</v>
      </c>
      <c r="Z1267">
        <v>719</v>
      </c>
      <c r="AA1267">
        <v>11000</v>
      </c>
      <c r="AB1267">
        <v>-1</v>
      </c>
    </row>
    <row r="1268" spans="1:28" x14ac:dyDescent="0.25">
      <c r="A1268">
        <v>1267</v>
      </c>
      <c r="B1268">
        <v>56404</v>
      </c>
      <c r="C1268">
        <v>12000</v>
      </c>
      <c r="D1268">
        <v>12000</v>
      </c>
      <c r="E1268" s="1">
        <v>0.13109999999999999</v>
      </c>
      <c r="F1268" t="s">
        <v>14</v>
      </c>
      <c r="G1268" t="s">
        <v>15</v>
      </c>
      <c r="H1268" s="1">
        <v>0.1704</v>
      </c>
      <c r="I1268" t="s">
        <v>79</v>
      </c>
      <c r="J1268" t="s">
        <v>17</v>
      </c>
      <c r="K1268">
        <v>4583.33</v>
      </c>
      <c r="L1268" t="s">
        <v>27</v>
      </c>
      <c r="M1268">
        <v>9</v>
      </c>
      <c r="N1268">
        <v>41871</v>
      </c>
      <c r="O1268">
        <v>0</v>
      </c>
      <c r="P1268" t="s">
        <v>37</v>
      </c>
      <c r="Q1268">
        <v>13</v>
      </c>
      <c r="R1268">
        <v>17</v>
      </c>
      <c r="S1268">
        <v>1</v>
      </c>
      <c r="T1268">
        <v>3</v>
      </c>
      <c r="U1268" t="s">
        <v>146</v>
      </c>
      <c r="V1268">
        <v>14</v>
      </c>
      <c r="W1268">
        <v>1</v>
      </c>
      <c r="X1268">
        <v>36</v>
      </c>
      <c r="Y1268">
        <v>695</v>
      </c>
      <c r="Z1268">
        <v>699</v>
      </c>
      <c r="AA1268">
        <v>4583.33</v>
      </c>
      <c r="AB1268">
        <v>3</v>
      </c>
    </row>
    <row r="1269" spans="1:28" x14ac:dyDescent="0.25">
      <c r="A1269">
        <v>1268</v>
      </c>
      <c r="B1269">
        <v>75634</v>
      </c>
      <c r="C1269">
        <v>10000</v>
      </c>
      <c r="D1269">
        <v>10000</v>
      </c>
      <c r="E1269" s="1">
        <v>0.15310000000000001</v>
      </c>
      <c r="F1269" t="s">
        <v>14</v>
      </c>
      <c r="G1269" t="s">
        <v>15</v>
      </c>
      <c r="H1269" s="1">
        <v>0.104</v>
      </c>
      <c r="I1269" t="s">
        <v>24</v>
      </c>
      <c r="J1269" t="s">
        <v>31</v>
      </c>
      <c r="K1269">
        <v>9000</v>
      </c>
      <c r="L1269" t="s">
        <v>48</v>
      </c>
      <c r="M1269">
        <v>12</v>
      </c>
      <c r="N1269">
        <v>5141</v>
      </c>
      <c r="O1269">
        <v>0</v>
      </c>
      <c r="P1269" t="s">
        <v>40</v>
      </c>
      <c r="Q1269">
        <v>15</v>
      </c>
      <c r="R1269">
        <v>10</v>
      </c>
      <c r="S1269">
        <v>1</v>
      </c>
      <c r="T1269">
        <v>11</v>
      </c>
      <c r="U1269" t="s">
        <v>146</v>
      </c>
      <c r="V1269">
        <v>17</v>
      </c>
      <c r="W1269">
        <v>0</v>
      </c>
      <c r="X1269">
        <v>36</v>
      </c>
      <c r="Y1269">
        <v>665</v>
      </c>
      <c r="Z1269">
        <v>669</v>
      </c>
      <c r="AA1269">
        <v>9000</v>
      </c>
      <c r="AB1269">
        <v>11</v>
      </c>
    </row>
    <row r="1270" spans="1:28" x14ac:dyDescent="0.25">
      <c r="A1270">
        <v>1269</v>
      </c>
      <c r="B1270">
        <v>93296</v>
      </c>
      <c r="C1270">
        <v>12000</v>
      </c>
      <c r="D1270">
        <v>12000</v>
      </c>
      <c r="E1270" s="1">
        <v>0.1016</v>
      </c>
      <c r="F1270" t="s">
        <v>14</v>
      </c>
      <c r="G1270" t="s">
        <v>68</v>
      </c>
      <c r="H1270" s="1">
        <v>8.0500000000000002E-2</v>
      </c>
      <c r="I1270" t="s">
        <v>38</v>
      </c>
      <c r="J1270" t="s">
        <v>17</v>
      </c>
      <c r="K1270">
        <v>6250</v>
      </c>
      <c r="L1270" t="s">
        <v>39</v>
      </c>
      <c r="M1270">
        <v>9</v>
      </c>
      <c r="N1270">
        <v>11626</v>
      </c>
      <c r="O1270">
        <v>0</v>
      </c>
      <c r="P1270" t="s">
        <v>19</v>
      </c>
      <c r="Q1270">
        <v>10</v>
      </c>
      <c r="R1270">
        <v>8</v>
      </c>
      <c r="S1270">
        <v>4</v>
      </c>
      <c r="T1270">
        <v>0</v>
      </c>
      <c r="U1270" t="s">
        <v>146</v>
      </c>
      <c r="V1270">
        <v>11</v>
      </c>
      <c r="W1270">
        <v>1</v>
      </c>
      <c r="X1270">
        <v>36</v>
      </c>
      <c r="Y1270">
        <v>720</v>
      </c>
      <c r="Z1270">
        <v>724</v>
      </c>
      <c r="AA1270">
        <v>6250</v>
      </c>
      <c r="AB1270">
        <v>0</v>
      </c>
    </row>
    <row r="1271" spans="1:28" x14ac:dyDescent="0.25">
      <c r="A1271">
        <v>1270</v>
      </c>
      <c r="B1271">
        <v>69885</v>
      </c>
      <c r="C1271">
        <v>6000</v>
      </c>
      <c r="D1271">
        <v>6000</v>
      </c>
      <c r="E1271" s="1">
        <v>0.1212</v>
      </c>
      <c r="F1271" t="s">
        <v>14</v>
      </c>
      <c r="G1271" t="s">
        <v>15</v>
      </c>
      <c r="H1271" s="1">
        <v>4.9399999999999999E-2</v>
      </c>
      <c r="I1271" t="s">
        <v>86</v>
      </c>
      <c r="J1271" t="s">
        <v>17</v>
      </c>
      <c r="K1271">
        <v>4333.33</v>
      </c>
      <c r="L1271" t="s">
        <v>25</v>
      </c>
      <c r="M1271">
        <v>12</v>
      </c>
      <c r="N1271">
        <v>9656</v>
      </c>
      <c r="O1271">
        <v>2</v>
      </c>
      <c r="P1271" t="s">
        <v>28</v>
      </c>
      <c r="Q1271">
        <v>12</v>
      </c>
      <c r="R1271">
        <v>4</v>
      </c>
      <c r="S1271">
        <v>1</v>
      </c>
      <c r="T1271">
        <v>5</v>
      </c>
      <c r="U1271" t="s">
        <v>148</v>
      </c>
      <c r="V1271">
        <v>14</v>
      </c>
      <c r="W1271">
        <v>1</v>
      </c>
      <c r="X1271">
        <v>36</v>
      </c>
      <c r="Y1271">
        <v>690</v>
      </c>
      <c r="Z1271">
        <v>694</v>
      </c>
      <c r="AA1271">
        <v>4333.33</v>
      </c>
      <c r="AB1271">
        <v>5</v>
      </c>
    </row>
    <row r="1272" spans="1:28" x14ac:dyDescent="0.25">
      <c r="A1272">
        <v>1271</v>
      </c>
      <c r="B1272">
        <v>31787</v>
      </c>
      <c r="C1272">
        <v>2200</v>
      </c>
      <c r="D1272">
        <v>2200</v>
      </c>
      <c r="E1272" s="1">
        <v>0.13489999999999999</v>
      </c>
      <c r="F1272" t="s">
        <v>14</v>
      </c>
      <c r="G1272" t="s">
        <v>15</v>
      </c>
      <c r="H1272" s="1">
        <v>3.27E-2</v>
      </c>
      <c r="I1272" t="s">
        <v>79</v>
      </c>
      <c r="J1272" t="s">
        <v>35</v>
      </c>
      <c r="K1272">
        <v>6666.67</v>
      </c>
      <c r="L1272" t="s">
        <v>83</v>
      </c>
      <c r="M1272">
        <v>2</v>
      </c>
      <c r="N1272">
        <v>10142</v>
      </c>
      <c r="O1272">
        <v>0</v>
      </c>
      <c r="P1272" t="s">
        <v>28</v>
      </c>
      <c r="Q1272">
        <v>13</v>
      </c>
      <c r="R1272">
        <v>3</v>
      </c>
      <c r="S1272">
        <v>1</v>
      </c>
      <c r="T1272">
        <v>5</v>
      </c>
      <c r="U1272" t="s">
        <v>146</v>
      </c>
      <c r="V1272">
        <v>13</v>
      </c>
      <c r="W1272">
        <v>1</v>
      </c>
      <c r="X1272">
        <v>36</v>
      </c>
      <c r="Y1272">
        <v>700</v>
      </c>
      <c r="Z1272">
        <v>704</v>
      </c>
      <c r="AA1272">
        <v>6666.67</v>
      </c>
      <c r="AB1272">
        <v>5</v>
      </c>
    </row>
    <row r="1273" spans="1:28" x14ac:dyDescent="0.25">
      <c r="A1273">
        <v>1272</v>
      </c>
      <c r="B1273">
        <v>38073</v>
      </c>
      <c r="C1273">
        <v>5000</v>
      </c>
      <c r="D1273">
        <v>5000</v>
      </c>
      <c r="E1273" s="1">
        <v>0.14269999999999999</v>
      </c>
      <c r="F1273" t="s">
        <v>14</v>
      </c>
      <c r="G1273" t="s">
        <v>15</v>
      </c>
      <c r="H1273" s="2">
        <v>0.17</v>
      </c>
      <c r="I1273" t="s">
        <v>46</v>
      </c>
      <c r="J1273" t="s">
        <v>35</v>
      </c>
      <c r="K1273">
        <v>5000</v>
      </c>
      <c r="L1273" t="s">
        <v>36</v>
      </c>
      <c r="M1273">
        <v>9</v>
      </c>
      <c r="N1273">
        <v>14748</v>
      </c>
      <c r="O1273">
        <v>3</v>
      </c>
      <c r="P1273" t="s">
        <v>49</v>
      </c>
      <c r="Q1273">
        <v>14</v>
      </c>
      <c r="R1273" s="5">
        <v>17</v>
      </c>
      <c r="S1273">
        <v>1</v>
      </c>
      <c r="T1273">
        <v>1</v>
      </c>
      <c r="U1273" t="s">
        <v>149</v>
      </c>
      <c r="V1273">
        <v>16</v>
      </c>
      <c r="W1273">
        <v>1</v>
      </c>
      <c r="X1273">
        <v>36</v>
      </c>
      <c r="Y1273">
        <v>670</v>
      </c>
      <c r="Z1273">
        <v>674</v>
      </c>
      <c r="AA1273">
        <v>5000</v>
      </c>
      <c r="AB1273">
        <v>1</v>
      </c>
    </row>
    <row r="1274" spans="1:28" x14ac:dyDescent="0.25">
      <c r="A1274">
        <v>1273</v>
      </c>
      <c r="B1274">
        <v>25600</v>
      </c>
      <c r="C1274">
        <v>12000</v>
      </c>
      <c r="D1274">
        <v>12000</v>
      </c>
      <c r="E1274" s="1">
        <v>0.19689999999999999</v>
      </c>
      <c r="F1274" t="s">
        <v>23</v>
      </c>
      <c r="G1274" t="s">
        <v>15</v>
      </c>
      <c r="H1274" s="1">
        <v>0.1623</v>
      </c>
      <c r="I1274" t="s">
        <v>108</v>
      </c>
      <c r="J1274" t="s">
        <v>31</v>
      </c>
      <c r="K1274">
        <v>3376</v>
      </c>
      <c r="L1274" t="s">
        <v>48</v>
      </c>
      <c r="M1274">
        <v>12</v>
      </c>
      <c r="N1274">
        <v>8437</v>
      </c>
      <c r="O1274">
        <v>1</v>
      </c>
      <c r="P1274" t="s">
        <v>64</v>
      </c>
      <c r="Q1274">
        <v>19</v>
      </c>
      <c r="R1274">
        <v>16</v>
      </c>
      <c r="S1274">
        <v>1</v>
      </c>
      <c r="T1274">
        <v>4</v>
      </c>
      <c r="U1274" t="s">
        <v>147</v>
      </c>
      <c r="V1274">
        <v>17</v>
      </c>
      <c r="W1274">
        <v>0</v>
      </c>
      <c r="X1274">
        <v>60</v>
      </c>
      <c r="Y1274">
        <v>665</v>
      </c>
      <c r="Z1274">
        <v>669</v>
      </c>
      <c r="AA1274">
        <v>3376</v>
      </c>
      <c r="AB1274">
        <v>4</v>
      </c>
    </row>
    <row r="1275" spans="1:28" x14ac:dyDescent="0.25">
      <c r="A1275">
        <v>1274</v>
      </c>
      <c r="B1275">
        <v>36576</v>
      </c>
      <c r="C1275">
        <v>3000</v>
      </c>
      <c r="D1275">
        <v>3000</v>
      </c>
      <c r="E1275" s="1">
        <v>7.9000000000000001E-2</v>
      </c>
      <c r="F1275" t="s">
        <v>14</v>
      </c>
      <c r="G1275" t="s">
        <v>29</v>
      </c>
      <c r="H1275" s="1">
        <v>0.2203</v>
      </c>
      <c r="I1275" t="s">
        <v>77</v>
      </c>
      <c r="J1275" t="s">
        <v>17</v>
      </c>
      <c r="K1275">
        <v>5583.33</v>
      </c>
      <c r="L1275" t="s">
        <v>42</v>
      </c>
      <c r="M1275">
        <v>15</v>
      </c>
      <c r="N1275">
        <v>12968</v>
      </c>
      <c r="O1275">
        <v>0</v>
      </c>
      <c r="P1275" t="s">
        <v>37</v>
      </c>
      <c r="Q1275">
        <v>7</v>
      </c>
      <c r="R1275">
        <v>22</v>
      </c>
      <c r="S1275">
        <v>2</v>
      </c>
      <c r="T1275">
        <v>3</v>
      </c>
      <c r="U1275" t="s">
        <v>146</v>
      </c>
      <c r="V1275">
        <v>12</v>
      </c>
      <c r="W1275">
        <v>1</v>
      </c>
      <c r="X1275">
        <v>36</v>
      </c>
      <c r="Y1275">
        <v>705</v>
      </c>
      <c r="Z1275">
        <v>709</v>
      </c>
      <c r="AA1275">
        <v>5583.33</v>
      </c>
      <c r="AB1275">
        <v>3</v>
      </c>
    </row>
    <row r="1276" spans="1:28" x14ac:dyDescent="0.25">
      <c r="A1276">
        <v>1275</v>
      </c>
      <c r="B1276">
        <v>81991</v>
      </c>
      <c r="C1276">
        <v>30000</v>
      </c>
      <c r="D1276">
        <v>30000</v>
      </c>
      <c r="E1276" s="1">
        <v>0.21490000000000001</v>
      </c>
      <c r="F1276" t="s">
        <v>23</v>
      </c>
      <c r="G1276" t="s">
        <v>15</v>
      </c>
      <c r="H1276" s="1">
        <v>0.16889999999999999</v>
      </c>
      <c r="I1276" t="s">
        <v>71</v>
      </c>
      <c r="J1276" t="s">
        <v>17</v>
      </c>
      <c r="K1276">
        <v>13999.17</v>
      </c>
      <c r="L1276" t="s">
        <v>83</v>
      </c>
      <c r="M1276">
        <v>14</v>
      </c>
      <c r="N1276">
        <v>61579</v>
      </c>
      <c r="O1276">
        <v>0</v>
      </c>
      <c r="P1276" t="s">
        <v>40</v>
      </c>
      <c r="Q1276">
        <v>21</v>
      </c>
      <c r="R1276">
        <v>16</v>
      </c>
      <c r="S1276">
        <v>1</v>
      </c>
      <c r="T1276">
        <v>11</v>
      </c>
      <c r="U1276" t="s">
        <v>146</v>
      </c>
      <c r="V1276">
        <v>13</v>
      </c>
      <c r="W1276">
        <v>1</v>
      </c>
      <c r="X1276">
        <v>60</v>
      </c>
      <c r="Y1276">
        <v>700</v>
      </c>
      <c r="Z1276">
        <v>704</v>
      </c>
      <c r="AA1276">
        <v>13999.17</v>
      </c>
      <c r="AB1276">
        <v>11</v>
      </c>
    </row>
    <row r="1277" spans="1:28" x14ac:dyDescent="0.25">
      <c r="A1277">
        <v>1276</v>
      </c>
      <c r="B1277">
        <v>73434</v>
      </c>
      <c r="C1277">
        <v>10800</v>
      </c>
      <c r="D1277">
        <v>10800</v>
      </c>
      <c r="E1277" s="1">
        <v>0.1212</v>
      </c>
      <c r="F1277" t="s">
        <v>14</v>
      </c>
      <c r="G1277" t="s">
        <v>15</v>
      </c>
      <c r="H1277" s="1">
        <v>0.26700000000000002</v>
      </c>
      <c r="I1277" t="s">
        <v>30</v>
      </c>
      <c r="J1277" t="s">
        <v>31</v>
      </c>
      <c r="K1277">
        <v>5833.33</v>
      </c>
      <c r="L1277" t="s">
        <v>27</v>
      </c>
      <c r="M1277">
        <v>6</v>
      </c>
      <c r="N1277">
        <v>27585</v>
      </c>
      <c r="O1277">
        <v>0</v>
      </c>
      <c r="P1277" t="s">
        <v>28</v>
      </c>
      <c r="Q1277">
        <v>12</v>
      </c>
      <c r="R1277">
        <v>26</v>
      </c>
      <c r="S1277">
        <v>1</v>
      </c>
      <c r="T1277">
        <v>5</v>
      </c>
      <c r="U1277" t="s">
        <v>146</v>
      </c>
      <c r="V1277">
        <v>14</v>
      </c>
      <c r="W1277">
        <v>0</v>
      </c>
      <c r="X1277">
        <v>36</v>
      </c>
      <c r="Y1277">
        <v>695</v>
      </c>
      <c r="Z1277">
        <v>699</v>
      </c>
      <c r="AA1277">
        <v>5833.33</v>
      </c>
      <c r="AB1277">
        <v>5</v>
      </c>
    </row>
    <row r="1278" spans="1:28" x14ac:dyDescent="0.25">
      <c r="A1278">
        <v>1277</v>
      </c>
      <c r="B1278">
        <v>50956</v>
      </c>
      <c r="C1278">
        <v>10500</v>
      </c>
      <c r="D1278">
        <v>10500</v>
      </c>
      <c r="E1278" s="1">
        <v>0.1825</v>
      </c>
      <c r="F1278" t="s">
        <v>14</v>
      </c>
      <c r="G1278" t="s">
        <v>15</v>
      </c>
      <c r="H1278" s="1">
        <v>0.1152</v>
      </c>
      <c r="I1278" t="s">
        <v>61</v>
      </c>
      <c r="J1278" t="s">
        <v>17</v>
      </c>
      <c r="K1278">
        <v>8750</v>
      </c>
      <c r="L1278" t="s">
        <v>73</v>
      </c>
      <c r="M1278">
        <v>15</v>
      </c>
      <c r="N1278">
        <v>9984</v>
      </c>
      <c r="O1278">
        <v>3</v>
      </c>
      <c r="P1278" t="s">
        <v>44</v>
      </c>
      <c r="Q1278">
        <v>18</v>
      </c>
      <c r="R1278">
        <v>11</v>
      </c>
      <c r="S1278">
        <v>1</v>
      </c>
      <c r="T1278">
        <v>8</v>
      </c>
      <c r="U1278" t="s">
        <v>149</v>
      </c>
      <c r="V1278">
        <v>18</v>
      </c>
      <c r="W1278">
        <v>1</v>
      </c>
      <c r="X1278">
        <v>36</v>
      </c>
      <c r="Y1278">
        <v>660</v>
      </c>
      <c r="Z1278">
        <v>664</v>
      </c>
      <c r="AA1278">
        <v>8750</v>
      </c>
      <c r="AB1278">
        <v>8</v>
      </c>
    </row>
    <row r="1279" spans="1:28" x14ac:dyDescent="0.25">
      <c r="A1279">
        <v>1278</v>
      </c>
      <c r="B1279">
        <v>45189</v>
      </c>
      <c r="C1279">
        <v>10000</v>
      </c>
      <c r="D1279">
        <v>10000</v>
      </c>
      <c r="E1279" s="1">
        <v>6.6199999999999995E-2</v>
      </c>
      <c r="F1279" t="s">
        <v>14</v>
      </c>
      <c r="G1279" t="s">
        <v>15</v>
      </c>
      <c r="H1279" s="1">
        <v>5.4899999999999997E-2</v>
      </c>
      <c r="I1279" t="s">
        <v>24</v>
      </c>
      <c r="J1279" t="s">
        <v>17</v>
      </c>
      <c r="K1279">
        <v>10833.33</v>
      </c>
      <c r="L1279" t="s">
        <v>88</v>
      </c>
      <c r="M1279">
        <v>5</v>
      </c>
      <c r="N1279">
        <v>40827</v>
      </c>
      <c r="O1279">
        <v>0</v>
      </c>
      <c r="P1279" t="s">
        <v>53</v>
      </c>
      <c r="Q1279">
        <v>6</v>
      </c>
      <c r="R1279">
        <v>5</v>
      </c>
      <c r="S1279">
        <v>1</v>
      </c>
      <c r="T1279">
        <v>7</v>
      </c>
      <c r="U1279" t="s">
        <v>146</v>
      </c>
      <c r="V1279">
        <v>8</v>
      </c>
      <c r="W1279">
        <v>1</v>
      </c>
      <c r="X1279">
        <v>36</v>
      </c>
      <c r="Y1279">
        <v>755</v>
      </c>
      <c r="Z1279">
        <v>759</v>
      </c>
      <c r="AA1279">
        <v>10833.33</v>
      </c>
      <c r="AB1279">
        <v>7</v>
      </c>
    </row>
    <row r="1280" spans="1:28" x14ac:dyDescent="0.25">
      <c r="A1280">
        <v>1279</v>
      </c>
      <c r="B1280">
        <v>80144</v>
      </c>
      <c r="C1280">
        <v>24000</v>
      </c>
      <c r="D1280">
        <v>23950</v>
      </c>
      <c r="E1280" s="1">
        <v>0.1212</v>
      </c>
      <c r="F1280" t="s">
        <v>14</v>
      </c>
      <c r="G1280" t="s">
        <v>15</v>
      </c>
      <c r="H1280" s="1">
        <v>0.26679999999999998</v>
      </c>
      <c r="I1280" t="s">
        <v>20</v>
      </c>
      <c r="J1280" t="s">
        <v>17</v>
      </c>
      <c r="K1280">
        <v>5791.67</v>
      </c>
      <c r="L1280" t="s">
        <v>21</v>
      </c>
      <c r="M1280">
        <v>13</v>
      </c>
      <c r="N1280">
        <v>34104</v>
      </c>
      <c r="O1280">
        <v>0</v>
      </c>
      <c r="P1280" t="s">
        <v>40</v>
      </c>
      <c r="Q1280">
        <v>12</v>
      </c>
      <c r="R1280">
        <v>26</v>
      </c>
      <c r="S1280">
        <v>1</v>
      </c>
      <c r="T1280">
        <v>11</v>
      </c>
      <c r="U1280" t="s">
        <v>146</v>
      </c>
      <c r="V1280">
        <v>11</v>
      </c>
      <c r="W1280">
        <v>1</v>
      </c>
      <c r="X1280">
        <v>36</v>
      </c>
      <c r="Y1280">
        <v>715</v>
      </c>
      <c r="Z1280">
        <v>719</v>
      </c>
      <c r="AA1280">
        <v>5791.67</v>
      </c>
      <c r="AB1280">
        <v>11</v>
      </c>
    </row>
    <row r="1281" spans="1:28" x14ac:dyDescent="0.25">
      <c r="A1281">
        <v>1280</v>
      </c>
      <c r="B1281">
        <v>77251</v>
      </c>
      <c r="C1281">
        <v>16000</v>
      </c>
      <c r="D1281">
        <v>16000</v>
      </c>
      <c r="E1281" s="1">
        <v>0.1409</v>
      </c>
      <c r="F1281" t="s">
        <v>14</v>
      </c>
      <c r="G1281" t="s">
        <v>15</v>
      </c>
      <c r="H1281" s="1">
        <v>2.8500000000000001E-2</v>
      </c>
      <c r="I1281" t="s">
        <v>24</v>
      </c>
      <c r="J1281" t="s">
        <v>17</v>
      </c>
      <c r="K1281">
        <v>3333.33</v>
      </c>
      <c r="L1281" t="s">
        <v>25</v>
      </c>
      <c r="M1281">
        <v>6</v>
      </c>
      <c r="N1281">
        <v>3909</v>
      </c>
      <c r="O1281">
        <v>0</v>
      </c>
      <c r="P1281" t="s">
        <v>53</v>
      </c>
      <c r="Q1281">
        <v>14</v>
      </c>
      <c r="R1281">
        <v>2</v>
      </c>
      <c r="S1281">
        <v>1</v>
      </c>
      <c r="T1281">
        <v>7</v>
      </c>
      <c r="U1281" t="s">
        <v>146</v>
      </c>
      <c r="V1281">
        <v>14</v>
      </c>
      <c r="W1281">
        <v>1</v>
      </c>
      <c r="X1281">
        <v>36</v>
      </c>
      <c r="Y1281">
        <v>690</v>
      </c>
      <c r="Z1281">
        <v>694</v>
      </c>
      <c r="AA1281">
        <v>3333.33</v>
      </c>
      <c r="AB1281">
        <v>7</v>
      </c>
    </row>
    <row r="1282" spans="1:28" x14ac:dyDescent="0.25">
      <c r="A1282">
        <v>1281</v>
      </c>
      <c r="B1282">
        <v>49782</v>
      </c>
      <c r="C1282">
        <v>15000</v>
      </c>
      <c r="D1282">
        <v>15000</v>
      </c>
      <c r="E1282" s="1">
        <v>0.1399</v>
      </c>
      <c r="F1282" t="s">
        <v>14</v>
      </c>
      <c r="G1282" t="s">
        <v>15</v>
      </c>
      <c r="H1282" s="1">
        <v>0.126</v>
      </c>
      <c r="I1282" t="s">
        <v>103</v>
      </c>
      <c r="J1282" t="s">
        <v>17</v>
      </c>
      <c r="K1282">
        <v>3500</v>
      </c>
      <c r="L1282" t="s">
        <v>42</v>
      </c>
      <c r="M1282">
        <v>7</v>
      </c>
      <c r="N1282">
        <v>13036</v>
      </c>
      <c r="O1282">
        <v>1</v>
      </c>
      <c r="P1282" t="s">
        <v>40</v>
      </c>
      <c r="Q1282">
        <v>13</v>
      </c>
      <c r="R1282">
        <v>12</v>
      </c>
      <c r="S1282">
        <v>1</v>
      </c>
      <c r="T1282">
        <v>11</v>
      </c>
      <c r="U1282" t="s">
        <v>147</v>
      </c>
      <c r="V1282">
        <v>12</v>
      </c>
      <c r="W1282">
        <v>1</v>
      </c>
      <c r="X1282">
        <v>36</v>
      </c>
      <c r="Y1282">
        <v>705</v>
      </c>
      <c r="Z1282">
        <v>709</v>
      </c>
      <c r="AA1282">
        <v>3500</v>
      </c>
      <c r="AB1282">
        <v>11</v>
      </c>
    </row>
    <row r="1283" spans="1:28" x14ac:dyDescent="0.25">
      <c r="A1283">
        <v>1282</v>
      </c>
      <c r="B1283">
        <v>101411</v>
      </c>
      <c r="C1283">
        <v>9500</v>
      </c>
      <c r="D1283">
        <v>9500</v>
      </c>
      <c r="E1283" s="1">
        <v>0.2198</v>
      </c>
      <c r="F1283" t="s">
        <v>14</v>
      </c>
      <c r="G1283" t="s">
        <v>33</v>
      </c>
      <c r="H1283" s="1">
        <v>0.16009999999999999</v>
      </c>
      <c r="I1283" t="s">
        <v>77</v>
      </c>
      <c r="J1283" t="s">
        <v>31</v>
      </c>
      <c r="K1283">
        <v>4500</v>
      </c>
      <c r="L1283" t="s">
        <v>73</v>
      </c>
      <c r="M1283">
        <v>7</v>
      </c>
      <c r="N1283">
        <v>3673</v>
      </c>
      <c r="O1283">
        <v>1</v>
      </c>
      <c r="P1283" t="s">
        <v>37</v>
      </c>
      <c r="Q1283">
        <v>21</v>
      </c>
      <c r="R1283">
        <v>16</v>
      </c>
      <c r="S1283">
        <v>3</v>
      </c>
      <c r="T1283">
        <v>3</v>
      </c>
      <c r="U1283" t="s">
        <v>147</v>
      </c>
      <c r="V1283">
        <v>18</v>
      </c>
      <c r="W1283">
        <v>0</v>
      </c>
      <c r="X1283">
        <v>36</v>
      </c>
      <c r="Y1283">
        <v>660</v>
      </c>
      <c r="Z1283">
        <v>664</v>
      </c>
      <c r="AA1283">
        <v>4500</v>
      </c>
      <c r="AB1283">
        <v>3</v>
      </c>
    </row>
    <row r="1284" spans="1:28" x14ac:dyDescent="0.25">
      <c r="A1284">
        <v>1283</v>
      </c>
      <c r="B1284">
        <v>81782</v>
      </c>
      <c r="C1284">
        <v>35000</v>
      </c>
      <c r="D1284">
        <v>35000</v>
      </c>
      <c r="E1284" s="1">
        <v>0.1905</v>
      </c>
      <c r="F1284" t="s">
        <v>14</v>
      </c>
      <c r="G1284" t="s">
        <v>15</v>
      </c>
      <c r="H1284" s="1">
        <v>0.1575</v>
      </c>
      <c r="I1284" t="s">
        <v>46</v>
      </c>
      <c r="J1284" t="s">
        <v>17</v>
      </c>
      <c r="K1284">
        <v>18750</v>
      </c>
      <c r="L1284" t="s">
        <v>25</v>
      </c>
      <c r="M1284">
        <v>21</v>
      </c>
      <c r="N1284">
        <v>73813</v>
      </c>
      <c r="O1284">
        <v>1</v>
      </c>
      <c r="P1284" t="s">
        <v>64</v>
      </c>
      <c r="Q1284">
        <v>19</v>
      </c>
      <c r="R1284">
        <v>15</v>
      </c>
      <c r="S1284">
        <v>1</v>
      </c>
      <c r="T1284">
        <v>4</v>
      </c>
      <c r="U1284" t="s">
        <v>147</v>
      </c>
      <c r="V1284">
        <v>14</v>
      </c>
      <c r="W1284">
        <v>1</v>
      </c>
      <c r="X1284">
        <v>36</v>
      </c>
      <c r="Y1284">
        <v>690</v>
      </c>
      <c r="Z1284">
        <v>694</v>
      </c>
      <c r="AA1284">
        <v>18750</v>
      </c>
      <c r="AB1284">
        <v>4</v>
      </c>
    </row>
    <row r="1285" spans="1:28" x14ac:dyDescent="0.25">
      <c r="A1285">
        <v>1284</v>
      </c>
      <c r="B1285">
        <v>71268</v>
      </c>
      <c r="C1285">
        <v>5000</v>
      </c>
      <c r="D1285">
        <v>5000</v>
      </c>
      <c r="E1285" s="1">
        <v>7.9000000000000001E-2</v>
      </c>
      <c r="F1285" t="s">
        <v>14</v>
      </c>
      <c r="G1285" t="s">
        <v>15</v>
      </c>
      <c r="H1285" s="1">
        <v>0.21820000000000001</v>
      </c>
      <c r="I1285" t="s">
        <v>20</v>
      </c>
      <c r="J1285" t="s">
        <v>17</v>
      </c>
      <c r="K1285">
        <v>4166.67</v>
      </c>
      <c r="L1285" t="s">
        <v>51</v>
      </c>
      <c r="M1285">
        <v>8</v>
      </c>
      <c r="N1285">
        <v>15502</v>
      </c>
      <c r="O1285">
        <v>1</v>
      </c>
      <c r="P1285" t="s">
        <v>100</v>
      </c>
      <c r="Q1285">
        <v>7</v>
      </c>
      <c r="R1285">
        <v>21</v>
      </c>
      <c r="S1285">
        <v>1</v>
      </c>
      <c r="T1285" t="s">
        <v>100</v>
      </c>
      <c r="U1285" t="s">
        <v>147</v>
      </c>
      <c r="V1285">
        <v>10</v>
      </c>
      <c r="W1285">
        <v>1</v>
      </c>
      <c r="X1285">
        <v>36</v>
      </c>
      <c r="Y1285">
        <v>725</v>
      </c>
      <c r="Z1285">
        <v>729</v>
      </c>
      <c r="AA1285">
        <v>4166.67</v>
      </c>
      <c r="AB1285">
        <v>-1</v>
      </c>
    </row>
    <row r="1286" spans="1:28" x14ac:dyDescent="0.25">
      <c r="A1286">
        <v>1285</v>
      </c>
      <c r="B1286">
        <v>38833</v>
      </c>
      <c r="C1286">
        <v>15000</v>
      </c>
      <c r="D1286">
        <v>15000</v>
      </c>
      <c r="E1286" s="1">
        <v>0.1171</v>
      </c>
      <c r="F1286" t="s">
        <v>14</v>
      </c>
      <c r="G1286" t="s">
        <v>15</v>
      </c>
      <c r="H1286" s="1">
        <v>0.11700000000000001</v>
      </c>
      <c r="I1286" t="s">
        <v>46</v>
      </c>
      <c r="J1286" t="s">
        <v>31</v>
      </c>
      <c r="K1286">
        <v>6250</v>
      </c>
      <c r="L1286" t="s">
        <v>83</v>
      </c>
      <c r="M1286">
        <v>6</v>
      </c>
      <c r="N1286">
        <v>6622</v>
      </c>
      <c r="O1286">
        <v>0</v>
      </c>
      <c r="P1286" t="s">
        <v>47</v>
      </c>
      <c r="Q1286">
        <v>11</v>
      </c>
      <c r="R1286">
        <v>11</v>
      </c>
      <c r="S1286">
        <v>1</v>
      </c>
      <c r="T1286">
        <v>6</v>
      </c>
      <c r="U1286" t="s">
        <v>146</v>
      </c>
      <c r="V1286">
        <v>13</v>
      </c>
      <c r="W1286">
        <v>0</v>
      </c>
      <c r="X1286">
        <v>36</v>
      </c>
      <c r="Y1286">
        <v>700</v>
      </c>
      <c r="Z1286">
        <v>704</v>
      </c>
      <c r="AA1286">
        <v>6250</v>
      </c>
      <c r="AB1286">
        <v>6</v>
      </c>
    </row>
    <row r="1287" spans="1:28" x14ac:dyDescent="0.25">
      <c r="A1287">
        <v>1286</v>
      </c>
      <c r="B1287">
        <v>69249</v>
      </c>
      <c r="C1287">
        <v>5000</v>
      </c>
      <c r="D1287">
        <v>5000</v>
      </c>
      <c r="E1287" s="1">
        <v>0.15310000000000001</v>
      </c>
      <c r="F1287" t="s">
        <v>14</v>
      </c>
      <c r="G1287" t="s">
        <v>15</v>
      </c>
      <c r="H1287" s="1">
        <v>0.17369999999999999</v>
      </c>
      <c r="I1287" t="s">
        <v>61</v>
      </c>
      <c r="J1287" t="s">
        <v>31</v>
      </c>
      <c r="K1287">
        <v>1750</v>
      </c>
      <c r="L1287" t="s">
        <v>62</v>
      </c>
      <c r="M1287">
        <v>3</v>
      </c>
      <c r="N1287">
        <v>10361</v>
      </c>
      <c r="O1287">
        <v>0</v>
      </c>
      <c r="P1287" t="s">
        <v>19</v>
      </c>
      <c r="Q1287">
        <v>15</v>
      </c>
      <c r="R1287">
        <v>17</v>
      </c>
      <c r="S1287">
        <v>1</v>
      </c>
      <c r="T1287">
        <v>0</v>
      </c>
      <c r="U1287" t="s">
        <v>146</v>
      </c>
      <c r="V1287">
        <v>15</v>
      </c>
      <c r="W1287">
        <v>0</v>
      </c>
      <c r="X1287">
        <v>36</v>
      </c>
      <c r="Y1287">
        <v>675</v>
      </c>
      <c r="Z1287">
        <v>679</v>
      </c>
      <c r="AA1287">
        <v>1750</v>
      </c>
      <c r="AB1287">
        <v>0</v>
      </c>
    </row>
    <row r="1288" spans="1:28" x14ac:dyDescent="0.25">
      <c r="A1288">
        <v>1287</v>
      </c>
      <c r="B1288">
        <v>5299</v>
      </c>
      <c r="C1288">
        <v>19000</v>
      </c>
      <c r="D1288">
        <v>18975</v>
      </c>
      <c r="E1288" s="1">
        <v>0.1114</v>
      </c>
      <c r="F1288" t="s">
        <v>14</v>
      </c>
      <c r="G1288" t="s">
        <v>15</v>
      </c>
      <c r="H1288" s="1">
        <v>0.1983</v>
      </c>
      <c r="I1288" t="s">
        <v>24</v>
      </c>
      <c r="J1288" t="s">
        <v>31</v>
      </c>
      <c r="K1288">
        <v>4548.83</v>
      </c>
      <c r="L1288" t="s">
        <v>104</v>
      </c>
      <c r="M1288">
        <v>12</v>
      </c>
      <c r="N1288">
        <v>33809</v>
      </c>
      <c r="O1288">
        <v>1</v>
      </c>
      <c r="P1288" t="s">
        <v>28</v>
      </c>
      <c r="Q1288">
        <v>11</v>
      </c>
      <c r="R1288">
        <v>19</v>
      </c>
      <c r="S1288">
        <v>1</v>
      </c>
      <c r="T1288">
        <v>5</v>
      </c>
      <c r="U1288" t="s">
        <v>147</v>
      </c>
      <c r="V1288">
        <v>8</v>
      </c>
      <c r="W1288">
        <v>0</v>
      </c>
      <c r="X1288">
        <v>36</v>
      </c>
      <c r="Y1288">
        <v>775</v>
      </c>
      <c r="Z1288">
        <v>779</v>
      </c>
      <c r="AA1288">
        <v>4548.83</v>
      </c>
      <c r="AB1288">
        <v>5</v>
      </c>
    </row>
    <row r="1289" spans="1:28" x14ac:dyDescent="0.25">
      <c r="A1289">
        <v>1288</v>
      </c>
      <c r="B1289">
        <v>61835</v>
      </c>
      <c r="C1289">
        <v>11625</v>
      </c>
      <c r="D1289">
        <v>11625</v>
      </c>
      <c r="E1289" s="1">
        <v>0.158</v>
      </c>
      <c r="F1289" t="s">
        <v>14</v>
      </c>
      <c r="G1289" t="s">
        <v>15</v>
      </c>
      <c r="H1289" s="1">
        <v>0.31119999999999998</v>
      </c>
      <c r="I1289" t="s">
        <v>107</v>
      </c>
      <c r="J1289" t="s">
        <v>31</v>
      </c>
      <c r="K1289">
        <v>2860</v>
      </c>
      <c r="L1289" t="s">
        <v>84</v>
      </c>
      <c r="M1289">
        <v>14</v>
      </c>
      <c r="N1289">
        <v>8374</v>
      </c>
      <c r="O1289">
        <v>2</v>
      </c>
      <c r="P1289" t="s">
        <v>53</v>
      </c>
      <c r="Q1289">
        <v>15</v>
      </c>
      <c r="R1289">
        <v>31</v>
      </c>
      <c r="S1289">
        <v>1</v>
      </c>
      <c r="T1289">
        <v>7</v>
      </c>
      <c r="U1289" t="s">
        <v>148</v>
      </c>
      <c r="V1289">
        <v>15</v>
      </c>
      <c r="W1289">
        <v>0</v>
      </c>
      <c r="X1289">
        <v>36</v>
      </c>
      <c r="Y1289">
        <v>680</v>
      </c>
      <c r="Z1289">
        <v>684</v>
      </c>
      <c r="AA1289">
        <v>2860</v>
      </c>
      <c r="AB1289">
        <v>7</v>
      </c>
    </row>
    <row r="1290" spans="1:28" x14ac:dyDescent="0.25">
      <c r="A1290">
        <v>1289</v>
      </c>
      <c r="B1290">
        <v>64769</v>
      </c>
      <c r="C1290">
        <v>25000</v>
      </c>
      <c r="D1290">
        <v>25000</v>
      </c>
      <c r="E1290" s="1">
        <v>7.6200000000000004E-2</v>
      </c>
      <c r="F1290" t="s">
        <v>14</v>
      </c>
      <c r="G1290" t="s">
        <v>97</v>
      </c>
      <c r="H1290" s="1">
        <v>0.13450000000000001</v>
      </c>
      <c r="I1290" t="s">
        <v>71</v>
      </c>
      <c r="J1290" t="s">
        <v>31</v>
      </c>
      <c r="K1290">
        <v>6750</v>
      </c>
      <c r="L1290" t="s">
        <v>82</v>
      </c>
      <c r="M1290">
        <v>16</v>
      </c>
      <c r="N1290">
        <v>17193</v>
      </c>
      <c r="O1290">
        <v>0</v>
      </c>
      <c r="P1290" t="s">
        <v>28</v>
      </c>
      <c r="Q1290">
        <v>7</v>
      </c>
      <c r="R1290">
        <v>13</v>
      </c>
      <c r="S1290">
        <v>0</v>
      </c>
      <c r="T1290">
        <v>5</v>
      </c>
      <c r="U1290" t="s">
        <v>146</v>
      </c>
      <c r="V1290">
        <v>8</v>
      </c>
      <c r="W1290">
        <v>0</v>
      </c>
      <c r="X1290">
        <v>36</v>
      </c>
      <c r="Y1290">
        <v>750</v>
      </c>
      <c r="Z1290">
        <v>754</v>
      </c>
      <c r="AA1290">
        <v>6750</v>
      </c>
      <c r="AB1290">
        <v>5</v>
      </c>
    </row>
    <row r="1291" spans="1:28" x14ac:dyDescent="0.25">
      <c r="A1291">
        <v>1290</v>
      </c>
      <c r="B1291">
        <v>35250</v>
      </c>
      <c r="C1291">
        <v>8000</v>
      </c>
      <c r="D1291">
        <v>8000</v>
      </c>
      <c r="E1291" s="1">
        <v>0.12690000000000001</v>
      </c>
      <c r="F1291" t="s">
        <v>14</v>
      </c>
      <c r="G1291" t="s">
        <v>15</v>
      </c>
      <c r="H1291" s="1">
        <v>7.6700000000000004E-2</v>
      </c>
      <c r="I1291" t="s">
        <v>56</v>
      </c>
      <c r="J1291" t="s">
        <v>35</v>
      </c>
      <c r="K1291">
        <v>7916.67</v>
      </c>
      <c r="L1291" t="s">
        <v>43</v>
      </c>
      <c r="M1291">
        <v>4</v>
      </c>
      <c r="N1291">
        <v>1442</v>
      </c>
      <c r="O1291">
        <v>0</v>
      </c>
      <c r="P1291" t="s">
        <v>47</v>
      </c>
      <c r="Q1291">
        <v>12</v>
      </c>
      <c r="R1291">
        <v>7</v>
      </c>
      <c r="S1291">
        <v>1</v>
      </c>
      <c r="T1291">
        <v>6</v>
      </c>
      <c r="U1291" t="s">
        <v>146</v>
      </c>
      <c r="V1291">
        <v>14</v>
      </c>
      <c r="W1291">
        <v>1</v>
      </c>
      <c r="X1291">
        <v>36</v>
      </c>
      <c r="Y1291">
        <v>685</v>
      </c>
      <c r="Z1291">
        <v>689</v>
      </c>
      <c r="AA1291">
        <v>7916.67</v>
      </c>
      <c r="AB1291">
        <v>6</v>
      </c>
    </row>
    <row r="1292" spans="1:28" x14ac:dyDescent="0.25">
      <c r="A1292">
        <v>1291</v>
      </c>
      <c r="B1292">
        <v>7007</v>
      </c>
      <c r="C1292">
        <v>9800</v>
      </c>
      <c r="D1292">
        <v>9675</v>
      </c>
      <c r="E1292" s="1">
        <v>8.5900000000000004E-2</v>
      </c>
      <c r="F1292" t="s">
        <v>14</v>
      </c>
      <c r="G1292" t="s">
        <v>76</v>
      </c>
      <c r="H1292" s="1">
        <v>0.14990000000000001</v>
      </c>
      <c r="I1292" t="s">
        <v>74</v>
      </c>
      <c r="J1292" t="s">
        <v>17</v>
      </c>
      <c r="K1292">
        <v>3583.33</v>
      </c>
      <c r="L1292" t="s">
        <v>57</v>
      </c>
      <c r="M1292">
        <v>12</v>
      </c>
      <c r="N1292">
        <v>5164</v>
      </c>
      <c r="O1292">
        <v>0</v>
      </c>
      <c r="P1292" t="s">
        <v>37</v>
      </c>
      <c r="Q1292">
        <v>8</v>
      </c>
      <c r="R1292">
        <v>14</v>
      </c>
      <c r="S1292">
        <v>5</v>
      </c>
      <c r="T1292">
        <v>3</v>
      </c>
      <c r="U1292" t="s">
        <v>146</v>
      </c>
      <c r="V1292">
        <v>8</v>
      </c>
      <c r="W1292">
        <v>1</v>
      </c>
      <c r="X1292">
        <v>36</v>
      </c>
      <c r="Y1292">
        <v>760</v>
      </c>
      <c r="Z1292">
        <v>764</v>
      </c>
      <c r="AA1292">
        <v>3583.33</v>
      </c>
      <c r="AB1292">
        <v>3</v>
      </c>
    </row>
    <row r="1293" spans="1:28" x14ac:dyDescent="0.25">
      <c r="A1293">
        <v>1292</v>
      </c>
      <c r="B1293">
        <v>2577</v>
      </c>
      <c r="C1293">
        <v>6000</v>
      </c>
      <c r="D1293">
        <v>5975</v>
      </c>
      <c r="E1293" s="1">
        <v>0.08</v>
      </c>
      <c r="F1293" t="s">
        <v>14</v>
      </c>
      <c r="G1293" t="s">
        <v>97</v>
      </c>
      <c r="H1293" s="1">
        <v>1.06E-2</v>
      </c>
      <c r="I1293" t="s">
        <v>71</v>
      </c>
      <c r="J1293" t="s">
        <v>31</v>
      </c>
      <c r="K1293">
        <v>5000</v>
      </c>
      <c r="L1293" t="s">
        <v>63</v>
      </c>
      <c r="M1293">
        <v>6</v>
      </c>
      <c r="N1293">
        <v>7161</v>
      </c>
      <c r="O1293">
        <v>0</v>
      </c>
      <c r="P1293" t="s">
        <v>37</v>
      </c>
      <c r="Q1293">
        <v>8</v>
      </c>
      <c r="R1293">
        <v>1</v>
      </c>
      <c r="S1293">
        <v>0</v>
      </c>
      <c r="T1293">
        <v>3</v>
      </c>
      <c r="U1293" t="s">
        <v>146</v>
      </c>
      <c r="V1293">
        <v>7</v>
      </c>
      <c r="W1293">
        <v>0</v>
      </c>
      <c r="X1293">
        <v>36</v>
      </c>
      <c r="Y1293">
        <v>765</v>
      </c>
      <c r="Z1293">
        <v>769</v>
      </c>
      <c r="AA1293">
        <v>5000</v>
      </c>
      <c r="AB1293">
        <v>3</v>
      </c>
    </row>
    <row r="1294" spans="1:28" x14ac:dyDescent="0.25">
      <c r="A1294">
        <v>1293</v>
      </c>
      <c r="B1294">
        <v>37863</v>
      </c>
      <c r="C1294">
        <v>10200</v>
      </c>
      <c r="D1294">
        <v>10200</v>
      </c>
      <c r="E1294" s="1">
        <v>0.1242</v>
      </c>
      <c r="F1294" t="s">
        <v>14</v>
      </c>
      <c r="G1294" t="s">
        <v>15</v>
      </c>
      <c r="H1294" s="1">
        <v>0.17860000000000001</v>
      </c>
      <c r="I1294" t="s">
        <v>99</v>
      </c>
      <c r="J1294" t="s">
        <v>17</v>
      </c>
      <c r="K1294">
        <v>5833.33</v>
      </c>
      <c r="L1294" t="s">
        <v>42</v>
      </c>
      <c r="M1294">
        <v>9</v>
      </c>
      <c r="N1294">
        <v>9817</v>
      </c>
      <c r="O1294">
        <v>2</v>
      </c>
      <c r="P1294" t="s">
        <v>64</v>
      </c>
      <c r="Q1294">
        <v>12</v>
      </c>
      <c r="R1294">
        <v>17</v>
      </c>
      <c r="S1294">
        <v>1</v>
      </c>
      <c r="T1294">
        <v>4</v>
      </c>
      <c r="U1294" t="s">
        <v>148</v>
      </c>
      <c r="V1294">
        <v>12</v>
      </c>
      <c r="W1294">
        <v>1</v>
      </c>
      <c r="X1294">
        <v>36</v>
      </c>
      <c r="Y1294">
        <v>705</v>
      </c>
      <c r="Z1294">
        <v>709</v>
      </c>
      <c r="AA1294">
        <v>5833.33</v>
      </c>
      <c r="AB1294">
        <v>4</v>
      </c>
    </row>
    <row r="1295" spans="1:28" x14ac:dyDescent="0.25">
      <c r="A1295">
        <v>1294</v>
      </c>
      <c r="B1295">
        <v>34551</v>
      </c>
      <c r="C1295">
        <v>10500</v>
      </c>
      <c r="D1295">
        <v>10500</v>
      </c>
      <c r="E1295" s="1">
        <v>6.6199999999999995E-2</v>
      </c>
      <c r="F1295" t="s">
        <v>14</v>
      </c>
      <c r="G1295" t="s">
        <v>91</v>
      </c>
      <c r="H1295" s="1">
        <v>0.16259999999999999</v>
      </c>
      <c r="I1295" t="s">
        <v>107</v>
      </c>
      <c r="J1295" t="s">
        <v>17</v>
      </c>
      <c r="K1295">
        <v>4853.33</v>
      </c>
      <c r="L1295" t="s">
        <v>57</v>
      </c>
      <c r="M1295">
        <v>9</v>
      </c>
      <c r="N1295">
        <v>2816</v>
      </c>
      <c r="O1295">
        <v>1</v>
      </c>
      <c r="P1295" t="s">
        <v>37</v>
      </c>
      <c r="Q1295">
        <v>6</v>
      </c>
      <c r="R1295">
        <v>16</v>
      </c>
      <c r="S1295">
        <v>0</v>
      </c>
      <c r="T1295">
        <v>3</v>
      </c>
      <c r="U1295" t="s">
        <v>147</v>
      </c>
      <c r="V1295">
        <v>8</v>
      </c>
      <c r="W1295">
        <v>1</v>
      </c>
      <c r="X1295">
        <v>36</v>
      </c>
      <c r="Y1295">
        <v>760</v>
      </c>
      <c r="Z1295">
        <v>764</v>
      </c>
      <c r="AA1295">
        <v>4853.33</v>
      </c>
      <c r="AB1295">
        <v>3</v>
      </c>
    </row>
    <row r="1296" spans="1:28" x14ac:dyDescent="0.25">
      <c r="A1296">
        <v>1295</v>
      </c>
      <c r="B1296">
        <v>38905</v>
      </c>
      <c r="C1296">
        <v>5000</v>
      </c>
      <c r="D1296">
        <v>5000</v>
      </c>
      <c r="E1296" s="1">
        <v>7.9000000000000001E-2</v>
      </c>
      <c r="F1296" t="s">
        <v>14</v>
      </c>
      <c r="G1296" t="s">
        <v>101</v>
      </c>
      <c r="H1296" s="1">
        <v>7.7499999999999999E-2</v>
      </c>
      <c r="I1296" t="s">
        <v>81</v>
      </c>
      <c r="J1296" t="s">
        <v>17</v>
      </c>
      <c r="K1296">
        <v>5500</v>
      </c>
      <c r="L1296" t="s">
        <v>51</v>
      </c>
      <c r="M1296">
        <v>11</v>
      </c>
      <c r="N1296">
        <v>16396</v>
      </c>
      <c r="O1296">
        <v>3</v>
      </c>
      <c r="P1296" t="s">
        <v>19</v>
      </c>
      <c r="Q1296">
        <v>7</v>
      </c>
      <c r="R1296">
        <v>7</v>
      </c>
      <c r="S1296">
        <v>0</v>
      </c>
      <c r="T1296">
        <v>0</v>
      </c>
      <c r="U1296" t="s">
        <v>149</v>
      </c>
      <c r="V1296">
        <v>10</v>
      </c>
      <c r="W1296">
        <v>1</v>
      </c>
      <c r="X1296">
        <v>36</v>
      </c>
      <c r="Y1296">
        <v>725</v>
      </c>
      <c r="Z1296">
        <v>729</v>
      </c>
      <c r="AA1296">
        <v>5500</v>
      </c>
      <c r="AB1296">
        <v>0</v>
      </c>
    </row>
    <row r="1297" spans="1:28" x14ac:dyDescent="0.25">
      <c r="A1297">
        <v>1296</v>
      </c>
      <c r="B1297">
        <v>53762</v>
      </c>
      <c r="C1297">
        <v>17500</v>
      </c>
      <c r="D1297">
        <v>17500</v>
      </c>
      <c r="E1297" s="1">
        <v>7.9000000000000001E-2</v>
      </c>
      <c r="F1297" t="s">
        <v>14</v>
      </c>
      <c r="G1297" t="s">
        <v>101</v>
      </c>
      <c r="H1297" s="1">
        <v>7.9699999999999993E-2</v>
      </c>
      <c r="I1297" t="s">
        <v>24</v>
      </c>
      <c r="J1297" t="s">
        <v>31</v>
      </c>
      <c r="K1297">
        <v>5416.67</v>
      </c>
      <c r="L1297" t="s">
        <v>98</v>
      </c>
      <c r="M1297">
        <v>4</v>
      </c>
      <c r="N1297">
        <v>17</v>
      </c>
      <c r="O1297">
        <v>0</v>
      </c>
      <c r="P1297" t="s">
        <v>19</v>
      </c>
      <c r="Q1297">
        <v>7</v>
      </c>
      <c r="R1297">
        <v>7</v>
      </c>
      <c r="S1297">
        <v>0</v>
      </c>
      <c r="T1297">
        <v>0</v>
      </c>
      <c r="U1297" t="s">
        <v>146</v>
      </c>
      <c r="V1297">
        <v>8</v>
      </c>
      <c r="W1297">
        <v>0</v>
      </c>
      <c r="X1297">
        <v>36</v>
      </c>
      <c r="Y1297">
        <v>810</v>
      </c>
      <c r="Z1297">
        <v>814</v>
      </c>
      <c r="AA1297">
        <v>5416.67</v>
      </c>
      <c r="AB1297">
        <v>0</v>
      </c>
    </row>
    <row r="1298" spans="1:28" x14ac:dyDescent="0.25">
      <c r="A1298">
        <v>1297</v>
      </c>
      <c r="B1298">
        <v>32323</v>
      </c>
      <c r="C1298">
        <v>4000</v>
      </c>
      <c r="D1298">
        <v>4000</v>
      </c>
      <c r="E1298" s="1">
        <v>0.1903</v>
      </c>
      <c r="F1298" t="s">
        <v>14</v>
      </c>
      <c r="G1298" t="s">
        <v>33</v>
      </c>
      <c r="H1298" s="1">
        <v>0.1056</v>
      </c>
      <c r="I1298" t="s">
        <v>24</v>
      </c>
      <c r="J1298" t="s">
        <v>31</v>
      </c>
      <c r="K1298">
        <v>1600</v>
      </c>
      <c r="L1298" t="s">
        <v>43</v>
      </c>
      <c r="M1298">
        <v>2</v>
      </c>
      <c r="N1298">
        <v>299</v>
      </c>
      <c r="O1298">
        <v>0</v>
      </c>
      <c r="P1298" t="s">
        <v>47</v>
      </c>
      <c r="Q1298">
        <v>19</v>
      </c>
      <c r="R1298">
        <v>10</v>
      </c>
      <c r="S1298">
        <v>3</v>
      </c>
      <c r="T1298">
        <v>6</v>
      </c>
      <c r="U1298" t="s">
        <v>146</v>
      </c>
      <c r="V1298">
        <v>14</v>
      </c>
      <c r="W1298">
        <v>0</v>
      </c>
      <c r="X1298">
        <v>36</v>
      </c>
      <c r="Y1298">
        <v>685</v>
      </c>
      <c r="Z1298">
        <v>689</v>
      </c>
      <c r="AA1298">
        <v>1600</v>
      </c>
      <c r="AB1298">
        <v>6</v>
      </c>
    </row>
    <row r="1299" spans="1:28" x14ac:dyDescent="0.25">
      <c r="A1299">
        <v>1298</v>
      </c>
      <c r="B1299">
        <v>49042</v>
      </c>
      <c r="C1299">
        <v>22000</v>
      </c>
      <c r="D1299">
        <v>22000</v>
      </c>
      <c r="E1299" s="1">
        <v>0.1212</v>
      </c>
      <c r="F1299" t="s">
        <v>14</v>
      </c>
      <c r="G1299" t="s">
        <v>15</v>
      </c>
      <c r="H1299" s="1">
        <v>0.16930000000000001</v>
      </c>
      <c r="I1299" t="s">
        <v>71</v>
      </c>
      <c r="J1299" t="s">
        <v>31</v>
      </c>
      <c r="K1299">
        <v>3916.67</v>
      </c>
      <c r="L1299" t="s">
        <v>21</v>
      </c>
      <c r="M1299">
        <v>4</v>
      </c>
      <c r="N1299">
        <v>22142</v>
      </c>
      <c r="O1299">
        <v>0</v>
      </c>
      <c r="P1299" t="s">
        <v>49</v>
      </c>
      <c r="Q1299">
        <v>12</v>
      </c>
      <c r="R1299">
        <v>16</v>
      </c>
      <c r="S1299">
        <v>1</v>
      </c>
      <c r="T1299">
        <v>1</v>
      </c>
      <c r="U1299" t="s">
        <v>146</v>
      </c>
      <c r="V1299">
        <v>11</v>
      </c>
      <c r="W1299">
        <v>0</v>
      </c>
      <c r="X1299">
        <v>36</v>
      </c>
      <c r="Y1299">
        <v>715</v>
      </c>
      <c r="Z1299">
        <v>719</v>
      </c>
      <c r="AA1299">
        <v>3916.67</v>
      </c>
      <c r="AB1299">
        <v>1</v>
      </c>
    </row>
    <row r="1300" spans="1:28" x14ac:dyDescent="0.25">
      <c r="A1300">
        <v>1299</v>
      </c>
      <c r="B1300">
        <v>16346</v>
      </c>
      <c r="C1300">
        <v>5000</v>
      </c>
      <c r="D1300">
        <v>4900</v>
      </c>
      <c r="E1300" s="1">
        <v>5.79E-2</v>
      </c>
      <c r="F1300" t="s">
        <v>14</v>
      </c>
      <c r="G1300" t="s">
        <v>33</v>
      </c>
      <c r="H1300" s="1">
        <v>9.1800000000000007E-2</v>
      </c>
      <c r="I1300" t="s">
        <v>71</v>
      </c>
      <c r="J1300" t="s">
        <v>31</v>
      </c>
      <c r="K1300">
        <v>5520</v>
      </c>
      <c r="L1300" t="s">
        <v>82</v>
      </c>
      <c r="M1300">
        <v>10</v>
      </c>
      <c r="N1300">
        <v>7351</v>
      </c>
      <c r="O1300">
        <v>0</v>
      </c>
      <c r="P1300" t="s">
        <v>53</v>
      </c>
      <c r="Q1300">
        <v>5</v>
      </c>
      <c r="R1300">
        <v>9</v>
      </c>
      <c r="S1300">
        <v>3</v>
      </c>
      <c r="T1300">
        <v>7</v>
      </c>
      <c r="U1300" t="s">
        <v>146</v>
      </c>
      <c r="V1300">
        <v>8</v>
      </c>
      <c r="W1300">
        <v>0</v>
      </c>
      <c r="X1300">
        <v>36</v>
      </c>
      <c r="Y1300">
        <v>750</v>
      </c>
      <c r="Z1300">
        <v>754</v>
      </c>
      <c r="AA1300">
        <v>5520</v>
      </c>
      <c r="AB1300">
        <v>7</v>
      </c>
    </row>
    <row r="1301" spans="1:28" x14ac:dyDescent="0.25">
      <c r="A1301">
        <v>1300</v>
      </c>
      <c r="B1301">
        <v>100424</v>
      </c>
      <c r="C1301">
        <v>8000</v>
      </c>
      <c r="D1301">
        <v>8000</v>
      </c>
      <c r="E1301" s="1">
        <v>0.16289999999999999</v>
      </c>
      <c r="F1301" t="s">
        <v>14</v>
      </c>
      <c r="G1301" t="s">
        <v>29</v>
      </c>
      <c r="H1301" s="1">
        <v>0.29189999999999999</v>
      </c>
      <c r="I1301" t="s">
        <v>81</v>
      </c>
      <c r="J1301" t="s">
        <v>17</v>
      </c>
      <c r="K1301">
        <v>6916.67</v>
      </c>
      <c r="L1301" t="s">
        <v>43</v>
      </c>
      <c r="M1301">
        <v>14</v>
      </c>
      <c r="N1301">
        <v>21498</v>
      </c>
      <c r="O1301">
        <v>2</v>
      </c>
      <c r="P1301" t="s">
        <v>64</v>
      </c>
      <c r="Q1301">
        <v>16</v>
      </c>
      <c r="R1301">
        <v>29</v>
      </c>
      <c r="S1301">
        <v>2</v>
      </c>
      <c r="T1301">
        <v>4</v>
      </c>
      <c r="U1301" t="s">
        <v>148</v>
      </c>
      <c r="V1301">
        <v>14</v>
      </c>
      <c r="W1301">
        <v>1</v>
      </c>
      <c r="X1301">
        <v>36</v>
      </c>
      <c r="Y1301">
        <v>685</v>
      </c>
      <c r="Z1301">
        <v>689</v>
      </c>
      <c r="AA1301">
        <v>6916.67</v>
      </c>
      <c r="AB1301">
        <v>4</v>
      </c>
    </row>
    <row r="1302" spans="1:28" x14ac:dyDescent="0.25">
      <c r="A1302">
        <v>1301</v>
      </c>
      <c r="B1302">
        <v>75831</v>
      </c>
      <c r="C1302">
        <v>19125</v>
      </c>
      <c r="D1302">
        <v>19125</v>
      </c>
      <c r="E1302" s="1">
        <v>0.18490000000000001</v>
      </c>
      <c r="F1302" t="s">
        <v>23</v>
      </c>
      <c r="G1302" t="s">
        <v>33</v>
      </c>
      <c r="H1302" s="1">
        <v>0.29099999999999998</v>
      </c>
      <c r="I1302" t="s">
        <v>61</v>
      </c>
      <c r="J1302" t="s">
        <v>31</v>
      </c>
      <c r="K1302">
        <v>4166.67</v>
      </c>
      <c r="L1302" t="s">
        <v>83</v>
      </c>
      <c r="M1302">
        <v>14</v>
      </c>
      <c r="N1302">
        <v>28108</v>
      </c>
      <c r="O1302">
        <v>3</v>
      </c>
      <c r="P1302" t="s">
        <v>47</v>
      </c>
      <c r="Q1302">
        <v>18</v>
      </c>
      <c r="R1302">
        <v>29</v>
      </c>
      <c r="S1302">
        <v>3</v>
      </c>
      <c r="T1302">
        <v>6</v>
      </c>
      <c r="U1302" t="s">
        <v>149</v>
      </c>
      <c r="V1302">
        <v>13</v>
      </c>
      <c r="W1302">
        <v>0</v>
      </c>
      <c r="X1302">
        <v>60</v>
      </c>
      <c r="Y1302">
        <v>700</v>
      </c>
      <c r="Z1302">
        <v>704</v>
      </c>
      <c r="AA1302">
        <v>4166.67</v>
      </c>
      <c r="AB1302">
        <v>6</v>
      </c>
    </row>
    <row r="1303" spans="1:28" x14ac:dyDescent="0.25">
      <c r="A1303">
        <v>1302</v>
      </c>
      <c r="B1303">
        <v>67863</v>
      </c>
      <c r="C1303">
        <v>16000</v>
      </c>
      <c r="D1303">
        <v>16000</v>
      </c>
      <c r="E1303" s="1">
        <v>0.1212</v>
      </c>
      <c r="F1303" t="s">
        <v>14</v>
      </c>
      <c r="G1303" t="s">
        <v>15</v>
      </c>
      <c r="H1303" s="1">
        <v>0.18229999999999999</v>
      </c>
      <c r="I1303" t="s">
        <v>71</v>
      </c>
      <c r="J1303" t="s">
        <v>31</v>
      </c>
      <c r="K1303">
        <v>4166.67</v>
      </c>
      <c r="L1303" t="s">
        <v>83</v>
      </c>
      <c r="M1303">
        <v>14</v>
      </c>
      <c r="N1303">
        <v>16309</v>
      </c>
      <c r="O1303">
        <v>0</v>
      </c>
      <c r="P1303" t="s">
        <v>49</v>
      </c>
      <c r="Q1303">
        <v>12</v>
      </c>
      <c r="R1303">
        <v>18</v>
      </c>
      <c r="S1303">
        <v>1</v>
      </c>
      <c r="T1303">
        <v>1</v>
      </c>
      <c r="U1303" t="s">
        <v>146</v>
      </c>
      <c r="V1303">
        <v>13</v>
      </c>
      <c r="W1303">
        <v>0</v>
      </c>
      <c r="X1303">
        <v>36</v>
      </c>
      <c r="Y1303">
        <v>700</v>
      </c>
      <c r="Z1303">
        <v>704</v>
      </c>
      <c r="AA1303">
        <v>4166.67</v>
      </c>
      <c r="AB1303">
        <v>1</v>
      </c>
    </row>
    <row r="1304" spans="1:28" x14ac:dyDescent="0.25">
      <c r="A1304">
        <v>1303</v>
      </c>
      <c r="B1304">
        <v>103546</v>
      </c>
      <c r="C1304">
        <v>4500</v>
      </c>
      <c r="D1304">
        <v>4500</v>
      </c>
      <c r="E1304" s="1">
        <v>0.1459</v>
      </c>
      <c r="F1304" t="s">
        <v>14</v>
      </c>
      <c r="G1304" t="s">
        <v>60</v>
      </c>
      <c r="H1304" s="1">
        <v>0.17349999999999999</v>
      </c>
      <c r="I1304" t="s">
        <v>71</v>
      </c>
      <c r="J1304" t="s">
        <v>35</v>
      </c>
      <c r="K1304">
        <v>6000</v>
      </c>
      <c r="L1304" t="s">
        <v>73</v>
      </c>
      <c r="M1304">
        <v>18</v>
      </c>
      <c r="N1304">
        <v>5197</v>
      </c>
      <c r="O1304">
        <v>4</v>
      </c>
      <c r="P1304" t="s">
        <v>22</v>
      </c>
      <c r="Q1304">
        <v>14</v>
      </c>
      <c r="R1304">
        <v>17</v>
      </c>
      <c r="S1304">
        <v>0</v>
      </c>
      <c r="T1304">
        <v>2</v>
      </c>
      <c r="U1304" t="s">
        <v>149</v>
      </c>
      <c r="V1304">
        <v>18</v>
      </c>
      <c r="W1304">
        <v>1</v>
      </c>
      <c r="X1304">
        <v>36</v>
      </c>
      <c r="Y1304">
        <v>660</v>
      </c>
      <c r="Z1304">
        <v>664</v>
      </c>
      <c r="AA1304">
        <v>6000</v>
      </c>
      <c r="AB1304">
        <v>2</v>
      </c>
    </row>
    <row r="1305" spans="1:28" x14ac:dyDescent="0.25">
      <c r="A1305">
        <v>1304</v>
      </c>
      <c r="B1305">
        <v>50874</v>
      </c>
      <c r="C1305">
        <v>5800</v>
      </c>
      <c r="D1305">
        <v>5800</v>
      </c>
      <c r="E1305" s="1">
        <v>0.22450000000000001</v>
      </c>
      <c r="F1305" t="s">
        <v>23</v>
      </c>
      <c r="G1305" t="s">
        <v>33</v>
      </c>
      <c r="H1305" s="1">
        <v>0.1186</v>
      </c>
      <c r="I1305" t="s">
        <v>24</v>
      </c>
      <c r="J1305" t="s">
        <v>31</v>
      </c>
      <c r="K1305">
        <v>1416.67</v>
      </c>
      <c r="L1305" t="s">
        <v>48</v>
      </c>
      <c r="M1305">
        <v>3</v>
      </c>
      <c r="N1305">
        <v>6077</v>
      </c>
      <c r="O1305">
        <v>2</v>
      </c>
      <c r="P1305" t="s">
        <v>47</v>
      </c>
      <c r="Q1305">
        <v>22</v>
      </c>
      <c r="R1305">
        <v>11</v>
      </c>
      <c r="S1305">
        <v>3</v>
      </c>
      <c r="T1305">
        <v>6</v>
      </c>
      <c r="U1305" t="s">
        <v>148</v>
      </c>
      <c r="V1305">
        <v>17</v>
      </c>
      <c r="W1305">
        <v>0</v>
      </c>
      <c r="X1305">
        <v>60</v>
      </c>
      <c r="Y1305">
        <v>665</v>
      </c>
      <c r="Z1305">
        <v>669</v>
      </c>
      <c r="AA1305">
        <v>1416.67</v>
      </c>
      <c r="AB1305">
        <v>6</v>
      </c>
    </row>
    <row r="1306" spans="1:28" x14ac:dyDescent="0.25">
      <c r="A1306">
        <v>1305</v>
      </c>
      <c r="B1306">
        <v>101548</v>
      </c>
      <c r="C1306">
        <v>10000</v>
      </c>
      <c r="D1306">
        <v>525</v>
      </c>
      <c r="E1306" s="1">
        <v>0.14699999999999999</v>
      </c>
      <c r="F1306" t="s">
        <v>14</v>
      </c>
      <c r="G1306" t="s">
        <v>29</v>
      </c>
      <c r="H1306" s="1">
        <v>6.3700000000000007E-2</v>
      </c>
      <c r="I1306" t="s">
        <v>46</v>
      </c>
      <c r="J1306" t="s">
        <v>31</v>
      </c>
      <c r="K1306">
        <v>5416.67</v>
      </c>
      <c r="L1306" t="s">
        <v>127</v>
      </c>
      <c r="M1306">
        <v>4</v>
      </c>
      <c r="N1306">
        <v>2211</v>
      </c>
      <c r="O1306">
        <v>6</v>
      </c>
      <c r="P1306" t="s">
        <v>19</v>
      </c>
      <c r="Q1306">
        <v>14</v>
      </c>
      <c r="R1306">
        <v>6</v>
      </c>
      <c r="S1306">
        <v>2</v>
      </c>
      <c r="T1306">
        <v>0</v>
      </c>
      <c r="U1306" t="s">
        <v>149</v>
      </c>
      <c r="V1306">
        <v>14</v>
      </c>
      <c r="W1306">
        <v>0</v>
      </c>
      <c r="X1306">
        <v>36</v>
      </c>
      <c r="Y1306">
        <v>645</v>
      </c>
      <c r="Z1306">
        <v>649</v>
      </c>
      <c r="AA1306">
        <v>5416.67</v>
      </c>
      <c r="AB1306">
        <v>0</v>
      </c>
    </row>
    <row r="1307" spans="1:28" x14ac:dyDescent="0.25">
      <c r="A1307">
        <v>1306</v>
      </c>
      <c r="B1307">
        <v>80841</v>
      </c>
      <c r="C1307">
        <v>16750</v>
      </c>
      <c r="D1307">
        <v>16750</v>
      </c>
      <c r="E1307" s="1">
        <v>0.1875</v>
      </c>
      <c r="F1307" t="s">
        <v>14</v>
      </c>
      <c r="G1307" t="s">
        <v>15</v>
      </c>
      <c r="H1307" s="1">
        <v>8.8400000000000006E-2</v>
      </c>
      <c r="I1307" t="s">
        <v>46</v>
      </c>
      <c r="J1307" t="s">
        <v>17</v>
      </c>
      <c r="K1307">
        <v>5666.67</v>
      </c>
      <c r="L1307" t="s">
        <v>84</v>
      </c>
      <c r="M1307">
        <v>8</v>
      </c>
      <c r="N1307">
        <v>13567</v>
      </c>
      <c r="O1307">
        <v>1</v>
      </c>
      <c r="P1307" t="s">
        <v>64</v>
      </c>
      <c r="Q1307">
        <v>18</v>
      </c>
      <c r="R1307">
        <v>8</v>
      </c>
      <c r="S1307">
        <v>1</v>
      </c>
      <c r="T1307">
        <v>4</v>
      </c>
      <c r="U1307" t="s">
        <v>147</v>
      </c>
      <c r="V1307">
        <v>15</v>
      </c>
      <c r="W1307">
        <v>1</v>
      </c>
      <c r="X1307">
        <v>36</v>
      </c>
      <c r="Y1307">
        <v>680</v>
      </c>
      <c r="Z1307">
        <v>684</v>
      </c>
      <c r="AA1307">
        <v>5666.67</v>
      </c>
      <c r="AB1307">
        <v>4</v>
      </c>
    </row>
    <row r="1308" spans="1:28" x14ac:dyDescent="0.25">
      <c r="A1308">
        <v>1307</v>
      </c>
      <c r="B1308">
        <v>65855</v>
      </c>
      <c r="C1308">
        <v>3600</v>
      </c>
      <c r="D1308">
        <v>3600</v>
      </c>
      <c r="E1308" s="1">
        <v>0.1212</v>
      </c>
      <c r="F1308" t="s">
        <v>14</v>
      </c>
      <c r="G1308" t="s">
        <v>15</v>
      </c>
      <c r="H1308" s="1">
        <v>0.27160000000000001</v>
      </c>
      <c r="I1308" t="s">
        <v>24</v>
      </c>
      <c r="J1308" t="s">
        <v>35</v>
      </c>
      <c r="K1308">
        <v>3333.33</v>
      </c>
      <c r="L1308" t="s">
        <v>27</v>
      </c>
      <c r="M1308">
        <v>15</v>
      </c>
      <c r="N1308">
        <v>12153</v>
      </c>
      <c r="O1308">
        <v>1</v>
      </c>
      <c r="P1308" t="s">
        <v>40</v>
      </c>
      <c r="Q1308">
        <v>12</v>
      </c>
      <c r="R1308">
        <v>27</v>
      </c>
      <c r="S1308">
        <v>1</v>
      </c>
      <c r="T1308">
        <v>11</v>
      </c>
      <c r="U1308" t="s">
        <v>147</v>
      </c>
      <c r="V1308">
        <v>14</v>
      </c>
      <c r="W1308">
        <v>1</v>
      </c>
      <c r="X1308">
        <v>36</v>
      </c>
      <c r="Y1308">
        <v>695</v>
      </c>
      <c r="Z1308">
        <v>699</v>
      </c>
      <c r="AA1308">
        <v>3333.33</v>
      </c>
      <c r="AB1308">
        <v>11</v>
      </c>
    </row>
    <row r="1309" spans="1:28" x14ac:dyDescent="0.25">
      <c r="A1309">
        <v>1308</v>
      </c>
      <c r="B1309">
        <v>26919</v>
      </c>
      <c r="C1309">
        <v>10000</v>
      </c>
      <c r="D1309">
        <v>10000</v>
      </c>
      <c r="E1309" s="1">
        <v>0.15620000000000001</v>
      </c>
      <c r="F1309" t="s">
        <v>14</v>
      </c>
      <c r="G1309" t="s">
        <v>15</v>
      </c>
      <c r="H1309" s="1">
        <v>0.12189999999999999</v>
      </c>
      <c r="I1309" t="s">
        <v>71</v>
      </c>
      <c r="J1309" t="s">
        <v>31</v>
      </c>
      <c r="K1309">
        <v>7500</v>
      </c>
      <c r="L1309" t="s">
        <v>36</v>
      </c>
      <c r="M1309">
        <v>12</v>
      </c>
      <c r="N1309">
        <v>17133</v>
      </c>
      <c r="O1309">
        <v>1</v>
      </c>
      <c r="P1309" t="s">
        <v>40</v>
      </c>
      <c r="Q1309">
        <v>15</v>
      </c>
      <c r="R1309">
        <v>12</v>
      </c>
      <c r="S1309">
        <v>1</v>
      </c>
      <c r="T1309">
        <v>11</v>
      </c>
      <c r="U1309" t="s">
        <v>147</v>
      </c>
      <c r="V1309">
        <v>16</v>
      </c>
      <c r="W1309">
        <v>0</v>
      </c>
      <c r="X1309">
        <v>36</v>
      </c>
      <c r="Y1309">
        <v>670</v>
      </c>
      <c r="Z1309">
        <v>674</v>
      </c>
      <c r="AA1309">
        <v>7500</v>
      </c>
      <c r="AB1309">
        <v>11</v>
      </c>
    </row>
    <row r="1310" spans="1:28" x14ac:dyDescent="0.25">
      <c r="A1310">
        <v>1309</v>
      </c>
      <c r="B1310">
        <v>31098</v>
      </c>
      <c r="C1310">
        <v>6000</v>
      </c>
      <c r="D1310">
        <v>6000</v>
      </c>
      <c r="E1310" s="1">
        <v>5.4199999999999998E-2</v>
      </c>
      <c r="F1310" t="s">
        <v>14</v>
      </c>
      <c r="G1310" t="s">
        <v>60</v>
      </c>
      <c r="H1310" s="1">
        <v>1.5100000000000001E-2</v>
      </c>
      <c r="I1310" t="s">
        <v>72</v>
      </c>
      <c r="J1310" t="s">
        <v>35</v>
      </c>
      <c r="K1310">
        <v>4250</v>
      </c>
      <c r="L1310" t="s">
        <v>112</v>
      </c>
      <c r="M1310">
        <v>14</v>
      </c>
      <c r="N1310">
        <v>1838</v>
      </c>
      <c r="O1310">
        <v>0</v>
      </c>
      <c r="P1310" t="s">
        <v>40</v>
      </c>
      <c r="Q1310">
        <v>5</v>
      </c>
      <c r="R1310">
        <v>1</v>
      </c>
      <c r="S1310">
        <v>0</v>
      </c>
      <c r="T1310">
        <v>11</v>
      </c>
      <c r="U1310" t="s">
        <v>146</v>
      </c>
      <c r="V1310">
        <v>7</v>
      </c>
      <c r="W1310">
        <v>1</v>
      </c>
      <c r="X1310">
        <v>36</v>
      </c>
      <c r="Y1310">
        <v>800</v>
      </c>
      <c r="Z1310">
        <v>804</v>
      </c>
      <c r="AA1310">
        <v>4250</v>
      </c>
      <c r="AB1310">
        <v>11</v>
      </c>
    </row>
    <row r="1311" spans="1:28" x14ac:dyDescent="0.25">
      <c r="A1311">
        <v>1310</v>
      </c>
      <c r="B1311">
        <v>68962</v>
      </c>
      <c r="C1311">
        <v>10000</v>
      </c>
      <c r="D1311">
        <v>10000</v>
      </c>
      <c r="E1311" s="1">
        <v>7.6200000000000004E-2</v>
      </c>
      <c r="F1311" t="s">
        <v>14</v>
      </c>
      <c r="G1311" t="s">
        <v>91</v>
      </c>
      <c r="H1311" s="1">
        <v>0.1326</v>
      </c>
      <c r="I1311" t="s">
        <v>93</v>
      </c>
      <c r="J1311" t="s">
        <v>17</v>
      </c>
      <c r="K1311">
        <v>7416.67</v>
      </c>
      <c r="L1311" t="s">
        <v>18</v>
      </c>
      <c r="M1311">
        <v>12</v>
      </c>
      <c r="N1311">
        <v>16297</v>
      </c>
      <c r="O1311">
        <v>2</v>
      </c>
      <c r="P1311" t="s">
        <v>40</v>
      </c>
      <c r="Q1311">
        <v>7</v>
      </c>
      <c r="R1311">
        <v>13</v>
      </c>
      <c r="S1311">
        <v>0</v>
      </c>
      <c r="T1311">
        <v>11</v>
      </c>
      <c r="U1311" t="s">
        <v>148</v>
      </c>
      <c r="V1311">
        <v>9</v>
      </c>
      <c r="W1311">
        <v>1</v>
      </c>
      <c r="X1311">
        <v>36</v>
      </c>
      <c r="Y1311">
        <v>735</v>
      </c>
      <c r="Z1311">
        <v>739</v>
      </c>
      <c r="AA1311">
        <v>7416.67</v>
      </c>
      <c r="AB1311">
        <v>11</v>
      </c>
    </row>
    <row r="1312" spans="1:28" x14ac:dyDescent="0.25">
      <c r="A1312">
        <v>1311</v>
      </c>
      <c r="B1312">
        <v>61493</v>
      </c>
      <c r="C1312">
        <v>10000</v>
      </c>
      <c r="D1312">
        <v>10000</v>
      </c>
      <c r="E1312" s="1">
        <v>0.1777</v>
      </c>
      <c r="F1312" t="s">
        <v>14</v>
      </c>
      <c r="G1312" t="s">
        <v>29</v>
      </c>
      <c r="H1312" s="1">
        <v>5.8000000000000003E-2</v>
      </c>
      <c r="I1312" t="s">
        <v>99</v>
      </c>
      <c r="J1312" t="s">
        <v>31</v>
      </c>
      <c r="K1312">
        <v>7166.67</v>
      </c>
      <c r="L1312" t="s">
        <v>43</v>
      </c>
      <c r="M1312">
        <v>3</v>
      </c>
      <c r="N1312">
        <v>15279</v>
      </c>
      <c r="O1312">
        <v>1</v>
      </c>
      <c r="P1312" t="s">
        <v>40</v>
      </c>
      <c r="Q1312">
        <v>17</v>
      </c>
      <c r="R1312">
        <v>5</v>
      </c>
      <c r="S1312">
        <v>2</v>
      </c>
      <c r="T1312">
        <v>11</v>
      </c>
      <c r="U1312" t="s">
        <v>147</v>
      </c>
      <c r="V1312">
        <v>14</v>
      </c>
      <c r="W1312">
        <v>0</v>
      </c>
      <c r="X1312">
        <v>36</v>
      </c>
      <c r="Y1312">
        <v>685</v>
      </c>
      <c r="Z1312">
        <v>689</v>
      </c>
      <c r="AA1312">
        <v>7166.67</v>
      </c>
      <c r="AB1312">
        <v>11</v>
      </c>
    </row>
    <row r="1313" spans="1:28" x14ac:dyDescent="0.25">
      <c r="A1313">
        <v>1312</v>
      </c>
      <c r="B1313">
        <v>28574</v>
      </c>
      <c r="C1313">
        <v>5000</v>
      </c>
      <c r="D1313">
        <v>5000</v>
      </c>
      <c r="E1313" s="1">
        <v>7.4899999999999994E-2</v>
      </c>
      <c r="F1313" t="s">
        <v>14</v>
      </c>
      <c r="G1313" t="s">
        <v>68</v>
      </c>
      <c r="H1313" s="1">
        <v>0.16450000000000001</v>
      </c>
      <c r="I1313" t="s">
        <v>69</v>
      </c>
      <c r="J1313" t="s">
        <v>17</v>
      </c>
      <c r="K1313">
        <v>18750</v>
      </c>
      <c r="L1313" t="s">
        <v>106</v>
      </c>
      <c r="M1313">
        <v>10</v>
      </c>
      <c r="N1313">
        <v>129071</v>
      </c>
      <c r="O1313">
        <v>0</v>
      </c>
      <c r="P1313" t="s">
        <v>40</v>
      </c>
      <c r="Q1313">
        <v>7</v>
      </c>
      <c r="R1313">
        <v>16</v>
      </c>
      <c r="S1313">
        <v>4</v>
      </c>
      <c r="T1313">
        <v>11</v>
      </c>
      <c r="U1313" t="s">
        <v>146</v>
      </c>
      <c r="V1313">
        <v>9</v>
      </c>
      <c r="W1313">
        <v>1</v>
      </c>
      <c r="X1313">
        <v>36</v>
      </c>
      <c r="Y1313">
        <v>745</v>
      </c>
      <c r="Z1313">
        <v>749</v>
      </c>
      <c r="AA1313">
        <v>18750</v>
      </c>
      <c r="AB1313">
        <v>11</v>
      </c>
    </row>
    <row r="1314" spans="1:28" x14ac:dyDescent="0.25">
      <c r="A1314">
        <v>1313</v>
      </c>
      <c r="B1314">
        <v>69724</v>
      </c>
      <c r="C1314">
        <v>35000</v>
      </c>
      <c r="D1314">
        <v>34950</v>
      </c>
      <c r="E1314" s="1">
        <v>0.23760000000000001</v>
      </c>
      <c r="F1314" t="s">
        <v>23</v>
      </c>
      <c r="G1314" t="s">
        <v>15</v>
      </c>
      <c r="H1314" s="1">
        <v>0.2422</v>
      </c>
      <c r="I1314" t="s">
        <v>71</v>
      </c>
      <c r="J1314" t="s">
        <v>31</v>
      </c>
      <c r="K1314">
        <v>7331.25</v>
      </c>
      <c r="L1314" t="s">
        <v>48</v>
      </c>
      <c r="M1314">
        <v>16</v>
      </c>
      <c r="N1314">
        <v>28687</v>
      </c>
      <c r="O1314">
        <v>2</v>
      </c>
      <c r="P1314" t="s">
        <v>64</v>
      </c>
      <c r="Q1314">
        <v>23</v>
      </c>
      <c r="R1314">
        <v>24</v>
      </c>
      <c r="S1314">
        <v>1</v>
      </c>
      <c r="T1314">
        <v>4</v>
      </c>
      <c r="U1314" t="s">
        <v>148</v>
      </c>
      <c r="V1314">
        <v>17</v>
      </c>
      <c r="W1314">
        <v>0</v>
      </c>
      <c r="X1314">
        <v>60</v>
      </c>
      <c r="Y1314">
        <v>665</v>
      </c>
      <c r="Z1314">
        <v>669</v>
      </c>
      <c r="AA1314">
        <v>7331.25</v>
      </c>
      <c r="AB1314">
        <v>4</v>
      </c>
    </row>
    <row r="1315" spans="1:28" x14ac:dyDescent="0.25">
      <c r="A1315">
        <v>1314</v>
      </c>
      <c r="B1315">
        <v>33068</v>
      </c>
      <c r="C1315">
        <v>7000</v>
      </c>
      <c r="D1315">
        <v>7000</v>
      </c>
      <c r="E1315" s="1">
        <v>7.9000000000000001E-2</v>
      </c>
      <c r="F1315" t="s">
        <v>14</v>
      </c>
      <c r="G1315" t="s">
        <v>97</v>
      </c>
      <c r="H1315" s="1">
        <v>0.2072</v>
      </c>
      <c r="I1315" t="s">
        <v>34</v>
      </c>
      <c r="J1315" t="s">
        <v>31</v>
      </c>
      <c r="K1315">
        <v>6000</v>
      </c>
      <c r="L1315" t="s">
        <v>21</v>
      </c>
      <c r="M1315">
        <v>9</v>
      </c>
      <c r="N1315">
        <v>6659</v>
      </c>
      <c r="O1315">
        <v>0</v>
      </c>
      <c r="P1315" t="s">
        <v>19</v>
      </c>
      <c r="Q1315">
        <v>7</v>
      </c>
      <c r="R1315">
        <v>20</v>
      </c>
      <c r="S1315">
        <v>0</v>
      </c>
      <c r="T1315">
        <v>0</v>
      </c>
      <c r="U1315" t="s">
        <v>146</v>
      </c>
      <c r="V1315">
        <v>11</v>
      </c>
      <c r="W1315">
        <v>0</v>
      </c>
      <c r="X1315">
        <v>36</v>
      </c>
      <c r="Y1315">
        <v>715</v>
      </c>
      <c r="Z1315">
        <v>719</v>
      </c>
      <c r="AA1315">
        <v>6000</v>
      </c>
      <c r="AB1315">
        <v>0</v>
      </c>
    </row>
    <row r="1316" spans="1:28" x14ac:dyDescent="0.25">
      <c r="A1316">
        <v>1315</v>
      </c>
      <c r="B1316">
        <v>1342</v>
      </c>
      <c r="C1316">
        <v>3000</v>
      </c>
      <c r="D1316">
        <v>1647.62</v>
      </c>
      <c r="E1316" s="1">
        <v>0.10199999999999999</v>
      </c>
      <c r="F1316" t="s">
        <v>14</v>
      </c>
      <c r="G1316" t="s">
        <v>76</v>
      </c>
      <c r="H1316" s="1">
        <v>3.3E-3</v>
      </c>
      <c r="I1316" t="s">
        <v>34</v>
      </c>
      <c r="J1316" t="s">
        <v>31</v>
      </c>
      <c r="K1316">
        <v>4583.33</v>
      </c>
      <c r="L1316" t="s">
        <v>112</v>
      </c>
      <c r="M1316">
        <v>3</v>
      </c>
      <c r="N1316">
        <v>37</v>
      </c>
      <c r="O1316">
        <v>0</v>
      </c>
      <c r="P1316" t="s">
        <v>19</v>
      </c>
      <c r="Q1316">
        <v>10</v>
      </c>
      <c r="R1316">
        <v>0</v>
      </c>
      <c r="S1316">
        <v>5</v>
      </c>
      <c r="T1316">
        <v>0</v>
      </c>
      <c r="U1316" t="s">
        <v>146</v>
      </c>
      <c r="V1316">
        <v>7</v>
      </c>
      <c r="W1316">
        <v>0</v>
      </c>
      <c r="X1316">
        <v>36</v>
      </c>
      <c r="Y1316">
        <v>800</v>
      </c>
      <c r="Z1316">
        <v>804</v>
      </c>
      <c r="AA1316">
        <v>4583.33</v>
      </c>
      <c r="AB1316">
        <v>0</v>
      </c>
    </row>
    <row r="1317" spans="1:28" x14ac:dyDescent="0.25">
      <c r="A1317">
        <v>1316</v>
      </c>
      <c r="B1317">
        <v>31200</v>
      </c>
      <c r="C1317">
        <v>28000</v>
      </c>
      <c r="D1317">
        <v>28000</v>
      </c>
      <c r="E1317" s="1">
        <v>0.15620000000000001</v>
      </c>
      <c r="F1317" t="s">
        <v>14</v>
      </c>
      <c r="G1317" t="s">
        <v>15</v>
      </c>
      <c r="H1317" s="1">
        <v>5.7000000000000002E-2</v>
      </c>
      <c r="I1317" t="s">
        <v>61</v>
      </c>
      <c r="J1317" t="s">
        <v>17</v>
      </c>
      <c r="K1317">
        <v>6250</v>
      </c>
      <c r="L1317" t="s">
        <v>27</v>
      </c>
      <c r="M1317">
        <v>6</v>
      </c>
      <c r="N1317">
        <v>11923</v>
      </c>
      <c r="O1317">
        <v>1</v>
      </c>
      <c r="P1317" t="s">
        <v>37</v>
      </c>
      <c r="Q1317">
        <v>15</v>
      </c>
      <c r="R1317">
        <v>5</v>
      </c>
      <c r="S1317">
        <v>1</v>
      </c>
      <c r="T1317">
        <v>3</v>
      </c>
      <c r="U1317" t="s">
        <v>147</v>
      </c>
      <c r="V1317">
        <v>14</v>
      </c>
      <c r="W1317">
        <v>1</v>
      </c>
      <c r="X1317">
        <v>36</v>
      </c>
      <c r="Y1317">
        <v>695</v>
      </c>
      <c r="Z1317">
        <v>699</v>
      </c>
      <c r="AA1317">
        <v>6250</v>
      </c>
      <c r="AB1317">
        <v>3</v>
      </c>
    </row>
    <row r="1318" spans="1:28" x14ac:dyDescent="0.25">
      <c r="A1318">
        <v>1317</v>
      </c>
      <c r="B1318">
        <v>10264</v>
      </c>
      <c r="C1318">
        <v>15200</v>
      </c>
      <c r="D1318">
        <v>6800</v>
      </c>
      <c r="E1318" s="1">
        <v>0.15579999999999999</v>
      </c>
      <c r="F1318" t="s">
        <v>23</v>
      </c>
      <c r="G1318" t="s">
        <v>68</v>
      </c>
      <c r="H1318" s="1">
        <v>0.19220000000000001</v>
      </c>
      <c r="I1318" t="s">
        <v>50</v>
      </c>
      <c r="J1318" t="s">
        <v>17</v>
      </c>
      <c r="K1318">
        <v>12083.33</v>
      </c>
      <c r="L1318" t="s">
        <v>25</v>
      </c>
      <c r="M1318">
        <v>20</v>
      </c>
      <c r="N1318">
        <v>19712</v>
      </c>
      <c r="O1318">
        <v>2</v>
      </c>
      <c r="P1318" t="s">
        <v>22</v>
      </c>
      <c r="Q1318">
        <v>15</v>
      </c>
      <c r="R1318">
        <v>19</v>
      </c>
      <c r="S1318">
        <v>4</v>
      </c>
      <c r="T1318">
        <v>2</v>
      </c>
      <c r="U1318" t="s">
        <v>148</v>
      </c>
      <c r="V1318">
        <v>14</v>
      </c>
      <c r="W1318">
        <v>1</v>
      </c>
      <c r="X1318">
        <v>60</v>
      </c>
      <c r="Y1318">
        <v>690</v>
      </c>
      <c r="Z1318">
        <v>694</v>
      </c>
      <c r="AA1318">
        <v>12083.33</v>
      </c>
      <c r="AB1318">
        <v>2</v>
      </c>
    </row>
    <row r="1319" spans="1:28" x14ac:dyDescent="0.25">
      <c r="A1319">
        <v>1318</v>
      </c>
      <c r="B1319">
        <v>49920</v>
      </c>
      <c r="C1319">
        <v>15775</v>
      </c>
      <c r="D1319">
        <v>15775</v>
      </c>
      <c r="E1319" s="1">
        <v>0.14649999999999999</v>
      </c>
      <c r="F1319" t="s">
        <v>14</v>
      </c>
      <c r="G1319" t="s">
        <v>33</v>
      </c>
      <c r="H1319" s="1">
        <v>3.3700000000000001E-2</v>
      </c>
      <c r="I1319" t="s">
        <v>71</v>
      </c>
      <c r="J1319" t="s">
        <v>31</v>
      </c>
      <c r="K1319">
        <v>4000</v>
      </c>
      <c r="L1319" t="s">
        <v>78</v>
      </c>
      <c r="M1319">
        <v>11</v>
      </c>
      <c r="N1319">
        <v>4058</v>
      </c>
      <c r="O1319">
        <v>1</v>
      </c>
      <c r="P1319" t="s">
        <v>40</v>
      </c>
      <c r="Q1319">
        <v>14</v>
      </c>
      <c r="R1319">
        <v>3</v>
      </c>
      <c r="S1319">
        <v>3</v>
      </c>
      <c r="T1319">
        <v>11</v>
      </c>
      <c r="U1319" t="s">
        <v>147</v>
      </c>
      <c r="V1319">
        <v>12</v>
      </c>
      <c r="W1319">
        <v>0</v>
      </c>
      <c r="X1319">
        <v>36</v>
      </c>
      <c r="Y1319">
        <v>710</v>
      </c>
      <c r="Z1319">
        <v>714</v>
      </c>
      <c r="AA1319">
        <v>4000</v>
      </c>
      <c r="AB1319">
        <v>11</v>
      </c>
    </row>
    <row r="1320" spans="1:28" x14ac:dyDescent="0.25">
      <c r="A1320">
        <v>1319</v>
      </c>
      <c r="B1320">
        <v>30441</v>
      </c>
      <c r="C1320">
        <v>30000</v>
      </c>
      <c r="D1320">
        <v>22425</v>
      </c>
      <c r="E1320" s="1">
        <v>0.10589999999999999</v>
      </c>
      <c r="F1320" t="s">
        <v>14</v>
      </c>
      <c r="G1320" t="s">
        <v>68</v>
      </c>
      <c r="H1320" s="1">
        <v>8.1500000000000003E-2</v>
      </c>
      <c r="I1320" t="s">
        <v>93</v>
      </c>
      <c r="J1320" t="s">
        <v>17</v>
      </c>
      <c r="K1320">
        <v>22916.67</v>
      </c>
      <c r="L1320" t="s">
        <v>63</v>
      </c>
      <c r="M1320">
        <v>13</v>
      </c>
      <c r="N1320">
        <v>1945</v>
      </c>
      <c r="O1320">
        <v>0</v>
      </c>
      <c r="P1320" t="s">
        <v>64</v>
      </c>
      <c r="Q1320">
        <v>10</v>
      </c>
      <c r="R1320">
        <v>8</v>
      </c>
      <c r="S1320">
        <v>4</v>
      </c>
      <c r="T1320">
        <v>4</v>
      </c>
      <c r="U1320" t="s">
        <v>146</v>
      </c>
      <c r="V1320">
        <v>7</v>
      </c>
      <c r="W1320">
        <v>1</v>
      </c>
      <c r="X1320">
        <v>36</v>
      </c>
      <c r="Y1320">
        <v>765</v>
      </c>
      <c r="Z1320">
        <v>769</v>
      </c>
      <c r="AA1320">
        <v>22916.67</v>
      </c>
      <c r="AB1320">
        <v>4</v>
      </c>
    </row>
    <row r="1321" spans="1:28" x14ac:dyDescent="0.25">
      <c r="A1321">
        <v>1320</v>
      </c>
      <c r="B1321">
        <v>33148</v>
      </c>
      <c r="C1321">
        <v>3000</v>
      </c>
      <c r="D1321">
        <v>3000</v>
      </c>
      <c r="E1321" s="1">
        <v>9.9099999999999994E-2</v>
      </c>
      <c r="F1321" t="s">
        <v>14</v>
      </c>
      <c r="G1321" t="s">
        <v>97</v>
      </c>
      <c r="H1321" s="1">
        <v>4.7500000000000001E-2</v>
      </c>
      <c r="I1321" t="s">
        <v>81</v>
      </c>
      <c r="J1321" t="s">
        <v>35</v>
      </c>
      <c r="K1321">
        <v>4166.67</v>
      </c>
      <c r="L1321" t="s">
        <v>78</v>
      </c>
      <c r="M1321">
        <v>9</v>
      </c>
      <c r="N1321">
        <v>7321</v>
      </c>
      <c r="O1321">
        <v>3</v>
      </c>
      <c r="P1321" t="s">
        <v>47</v>
      </c>
      <c r="Q1321">
        <v>9</v>
      </c>
      <c r="R1321">
        <v>4</v>
      </c>
      <c r="S1321">
        <v>0</v>
      </c>
      <c r="T1321">
        <v>6</v>
      </c>
      <c r="U1321" t="s">
        <v>149</v>
      </c>
      <c r="V1321">
        <v>12</v>
      </c>
      <c r="W1321">
        <v>1</v>
      </c>
      <c r="X1321">
        <v>36</v>
      </c>
      <c r="Y1321">
        <v>710</v>
      </c>
      <c r="Z1321">
        <v>714</v>
      </c>
      <c r="AA1321">
        <v>4166.67</v>
      </c>
      <c r="AB1321">
        <v>6</v>
      </c>
    </row>
    <row r="1322" spans="1:28" x14ac:dyDescent="0.25">
      <c r="A1322">
        <v>1321</v>
      </c>
      <c r="B1322">
        <v>79022</v>
      </c>
      <c r="C1322">
        <v>15350</v>
      </c>
      <c r="D1322">
        <v>15350</v>
      </c>
      <c r="E1322" s="1">
        <v>0.18490000000000001</v>
      </c>
      <c r="F1322" t="s">
        <v>14</v>
      </c>
      <c r="G1322" t="s">
        <v>15</v>
      </c>
      <c r="H1322" s="1">
        <v>0.15090000000000001</v>
      </c>
      <c r="I1322" t="s">
        <v>61</v>
      </c>
      <c r="J1322" t="s">
        <v>17</v>
      </c>
      <c r="K1322">
        <v>4400</v>
      </c>
      <c r="L1322" t="s">
        <v>36</v>
      </c>
      <c r="M1322">
        <v>7</v>
      </c>
      <c r="N1322">
        <v>12823</v>
      </c>
      <c r="O1322">
        <v>0</v>
      </c>
      <c r="P1322" t="s">
        <v>40</v>
      </c>
      <c r="Q1322">
        <v>18</v>
      </c>
      <c r="R1322">
        <v>15</v>
      </c>
      <c r="S1322">
        <v>1</v>
      </c>
      <c r="T1322">
        <v>11</v>
      </c>
      <c r="U1322" t="s">
        <v>146</v>
      </c>
      <c r="V1322">
        <v>16</v>
      </c>
      <c r="W1322">
        <v>1</v>
      </c>
      <c r="X1322">
        <v>36</v>
      </c>
      <c r="Y1322">
        <v>670</v>
      </c>
      <c r="Z1322">
        <v>674</v>
      </c>
      <c r="AA1322">
        <v>4400</v>
      </c>
      <c r="AB1322">
        <v>11</v>
      </c>
    </row>
    <row r="1323" spans="1:28" x14ac:dyDescent="0.25">
      <c r="A1323">
        <v>1322</v>
      </c>
      <c r="B1323">
        <v>45222</v>
      </c>
      <c r="C1323">
        <v>26500</v>
      </c>
      <c r="D1323">
        <v>26500</v>
      </c>
      <c r="E1323" s="1">
        <v>9.7600000000000006E-2</v>
      </c>
      <c r="F1323" t="s">
        <v>23</v>
      </c>
      <c r="G1323" t="s">
        <v>101</v>
      </c>
      <c r="H1323" s="1">
        <v>0.1719</v>
      </c>
      <c r="I1323" t="s">
        <v>71</v>
      </c>
      <c r="J1323" t="s">
        <v>17</v>
      </c>
      <c r="K1323">
        <v>5416.67</v>
      </c>
      <c r="L1323" t="s">
        <v>80</v>
      </c>
      <c r="M1323">
        <v>13</v>
      </c>
      <c r="N1323">
        <v>9966</v>
      </c>
      <c r="O1323">
        <v>0</v>
      </c>
      <c r="P1323" t="s">
        <v>40</v>
      </c>
      <c r="Q1323">
        <v>9</v>
      </c>
      <c r="R1323">
        <v>17</v>
      </c>
      <c r="S1323">
        <v>0</v>
      </c>
      <c r="T1323">
        <v>11</v>
      </c>
      <c r="U1323" t="s">
        <v>146</v>
      </c>
      <c r="V1323">
        <v>8</v>
      </c>
      <c r="W1323">
        <v>1</v>
      </c>
      <c r="X1323">
        <v>60</v>
      </c>
      <c r="Y1323">
        <v>785</v>
      </c>
      <c r="Z1323">
        <v>789</v>
      </c>
      <c r="AA1323">
        <v>5416.67</v>
      </c>
      <c r="AB1323">
        <v>11</v>
      </c>
    </row>
    <row r="1324" spans="1:28" x14ac:dyDescent="0.25">
      <c r="A1324">
        <v>1323</v>
      </c>
      <c r="B1324">
        <v>22768</v>
      </c>
      <c r="C1324">
        <v>6400</v>
      </c>
      <c r="D1324">
        <v>6400</v>
      </c>
      <c r="E1324" s="1">
        <v>0.06</v>
      </c>
      <c r="F1324" t="s">
        <v>23</v>
      </c>
      <c r="G1324" t="s">
        <v>68</v>
      </c>
      <c r="H1324" s="1">
        <v>3.09E-2</v>
      </c>
      <c r="I1324" t="s">
        <v>46</v>
      </c>
      <c r="J1324" t="s">
        <v>17</v>
      </c>
      <c r="K1324">
        <v>6250</v>
      </c>
      <c r="L1324" t="s">
        <v>27</v>
      </c>
      <c r="M1324">
        <v>5</v>
      </c>
      <c r="N1324">
        <v>241</v>
      </c>
      <c r="O1324">
        <v>0</v>
      </c>
      <c r="P1324" t="s">
        <v>37</v>
      </c>
      <c r="Q1324">
        <v>6</v>
      </c>
      <c r="R1324">
        <v>3</v>
      </c>
      <c r="S1324">
        <v>4</v>
      </c>
      <c r="T1324">
        <v>3</v>
      </c>
      <c r="U1324" t="s">
        <v>146</v>
      </c>
      <c r="V1324">
        <v>14</v>
      </c>
      <c r="W1324">
        <v>1</v>
      </c>
      <c r="X1324">
        <v>60</v>
      </c>
      <c r="Y1324">
        <v>695</v>
      </c>
      <c r="Z1324">
        <v>699</v>
      </c>
      <c r="AA1324">
        <v>6250</v>
      </c>
      <c r="AB1324">
        <v>3</v>
      </c>
    </row>
    <row r="1325" spans="1:28" x14ac:dyDescent="0.25">
      <c r="A1325">
        <v>1324</v>
      </c>
      <c r="B1325">
        <v>96412</v>
      </c>
      <c r="C1325">
        <v>13200</v>
      </c>
      <c r="D1325">
        <v>13200</v>
      </c>
      <c r="E1325" s="1">
        <v>0.14330000000000001</v>
      </c>
      <c r="F1325" t="s">
        <v>14</v>
      </c>
      <c r="G1325" t="s">
        <v>15</v>
      </c>
      <c r="H1325" s="1">
        <v>0.28749999999999998</v>
      </c>
      <c r="I1325" t="s">
        <v>24</v>
      </c>
      <c r="J1325" t="s">
        <v>31</v>
      </c>
      <c r="K1325">
        <v>3833.33</v>
      </c>
      <c r="L1325" t="s">
        <v>27</v>
      </c>
      <c r="M1325">
        <v>9</v>
      </c>
      <c r="N1325">
        <v>8568</v>
      </c>
      <c r="O1325">
        <v>1</v>
      </c>
      <c r="P1325" t="s">
        <v>40</v>
      </c>
      <c r="Q1325">
        <v>14</v>
      </c>
      <c r="R1325">
        <v>28</v>
      </c>
      <c r="S1325">
        <v>1</v>
      </c>
      <c r="T1325">
        <v>11</v>
      </c>
      <c r="U1325" t="s">
        <v>147</v>
      </c>
      <c r="V1325">
        <v>14</v>
      </c>
      <c r="W1325">
        <v>0</v>
      </c>
      <c r="X1325">
        <v>36</v>
      </c>
      <c r="Y1325">
        <v>695</v>
      </c>
      <c r="Z1325">
        <v>699</v>
      </c>
      <c r="AA1325">
        <v>3833.33</v>
      </c>
      <c r="AB1325">
        <v>11</v>
      </c>
    </row>
    <row r="1326" spans="1:28" x14ac:dyDescent="0.25">
      <c r="A1326">
        <v>1325</v>
      </c>
      <c r="B1326">
        <v>29340</v>
      </c>
      <c r="C1326">
        <v>12000</v>
      </c>
      <c r="D1326">
        <v>12000</v>
      </c>
      <c r="E1326" s="1">
        <v>0.1149</v>
      </c>
      <c r="F1326" t="s">
        <v>14</v>
      </c>
      <c r="G1326" t="s">
        <v>15</v>
      </c>
      <c r="H1326" s="1">
        <v>0.17730000000000001</v>
      </c>
      <c r="I1326" t="s">
        <v>24</v>
      </c>
      <c r="J1326" t="s">
        <v>17</v>
      </c>
      <c r="K1326">
        <v>7300</v>
      </c>
      <c r="L1326" t="s">
        <v>42</v>
      </c>
      <c r="M1326">
        <v>9</v>
      </c>
      <c r="N1326">
        <v>38342</v>
      </c>
      <c r="O1326">
        <v>0</v>
      </c>
      <c r="P1326" t="s">
        <v>64</v>
      </c>
      <c r="Q1326">
        <v>11</v>
      </c>
      <c r="R1326">
        <v>17</v>
      </c>
      <c r="S1326">
        <v>1</v>
      </c>
      <c r="T1326">
        <v>4</v>
      </c>
      <c r="U1326" t="s">
        <v>146</v>
      </c>
      <c r="V1326">
        <v>12</v>
      </c>
      <c r="W1326">
        <v>1</v>
      </c>
      <c r="X1326">
        <v>36</v>
      </c>
      <c r="Y1326">
        <v>705</v>
      </c>
      <c r="Z1326">
        <v>709</v>
      </c>
      <c r="AA1326">
        <v>7300</v>
      </c>
      <c r="AB1326">
        <v>4</v>
      </c>
    </row>
    <row r="1327" spans="1:28" x14ac:dyDescent="0.25">
      <c r="A1327">
        <v>1326</v>
      </c>
      <c r="B1327">
        <v>73863</v>
      </c>
      <c r="C1327">
        <v>4000</v>
      </c>
      <c r="D1327">
        <v>4000</v>
      </c>
      <c r="E1327" s="1">
        <v>6.0299999999999999E-2</v>
      </c>
      <c r="F1327" t="s">
        <v>14</v>
      </c>
      <c r="G1327" t="s">
        <v>58</v>
      </c>
      <c r="H1327" s="1">
        <v>0.3367</v>
      </c>
      <c r="I1327" t="s">
        <v>61</v>
      </c>
      <c r="J1327" t="s">
        <v>17</v>
      </c>
      <c r="K1327">
        <v>7917</v>
      </c>
      <c r="L1327" t="s">
        <v>112</v>
      </c>
      <c r="M1327">
        <v>19</v>
      </c>
      <c r="N1327">
        <v>55123</v>
      </c>
      <c r="O1327">
        <v>1</v>
      </c>
      <c r="P1327" t="s">
        <v>40</v>
      </c>
      <c r="Q1327">
        <v>6</v>
      </c>
      <c r="R1327">
        <v>33</v>
      </c>
      <c r="S1327">
        <v>0</v>
      </c>
      <c r="T1327">
        <v>11</v>
      </c>
      <c r="U1327" t="s">
        <v>147</v>
      </c>
      <c r="V1327">
        <v>7</v>
      </c>
      <c r="W1327">
        <v>1</v>
      </c>
      <c r="X1327">
        <v>36</v>
      </c>
      <c r="Y1327">
        <v>800</v>
      </c>
      <c r="Z1327">
        <v>804</v>
      </c>
      <c r="AA1327">
        <v>7917</v>
      </c>
      <c r="AB1327">
        <v>11</v>
      </c>
    </row>
    <row r="1328" spans="1:28" x14ac:dyDescent="0.25">
      <c r="A1328">
        <v>1327</v>
      </c>
      <c r="B1328">
        <v>32269</v>
      </c>
      <c r="C1328">
        <v>2500</v>
      </c>
      <c r="D1328">
        <v>2500</v>
      </c>
      <c r="E1328" s="1">
        <v>6.6199999999999995E-2</v>
      </c>
      <c r="F1328" t="s">
        <v>14</v>
      </c>
      <c r="G1328" t="s">
        <v>68</v>
      </c>
      <c r="H1328" s="1">
        <v>0.1096</v>
      </c>
      <c r="I1328" t="s">
        <v>72</v>
      </c>
      <c r="J1328" t="s">
        <v>17</v>
      </c>
      <c r="K1328">
        <v>6166.67</v>
      </c>
      <c r="L1328" t="s">
        <v>52</v>
      </c>
      <c r="M1328">
        <v>14</v>
      </c>
      <c r="N1328">
        <v>24495</v>
      </c>
      <c r="O1328">
        <v>0</v>
      </c>
      <c r="P1328" t="s">
        <v>40</v>
      </c>
      <c r="Q1328">
        <v>6</v>
      </c>
      <c r="R1328">
        <v>10</v>
      </c>
      <c r="S1328">
        <v>4</v>
      </c>
      <c r="T1328">
        <v>11</v>
      </c>
      <c r="U1328" t="s">
        <v>146</v>
      </c>
      <c r="V1328">
        <v>9</v>
      </c>
      <c r="W1328">
        <v>1</v>
      </c>
      <c r="X1328">
        <v>36</v>
      </c>
      <c r="Y1328">
        <v>730</v>
      </c>
      <c r="Z1328">
        <v>734</v>
      </c>
      <c r="AA1328">
        <v>6166.67</v>
      </c>
      <c r="AB1328">
        <v>11</v>
      </c>
    </row>
    <row r="1329" spans="1:28" x14ac:dyDescent="0.25">
      <c r="A1329">
        <v>1328</v>
      </c>
      <c r="B1329">
        <v>45097</v>
      </c>
      <c r="C1329">
        <v>28000</v>
      </c>
      <c r="D1329">
        <v>27925</v>
      </c>
      <c r="E1329" s="1">
        <v>0.1855</v>
      </c>
      <c r="F1329" t="s">
        <v>14</v>
      </c>
      <c r="G1329" t="s">
        <v>15</v>
      </c>
      <c r="H1329" s="1">
        <v>8.9899999999999994E-2</v>
      </c>
      <c r="I1329" t="s">
        <v>41</v>
      </c>
      <c r="J1329" t="s">
        <v>17</v>
      </c>
      <c r="K1329">
        <v>6666.67</v>
      </c>
      <c r="L1329" t="s">
        <v>83</v>
      </c>
      <c r="M1329">
        <v>6</v>
      </c>
      <c r="N1329">
        <v>14189</v>
      </c>
      <c r="O1329">
        <v>2</v>
      </c>
      <c r="P1329" t="s">
        <v>100</v>
      </c>
      <c r="Q1329">
        <v>18</v>
      </c>
      <c r="R1329">
        <v>8</v>
      </c>
      <c r="S1329">
        <v>1</v>
      </c>
      <c r="T1329" t="s">
        <v>100</v>
      </c>
      <c r="U1329" t="s">
        <v>148</v>
      </c>
      <c r="V1329">
        <v>13</v>
      </c>
      <c r="W1329">
        <v>1</v>
      </c>
      <c r="X1329">
        <v>36</v>
      </c>
      <c r="Y1329">
        <v>700</v>
      </c>
      <c r="Z1329">
        <v>704</v>
      </c>
      <c r="AA1329">
        <v>6666.67</v>
      </c>
      <c r="AB1329">
        <v>-1</v>
      </c>
    </row>
    <row r="1330" spans="1:28" x14ac:dyDescent="0.25">
      <c r="A1330">
        <v>1329</v>
      </c>
      <c r="B1330">
        <v>62353</v>
      </c>
      <c r="C1330">
        <v>9000</v>
      </c>
      <c r="D1330">
        <v>8975</v>
      </c>
      <c r="E1330" s="1">
        <v>8.8999999999999996E-2</v>
      </c>
      <c r="F1330" t="s">
        <v>14</v>
      </c>
      <c r="G1330" t="s">
        <v>15</v>
      </c>
      <c r="H1330" s="1">
        <v>7.3300000000000004E-2</v>
      </c>
      <c r="I1330" t="s">
        <v>24</v>
      </c>
      <c r="J1330" t="s">
        <v>31</v>
      </c>
      <c r="K1330">
        <v>12500</v>
      </c>
      <c r="L1330" t="s">
        <v>52</v>
      </c>
      <c r="M1330">
        <v>4</v>
      </c>
      <c r="N1330">
        <v>12964</v>
      </c>
      <c r="O1330">
        <v>0</v>
      </c>
      <c r="P1330" t="s">
        <v>28</v>
      </c>
      <c r="Q1330">
        <v>8</v>
      </c>
      <c r="R1330">
        <v>7</v>
      </c>
      <c r="S1330">
        <v>1</v>
      </c>
      <c r="T1330">
        <v>5</v>
      </c>
      <c r="U1330" t="s">
        <v>146</v>
      </c>
      <c r="V1330">
        <v>9</v>
      </c>
      <c r="W1330">
        <v>0</v>
      </c>
      <c r="X1330">
        <v>36</v>
      </c>
      <c r="Y1330">
        <v>730</v>
      </c>
      <c r="Z1330">
        <v>734</v>
      </c>
      <c r="AA1330">
        <v>12500</v>
      </c>
      <c r="AB1330">
        <v>5</v>
      </c>
    </row>
    <row r="1331" spans="1:28" x14ac:dyDescent="0.25">
      <c r="A1331">
        <v>1330</v>
      </c>
      <c r="B1331">
        <v>53042</v>
      </c>
      <c r="C1331">
        <v>6600</v>
      </c>
      <c r="D1331">
        <v>6600</v>
      </c>
      <c r="E1331" s="1">
        <v>6.0299999999999999E-2</v>
      </c>
      <c r="F1331" t="s">
        <v>14</v>
      </c>
      <c r="G1331" t="s">
        <v>68</v>
      </c>
      <c r="H1331" s="1">
        <v>0.16689999999999999</v>
      </c>
      <c r="I1331" t="s">
        <v>85</v>
      </c>
      <c r="J1331" t="s">
        <v>17</v>
      </c>
      <c r="K1331">
        <v>6250</v>
      </c>
      <c r="L1331" t="s">
        <v>82</v>
      </c>
      <c r="M1331">
        <v>14</v>
      </c>
      <c r="N1331">
        <v>17258</v>
      </c>
      <c r="O1331">
        <v>0</v>
      </c>
      <c r="P1331" t="s">
        <v>40</v>
      </c>
      <c r="Q1331">
        <v>6</v>
      </c>
      <c r="R1331">
        <v>16</v>
      </c>
      <c r="S1331">
        <v>4</v>
      </c>
      <c r="T1331">
        <v>11</v>
      </c>
      <c r="U1331" t="s">
        <v>146</v>
      </c>
      <c r="V1331">
        <v>8</v>
      </c>
      <c r="W1331">
        <v>1</v>
      </c>
      <c r="X1331">
        <v>36</v>
      </c>
      <c r="Y1331">
        <v>750</v>
      </c>
      <c r="Z1331">
        <v>754</v>
      </c>
      <c r="AA1331">
        <v>6250</v>
      </c>
      <c r="AB1331">
        <v>11</v>
      </c>
    </row>
    <row r="1332" spans="1:28" x14ac:dyDescent="0.25">
      <c r="A1332">
        <v>1331</v>
      </c>
      <c r="B1332">
        <v>92363</v>
      </c>
      <c r="C1332">
        <v>27050</v>
      </c>
      <c r="D1332">
        <v>27050</v>
      </c>
      <c r="E1332" s="1">
        <v>0.17269999999999999</v>
      </c>
      <c r="F1332" t="s">
        <v>23</v>
      </c>
      <c r="G1332" t="s">
        <v>29</v>
      </c>
      <c r="H1332" s="1">
        <v>0.27589999999999998</v>
      </c>
      <c r="I1332" t="s">
        <v>79</v>
      </c>
      <c r="J1332" t="s">
        <v>17</v>
      </c>
      <c r="K1332">
        <v>5025</v>
      </c>
      <c r="L1332" t="s">
        <v>42</v>
      </c>
      <c r="M1332">
        <v>13</v>
      </c>
      <c r="N1332">
        <v>40037</v>
      </c>
      <c r="O1332">
        <v>1</v>
      </c>
      <c r="P1332" t="s">
        <v>40</v>
      </c>
      <c r="Q1332">
        <v>17</v>
      </c>
      <c r="R1332">
        <v>27</v>
      </c>
      <c r="S1332">
        <v>2</v>
      </c>
      <c r="T1332">
        <v>11</v>
      </c>
      <c r="U1332" t="s">
        <v>147</v>
      </c>
      <c r="V1332">
        <v>12</v>
      </c>
      <c r="W1332">
        <v>1</v>
      </c>
      <c r="X1332">
        <v>60</v>
      </c>
      <c r="Y1332">
        <v>705</v>
      </c>
      <c r="Z1332">
        <v>709</v>
      </c>
      <c r="AA1332">
        <v>5025</v>
      </c>
      <c r="AB1332">
        <v>11</v>
      </c>
    </row>
    <row r="1333" spans="1:28" x14ac:dyDescent="0.25">
      <c r="A1333">
        <v>1332</v>
      </c>
      <c r="B1333">
        <v>27374</v>
      </c>
      <c r="C1333">
        <v>4800</v>
      </c>
      <c r="D1333">
        <v>4800</v>
      </c>
      <c r="E1333" s="1">
        <v>0.15989999999999999</v>
      </c>
      <c r="F1333" t="s">
        <v>14</v>
      </c>
      <c r="G1333" t="s">
        <v>76</v>
      </c>
      <c r="H1333" s="2">
        <v>0</v>
      </c>
      <c r="I1333" t="s">
        <v>81</v>
      </c>
      <c r="J1333" t="s">
        <v>31</v>
      </c>
      <c r="K1333">
        <v>4583.33</v>
      </c>
      <c r="L1333" t="s">
        <v>62</v>
      </c>
      <c r="M1333">
        <v>2</v>
      </c>
      <c r="N1333">
        <v>0</v>
      </c>
      <c r="O1333">
        <v>0</v>
      </c>
      <c r="P1333" t="s">
        <v>47</v>
      </c>
      <c r="Q1333">
        <v>15</v>
      </c>
      <c r="R1333" s="5">
        <v>0</v>
      </c>
      <c r="S1333">
        <v>5</v>
      </c>
      <c r="T1333">
        <v>6</v>
      </c>
      <c r="U1333" t="s">
        <v>146</v>
      </c>
      <c r="V1333">
        <v>15</v>
      </c>
      <c r="W1333">
        <v>0</v>
      </c>
      <c r="X1333">
        <v>36</v>
      </c>
      <c r="Y1333">
        <v>675</v>
      </c>
      <c r="Z1333">
        <v>679</v>
      </c>
      <c r="AA1333">
        <v>4583.33</v>
      </c>
      <c r="AB1333">
        <v>6</v>
      </c>
    </row>
    <row r="1334" spans="1:28" x14ac:dyDescent="0.25">
      <c r="A1334">
        <v>1333</v>
      </c>
      <c r="B1334">
        <v>67953</v>
      </c>
      <c r="C1334">
        <v>7550</v>
      </c>
      <c r="D1334">
        <v>7550</v>
      </c>
      <c r="E1334" s="1">
        <v>0.1016</v>
      </c>
      <c r="F1334" t="s">
        <v>14</v>
      </c>
      <c r="G1334" t="s">
        <v>15</v>
      </c>
      <c r="H1334" s="1">
        <v>3.8300000000000001E-2</v>
      </c>
      <c r="I1334" t="s">
        <v>24</v>
      </c>
      <c r="J1334" t="s">
        <v>17</v>
      </c>
      <c r="K1334">
        <v>8333.33</v>
      </c>
      <c r="L1334" t="s">
        <v>78</v>
      </c>
      <c r="M1334">
        <v>10</v>
      </c>
      <c r="N1334">
        <v>10204</v>
      </c>
      <c r="O1334">
        <v>0</v>
      </c>
      <c r="P1334" t="s">
        <v>22</v>
      </c>
      <c r="Q1334">
        <v>10</v>
      </c>
      <c r="R1334">
        <v>3</v>
      </c>
      <c r="S1334">
        <v>1</v>
      </c>
      <c r="T1334">
        <v>2</v>
      </c>
      <c r="U1334" t="s">
        <v>146</v>
      </c>
      <c r="V1334">
        <v>12</v>
      </c>
      <c r="W1334">
        <v>1</v>
      </c>
      <c r="X1334">
        <v>36</v>
      </c>
      <c r="Y1334">
        <v>710</v>
      </c>
      <c r="Z1334">
        <v>714</v>
      </c>
      <c r="AA1334">
        <v>8333.33</v>
      </c>
      <c r="AB1334">
        <v>2</v>
      </c>
    </row>
    <row r="1335" spans="1:28" x14ac:dyDescent="0.25">
      <c r="A1335">
        <v>1334</v>
      </c>
      <c r="B1335">
        <v>5880</v>
      </c>
      <c r="C1335">
        <v>10000</v>
      </c>
      <c r="D1335">
        <v>10000</v>
      </c>
      <c r="E1335" s="1">
        <v>7.7399999999999997E-2</v>
      </c>
      <c r="F1335" t="s">
        <v>14</v>
      </c>
      <c r="G1335" t="s">
        <v>15</v>
      </c>
      <c r="H1335" s="1">
        <v>1.6999999999999999E-3</v>
      </c>
      <c r="I1335" t="s">
        <v>116</v>
      </c>
      <c r="J1335" t="s">
        <v>17</v>
      </c>
      <c r="K1335">
        <v>7083.33</v>
      </c>
      <c r="L1335" t="s">
        <v>104</v>
      </c>
      <c r="M1335">
        <v>9</v>
      </c>
      <c r="N1335">
        <v>2994</v>
      </c>
      <c r="O1335">
        <v>0</v>
      </c>
      <c r="P1335" t="s">
        <v>40</v>
      </c>
      <c r="Q1335">
        <v>7</v>
      </c>
      <c r="R1335">
        <v>0</v>
      </c>
      <c r="S1335">
        <v>1</v>
      </c>
      <c r="T1335">
        <v>11</v>
      </c>
      <c r="U1335" t="s">
        <v>146</v>
      </c>
      <c r="V1335">
        <v>8</v>
      </c>
      <c r="W1335">
        <v>1</v>
      </c>
      <c r="X1335">
        <v>36</v>
      </c>
      <c r="Y1335">
        <v>775</v>
      </c>
      <c r="Z1335">
        <v>779</v>
      </c>
      <c r="AA1335">
        <v>7083.33</v>
      </c>
      <c r="AB1335">
        <v>11</v>
      </c>
    </row>
    <row r="1336" spans="1:28" x14ac:dyDescent="0.25">
      <c r="A1336">
        <v>1335</v>
      </c>
      <c r="B1336">
        <v>3031</v>
      </c>
      <c r="C1336">
        <v>12500</v>
      </c>
      <c r="D1336">
        <v>12275</v>
      </c>
      <c r="E1336" s="1">
        <v>0.11260000000000001</v>
      </c>
      <c r="F1336" t="s">
        <v>14</v>
      </c>
      <c r="G1336" t="s">
        <v>29</v>
      </c>
      <c r="H1336" s="1">
        <v>0.1221</v>
      </c>
      <c r="I1336" t="s">
        <v>20</v>
      </c>
      <c r="J1336" t="s">
        <v>31</v>
      </c>
      <c r="K1336">
        <v>4333.33</v>
      </c>
      <c r="L1336" t="s">
        <v>52</v>
      </c>
      <c r="M1336">
        <v>6</v>
      </c>
      <c r="N1336">
        <v>12568</v>
      </c>
      <c r="O1336">
        <v>2</v>
      </c>
      <c r="P1336" t="s">
        <v>44</v>
      </c>
      <c r="Q1336">
        <v>11</v>
      </c>
      <c r="R1336">
        <v>12</v>
      </c>
      <c r="S1336">
        <v>2</v>
      </c>
      <c r="T1336">
        <v>8</v>
      </c>
      <c r="U1336" t="s">
        <v>148</v>
      </c>
      <c r="V1336">
        <v>9</v>
      </c>
      <c r="W1336">
        <v>0</v>
      </c>
      <c r="X1336">
        <v>36</v>
      </c>
      <c r="Y1336">
        <v>730</v>
      </c>
      <c r="Z1336">
        <v>734</v>
      </c>
      <c r="AA1336">
        <v>4333.33</v>
      </c>
      <c r="AB1336">
        <v>8</v>
      </c>
    </row>
    <row r="1337" spans="1:28" x14ac:dyDescent="0.25">
      <c r="A1337">
        <v>1336</v>
      </c>
      <c r="B1337">
        <v>92244</v>
      </c>
      <c r="C1337">
        <v>27575</v>
      </c>
      <c r="D1337">
        <v>27575</v>
      </c>
      <c r="E1337" s="1">
        <v>0.1905</v>
      </c>
      <c r="F1337" t="s">
        <v>14</v>
      </c>
      <c r="G1337" t="s">
        <v>15</v>
      </c>
      <c r="H1337" s="1">
        <v>0.193</v>
      </c>
      <c r="I1337" t="s">
        <v>86</v>
      </c>
      <c r="J1337" t="s">
        <v>31</v>
      </c>
      <c r="K1337">
        <v>5166.67</v>
      </c>
      <c r="L1337" t="s">
        <v>73</v>
      </c>
      <c r="M1337">
        <v>6</v>
      </c>
      <c r="N1337">
        <v>14935</v>
      </c>
      <c r="O1337">
        <v>1</v>
      </c>
      <c r="P1337" t="s">
        <v>40</v>
      </c>
      <c r="Q1337">
        <v>19</v>
      </c>
      <c r="R1337">
        <v>19</v>
      </c>
      <c r="S1337">
        <v>1</v>
      </c>
      <c r="T1337">
        <v>11</v>
      </c>
      <c r="U1337" t="s">
        <v>147</v>
      </c>
      <c r="V1337">
        <v>18</v>
      </c>
      <c r="W1337">
        <v>0</v>
      </c>
      <c r="X1337">
        <v>36</v>
      </c>
      <c r="Y1337">
        <v>660</v>
      </c>
      <c r="Z1337">
        <v>664</v>
      </c>
      <c r="AA1337">
        <v>5166.67</v>
      </c>
      <c r="AB1337">
        <v>11</v>
      </c>
    </row>
    <row r="1338" spans="1:28" x14ac:dyDescent="0.25">
      <c r="A1338">
        <v>1337</v>
      </c>
      <c r="B1338">
        <v>61500</v>
      </c>
      <c r="C1338">
        <v>20000</v>
      </c>
      <c r="D1338">
        <v>20000</v>
      </c>
      <c r="E1338" s="1">
        <v>0.13109999999999999</v>
      </c>
      <c r="F1338" t="s">
        <v>14</v>
      </c>
      <c r="G1338" t="s">
        <v>15</v>
      </c>
      <c r="H1338" s="1">
        <v>3.9399999999999998E-2</v>
      </c>
      <c r="I1338" t="s">
        <v>81</v>
      </c>
      <c r="J1338" t="s">
        <v>17</v>
      </c>
      <c r="K1338">
        <v>7238.92</v>
      </c>
      <c r="L1338" t="s">
        <v>39</v>
      </c>
      <c r="M1338">
        <v>6</v>
      </c>
      <c r="N1338">
        <v>11751</v>
      </c>
      <c r="O1338">
        <v>3</v>
      </c>
      <c r="P1338" t="s">
        <v>40</v>
      </c>
      <c r="Q1338">
        <v>13</v>
      </c>
      <c r="R1338">
        <v>3</v>
      </c>
      <c r="S1338">
        <v>1</v>
      </c>
      <c r="T1338">
        <v>11</v>
      </c>
      <c r="U1338" t="s">
        <v>149</v>
      </c>
      <c r="V1338">
        <v>11</v>
      </c>
      <c r="W1338">
        <v>1</v>
      </c>
      <c r="X1338">
        <v>36</v>
      </c>
      <c r="Y1338">
        <v>720</v>
      </c>
      <c r="Z1338">
        <v>724</v>
      </c>
      <c r="AA1338">
        <v>7238.92</v>
      </c>
      <c r="AB1338">
        <v>11</v>
      </c>
    </row>
    <row r="1339" spans="1:28" x14ac:dyDescent="0.25">
      <c r="A1339">
        <v>1338</v>
      </c>
      <c r="B1339">
        <v>7002</v>
      </c>
      <c r="C1339">
        <v>15000</v>
      </c>
      <c r="D1339">
        <v>14900</v>
      </c>
      <c r="E1339" s="1">
        <v>0.14610000000000001</v>
      </c>
      <c r="F1339" t="s">
        <v>14</v>
      </c>
      <c r="G1339" t="s">
        <v>76</v>
      </c>
      <c r="H1339" s="1">
        <v>9.1700000000000004E-2</v>
      </c>
      <c r="I1339" t="s">
        <v>20</v>
      </c>
      <c r="J1339" t="s">
        <v>31</v>
      </c>
      <c r="K1339">
        <v>3000</v>
      </c>
      <c r="L1339" t="s">
        <v>52</v>
      </c>
      <c r="M1339">
        <v>8</v>
      </c>
      <c r="N1339">
        <v>0</v>
      </c>
      <c r="O1339">
        <v>2</v>
      </c>
      <c r="P1339" t="s">
        <v>19</v>
      </c>
      <c r="Q1339">
        <v>14</v>
      </c>
      <c r="R1339">
        <v>9</v>
      </c>
      <c r="S1339">
        <v>5</v>
      </c>
      <c r="T1339">
        <v>0</v>
      </c>
      <c r="U1339" t="s">
        <v>148</v>
      </c>
      <c r="V1339">
        <v>9</v>
      </c>
      <c r="W1339">
        <v>0</v>
      </c>
      <c r="X1339">
        <v>36</v>
      </c>
      <c r="Y1339">
        <v>730</v>
      </c>
      <c r="Z1339">
        <v>734</v>
      </c>
      <c r="AA1339">
        <v>3000</v>
      </c>
      <c r="AB1339">
        <v>0</v>
      </c>
    </row>
    <row r="1340" spans="1:28" x14ac:dyDescent="0.25">
      <c r="A1340">
        <v>1339</v>
      </c>
      <c r="B1340">
        <v>53002</v>
      </c>
      <c r="C1340">
        <v>18000</v>
      </c>
      <c r="D1340">
        <v>18000</v>
      </c>
      <c r="E1340" s="1">
        <v>8.8999999999999996E-2</v>
      </c>
      <c r="F1340" t="s">
        <v>14</v>
      </c>
      <c r="G1340" t="s">
        <v>68</v>
      </c>
      <c r="H1340" s="1">
        <v>0.12790000000000001</v>
      </c>
      <c r="I1340" t="s">
        <v>108</v>
      </c>
      <c r="J1340" t="s">
        <v>17</v>
      </c>
      <c r="K1340">
        <v>10500</v>
      </c>
      <c r="L1340" t="s">
        <v>52</v>
      </c>
      <c r="M1340">
        <v>15</v>
      </c>
      <c r="N1340">
        <v>4856</v>
      </c>
      <c r="O1340">
        <v>2</v>
      </c>
      <c r="P1340" t="s">
        <v>19</v>
      </c>
      <c r="Q1340">
        <v>8</v>
      </c>
      <c r="R1340">
        <v>12</v>
      </c>
      <c r="S1340">
        <v>4</v>
      </c>
      <c r="T1340">
        <v>0</v>
      </c>
      <c r="U1340" t="s">
        <v>148</v>
      </c>
      <c r="V1340">
        <v>9</v>
      </c>
      <c r="W1340">
        <v>1</v>
      </c>
      <c r="X1340">
        <v>36</v>
      </c>
      <c r="Y1340">
        <v>730</v>
      </c>
      <c r="Z1340">
        <v>734</v>
      </c>
      <c r="AA1340">
        <v>10500</v>
      </c>
      <c r="AB1340">
        <v>0</v>
      </c>
    </row>
    <row r="1341" spans="1:28" x14ac:dyDescent="0.25">
      <c r="A1341">
        <v>1340</v>
      </c>
      <c r="B1341">
        <v>32737</v>
      </c>
      <c r="C1341">
        <v>5400</v>
      </c>
      <c r="D1341">
        <v>5375</v>
      </c>
      <c r="E1341" s="1">
        <v>8.8999999999999996E-2</v>
      </c>
      <c r="F1341" t="s">
        <v>14</v>
      </c>
      <c r="G1341" t="s">
        <v>101</v>
      </c>
      <c r="H1341" s="1">
        <v>6.2700000000000006E-2</v>
      </c>
      <c r="I1341" t="s">
        <v>54</v>
      </c>
      <c r="J1341" t="s">
        <v>31</v>
      </c>
      <c r="K1341">
        <v>3000</v>
      </c>
      <c r="L1341" t="s">
        <v>80</v>
      </c>
      <c r="M1341">
        <v>2</v>
      </c>
      <c r="N1341">
        <v>90</v>
      </c>
      <c r="O1341">
        <v>2</v>
      </c>
      <c r="P1341" t="s">
        <v>100</v>
      </c>
      <c r="Q1341">
        <v>8</v>
      </c>
      <c r="R1341">
        <v>6</v>
      </c>
      <c r="S1341">
        <v>0</v>
      </c>
      <c r="T1341" t="s">
        <v>100</v>
      </c>
      <c r="U1341" t="s">
        <v>148</v>
      </c>
      <c r="V1341">
        <v>8</v>
      </c>
      <c r="W1341">
        <v>0</v>
      </c>
      <c r="X1341">
        <v>36</v>
      </c>
      <c r="Y1341">
        <v>785</v>
      </c>
      <c r="Z1341">
        <v>789</v>
      </c>
      <c r="AA1341">
        <v>3000</v>
      </c>
      <c r="AB1341">
        <v>-1</v>
      </c>
    </row>
    <row r="1342" spans="1:28" x14ac:dyDescent="0.25">
      <c r="A1342">
        <v>1341</v>
      </c>
      <c r="B1342">
        <v>47286</v>
      </c>
      <c r="C1342">
        <v>23000</v>
      </c>
      <c r="D1342">
        <v>22950</v>
      </c>
      <c r="E1342" s="1">
        <v>0.15809999999999999</v>
      </c>
      <c r="F1342" t="s">
        <v>14</v>
      </c>
      <c r="G1342" t="s">
        <v>29</v>
      </c>
      <c r="H1342" s="1">
        <v>0.16020000000000001</v>
      </c>
      <c r="I1342" t="s">
        <v>24</v>
      </c>
      <c r="J1342" t="s">
        <v>31</v>
      </c>
      <c r="K1342">
        <v>7083.33</v>
      </c>
      <c r="L1342" t="s">
        <v>27</v>
      </c>
      <c r="M1342">
        <v>8</v>
      </c>
      <c r="N1342">
        <v>9664</v>
      </c>
      <c r="O1342">
        <v>2</v>
      </c>
      <c r="P1342" t="s">
        <v>64</v>
      </c>
      <c r="Q1342">
        <v>15</v>
      </c>
      <c r="R1342">
        <v>16</v>
      </c>
      <c r="S1342">
        <v>2</v>
      </c>
      <c r="T1342">
        <v>4</v>
      </c>
      <c r="U1342" t="s">
        <v>148</v>
      </c>
      <c r="V1342">
        <v>14</v>
      </c>
      <c r="W1342">
        <v>0</v>
      </c>
      <c r="X1342">
        <v>36</v>
      </c>
      <c r="Y1342">
        <v>695</v>
      </c>
      <c r="Z1342">
        <v>699</v>
      </c>
      <c r="AA1342">
        <v>7083.33</v>
      </c>
      <c r="AB1342">
        <v>4</v>
      </c>
    </row>
    <row r="1343" spans="1:28" x14ac:dyDescent="0.25">
      <c r="A1343">
        <v>1342</v>
      </c>
      <c r="B1343">
        <v>16577</v>
      </c>
      <c r="C1343">
        <v>8000</v>
      </c>
      <c r="D1343">
        <v>7950</v>
      </c>
      <c r="E1343" s="1">
        <v>5.79E-2</v>
      </c>
      <c r="F1343" t="s">
        <v>14</v>
      </c>
      <c r="G1343" t="s">
        <v>68</v>
      </c>
      <c r="H1343" s="1">
        <v>0.19650000000000001</v>
      </c>
      <c r="I1343" t="s">
        <v>46</v>
      </c>
      <c r="J1343" t="s">
        <v>35</v>
      </c>
      <c r="K1343">
        <v>5833.33</v>
      </c>
      <c r="L1343" t="s">
        <v>120</v>
      </c>
      <c r="M1343">
        <v>8</v>
      </c>
      <c r="N1343">
        <v>0</v>
      </c>
      <c r="O1343">
        <v>0</v>
      </c>
      <c r="P1343" t="s">
        <v>37</v>
      </c>
      <c r="Q1343">
        <v>5</v>
      </c>
      <c r="R1343">
        <v>19</v>
      </c>
      <c r="S1343">
        <v>4</v>
      </c>
      <c r="T1343">
        <v>3</v>
      </c>
      <c r="U1343" t="s">
        <v>146</v>
      </c>
      <c r="V1343">
        <v>6</v>
      </c>
      <c r="W1343">
        <v>1</v>
      </c>
      <c r="X1343">
        <v>36</v>
      </c>
      <c r="Y1343">
        <v>770</v>
      </c>
      <c r="Z1343">
        <v>774</v>
      </c>
      <c r="AA1343">
        <v>5833.33</v>
      </c>
      <c r="AB1343">
        <v>3</v>
      </c>
    </row>
    <row r="1344" spans="1:28" x14ac:dyDescent="0.25">
      <c r="A1344">
        <v>1343</v>
      </c>
      <c r="B1344">
        <v>35530</v>
      </c>
      <c r="C1344">
        <v>3000</v>
      </c>
      <c r="D1344">
        <v>2950</v>
      </c>
      <c r="E1344" s="1">
        <v>0.12690000000000001</v>
      </c>
      <c r="F1344" t="s">
        <v>14</v>
      </c>
      <c r="G1344" t="s">
        <v>15</v>
      </c>
      <c r="H1344" s="1">
        <v>4.2500000000000003E-2</v>
      </c>
      <c r="I1344" t="s">
        <v>16</v>
      </c>
      <c r="J1344" t="s">
        <v>35</v>
      </c>
      <c r="K1344">
        <v>1200</v>
      </c>
      <c r="L1344" t="s">
        <v>42</v>
      </c>
      <c r="M1344">
        <v>4</v>
      </c>
      <c r="N1344">
        <v>1643</v>
      </c>
      <c r="O1344">
        <v>0</v>
      </c>
      <c r="P1344" t="s">
        <v>19</v>
      </c>
      <c r="Q1344">
        <v>12</v>
      </c>
      <c r="R1344">
        <v>4</v>
      </c>
      <c r="S1344">
        <v>1</v>
      </c>
      <c r="T1344">
        <v>0</v>
      </c>
      <c r="U1344" t="s">
        <v>146</v>
      </c>
      <c r="V1344">
        <v>12</v>
      </c>
      <c r="W1344">
        <v>1</v>
      </c>
      <c r="X1344">
        <v>36</v>
      </c>
      <c r="Y1344">
        <v>705</v>
      </c>
      <c r="Z1344">
        <v>709</v>
      </c>
      <c r="AA1344">
        <v>1200</v>
      </c>
      <c r="AB1344">
        <v>0</v>
      </c>
    </row>
    <row r="1345" spans="1:28" x14ac:dyDescent="0.25">
      <c r="A1345">
        <v>1344</v>
      </c>
      <c r="B1345">
        <v>23575</v>
      </c>
      <c r="C1345">
        <v>7200</v>
      </c>
      <c r="D1345">
        <v>7200</v>
      </c>
      <c r="E1345" s="1">
        <v>6.9199999999999998E-2</v>
      </c>
      <c r="F1345" t="s">
        <v>14</v>
      </c>
      <c r="G1345" t="s">
        <v>29</v>
      </c>
      <c r="H1345" s="1">
        <v>0.1172</v>
      </c>
      <c r="I1345" t="s">
        <v>96</v>
      </c>
      <c r="J1345" t="s">
        <v>17</v>
      </c>
      <c r="K1345">
        <v>7083.33</v>
      </c>
      <c r="L1345" t="s">
        <v>67</v>
      </c>
      <c r="M1345">
        <v>6</v>
      </c>
      <c r="N1345">
        <v>15933</v>
      </c>
      <c r="O1345">
        <v>1</v>
      </c>
      <c r="P1345" t="s">
        <v>37</v>
      </c>
      <c r="Q1345">
        <v>6</v>
      </c>
      <c r="R1345">
        <v>11</v>
      </c>
      <c r="S1345">
        <v>2</v>
      </c>
      <c r="T1345">
        <v>3</v>
      </c>
      <c r="U1345" t="s">
        <v>147</v>
      </c>
      <c r="V1345">
        <v>7</v>
      </c>
      <c r="W1345">
        <v>1</v>
      </c>
      <c r="X1345">
        <v>36</v>
      </c>
      <c r="Y1345">
        <v>780</v>
      </c>
      <c r="Z1345">
        <v>784</v>
      </c>
      <c r="AA1345">
        <v>7083.33</v>
      </c>
      <c r="AB1345">
        <v>3</v>
      </c>
    </row>
    <row r="1346" spans="1:28" x14ac:dyDescent="0.25">
      <c r="A1346">
        <v>1345</v>
      </c>
      <c r="B1346">
        <v>99508</v>
      </c>
      <c r="C1346">
        <v>15350</v>
      </c>
      <c r="D1346">
        <v>15350</v>
      </c>
      <c r="E1346" s="1">
        <v>0.158</v>
      </c>
      <c r="F1346" t="s">
        <v>14</v>
      </c>
      <c r="G1346" t="s">
        <v>29</v>
      </c>
      <c r="H1346" s="1">
        <v>7.4099999999999999E-2</v>
      </c>
      <c r="I1346" t="s">
        <v>99</v>
      </c>
      <c r="J1346" t="s">
        <v>17</v>
      </c>
      <c r="K1346">
        <v>5666.67</v>
      </c>
      <c r="L1346" t="s">
        <v>36</v>
      </c>
      <c r="M1346">
        <v>6</v>
      </c>
      <c r="N1346">
        <v>8128</v>
      </c>
      <c r="O1346">
        <v>0</v>
      </c>
      <c r="P1346" t="s">
        <v>49</v>
      </c>
      <c r="Q1346">
        <v>15</v>
      </c>
      <c r="R1346">
        <v>7</v>
      </c>
      <c r="S1346">
        <v>2</v>
      </c>
      <c r="T1346">
        <v>1</v>
      </c>
      <c r="U1346" t="s">
        <v>146</v>
      </c>
      <c r="V1346">
        <v>16</v>
      </c>
      <c r="W1346">
        <v>1</v>
      </c>
      <c r="X1346">
        <v>36</v>
      </c>
      <c r="Y1346">
        <v>670</v>
      </c>
      <c r="Z1346">
        <v>674</v>
      </c>
      <c r="AA1346">
        <v>5666.67</v>
      </c>
      <c r="AB1346">
        <v>1</v>
      </c>
    </row>
    <row r="1347" spans="1:28" x14ac:dyDescent="0.25">
      <c r="A1347">
        <v>1346</v>
      </c>
      <c r="B1347">
        <v>72670</v>
      </c>
      <c r="C1347">
        <v>6000</v>
      </c>
      <c r="D1347">
        <v>6000</v>
      </c>
      <c r="E1347" s="1">
        <v>0.1212</v>
      </c>
      <c r="F1347" t="s">
        <v>14</v>
      </c>
      <c r="G1347" t="s">
        <v>97</v>
      </c>
      <c r="H1347" s="1">
        <v>0.21210000000000001</v>
      </c>
      <c r="I1347" t="s">
        <v>61</v>
      </c>
      <c r="J1347" t="s">
        <v>31</v>
      </c>
      <c r="K1347">
        <v>3333.33</v>
      </c>
      <c r="L1347" t="s">
        <v>43</v>
      </c>
      <c r="M1347">
        <v>8</v>
      </c>
      <c r="N1347">
        <v>4638</v>
      </c>
      <c r="O1347">
        <v>0</v>
      </c>
      <c r="P1347" t="s">
        <v>22</v>
      </c>
      <c r="Q1347">
        <v>12</v>
      </c>
      <c r="R1347">
        <v>21</v>
      </c>
      <c r="S1347">
        <v>0</v>
      </c>
      <c r="T1347">
        <v>2</v>
      </c>
      <c r="U1347" t="s">
        <v>146</v>
      </c>
      <c r="V1347">
        <v>14</v>
      </c>
      <c r="W1347">
        <v>0</v>
      </c>
      <c r="X1347">
        <v>36</v>
      </c>
      <c r="Y1347">
        <v>685</v>
      </c>
      <c r="Z1347">
        <v>689</v>
      </c>
      <c r="AA1347">
        <v>3333.33</v>
      </c>
      <c r="AB1347">
        <v>2</v>
      </c>
    </row>
    <row r="1348" spans="1:28" x14ac:dyDescent="0.25">
      <c r="A1348">
        <v>1347</v>
      </c>
      <c r="B1348">
        <v>2882</v>
      </c>
      <c r="C1348">
        <v>15000</v>
      </c>
      <c r="D1348">
        <v>8081.65</v>
      </c>
      <c r="E1348" s="1">
        <v>0.13159999999999999</v>
      </c>
      <c r="F1348" t="s">
        <v>14</v>
      </c>
      <c r="G1348" t="s">
        <v>15</v>
      </c>
      <c r="H1348" s="1">
        <v>0.13159999999999999</v>
      </c>
      <c r="I1348" t="s">
        <v>61</v>
      </c>
      <c r="J1348" t="s">
        <v>17</v>
      </c>
      <c r="K1348">
        <v>2583.33</v>
      </c>
      <c r="L1348" t="s">
        <v>88</v>
      </c>
      <c r="M1348">
        <v>3</v>
      </c>
      <c r="N1348">
        <v>4923</v>
      </c>
      <c r="O1348">
        <v>2</v>
      </c>
      <c r="P1348" t="s">
        <v>32</v>
      </c>
      <c r="Q1348">
        <v>13</v>
      </c>
      <c r="R1348">
        <v>13</v>
      </c>
      <c r="S1348">
        <v>1</v>
      </c>
      <c r="T1348">
        <v>9</v>
      </c>
      <c r="U1348" t="s">
        <v>148</v>
      </c>
      <c r="V1348">
        <v>8</v>
      </c>
      <c r="W1348">
        <v>1</v>
      </c>
      <c r="X1348">
        <v>36</v>
      </c>
      <c r="Y1348">
        <v>755</v>
      </c>
      <c r="Z1348">
        <v>759</v>
      </c>
      <c r="AA1348">
        <v>2583.33</v>
      </c>
      <c r="AB1348">
        <v>9</v>
      </c>
    </row>
    <row r="1349" spans="1:28" x14ac:dyDescent="0.25">
      <c r="A1349">
        <v>1348</v>
      </c>
      <c r="B1349">
        <v>20093</v>
      </c>
      <c r="C1349">
        <v>5000</v>
      </c>
      <c r="D1349">
        <v>5000</v>
      </c>
      <c r="E1349" s="1">
        <v>0.1268</v>
      </c>
      <c r="F1349" t="s">
        <v>23</v>
      </c>
      <c r="G1349" t="s">
        <v>45</v>
      </c>
      <c r="H1349" s="1">
        <v>0.12590000000000001</v>
      </c>
      <c r="I1349" t="s">
        <v>71</v>
      </c>
      <c r="J1349" t="s">
        <v>31</v>
      </c>
      <c r="K1349">
        <v>4416.67</v>
      </c>
      <c r="L1349" t="s">
        <v>25</v>
      </c>
      <c r="M1349">
        <v>13</v>
      </c>
      <c r="N1349">
        <v>7686</v>
      </c>
      <c r="O1349">
        <v>0</v>
      </c>
      <c r="P1349" t="s">
        <v>19</v>
      </c>
      <c r="Q1349">
        <v>12</v>
      </c>
      <c r="R1349">
        <v>12</v>
      </c>
      <c r="S1349">
        <v>0</v>
      </c>
      <c r="T1349">
        <v>0</v>
      </c>
      <c r="U1349" t="s">
        <v>146</v>
      </c>
      <c r="V1349">
        <v>14</v>
      </c>
      <c r="W1349">
        <v>0</v>
      </c>
      <c r="X1349">
        <v>60</v>
      </c>
      <c r="Y1349">
        <v>690</v>
      </c>
      <c r="Z1349">
        <v>694</v>
      </c>
      <c r="AA1349">
        <v>4416.67</v>
      </c>
      <c r="AB1349">
        <v>0</v>
      </c>
    </row>
    <row r="1350" spans="1:28" x14ac:dyDescent="0.25">
      <c r="A1350">
        <v>1349</v>
      </c>
      <c r="B1350">
        <v>9020</v>
      </c>
      <c r="C1350">
        <v>2575</v>
      </c>
      <c r="D1350">
        <v>2575</v>
      </c>
      <c r="E1350" s="1">
        <v>6.7599999999999993E-2</v>
      </c>
      <c r="F1350" t="s">
        <v>14</v>
      </c>
      <c r="G1350" t="s">
        <v>87</v>
      </c>
      <c r="H1350" s="1">
        <v>4.8000000000000001E-2</v>
      </c>
      <c r="I1350" t="s">
        <v>38</v>
      </c>
      <c r="J1350" t="s">
        <v>31</v>
      </c>
      <c r="K1350">
        <v>6875</v>
      </c>
      <c r="L1350" t="s">
        <v>57</v>
      </c>
      <c r="M1350">
        <v>6</v>
      </c>
      <c r="N1350">
        <v>4678</v>
      </c>
      <c r="O1350">
        <v>2</v>
      </c>
      <c r="P1350" t="s">
        <v>37</v>
      </c>
      <c r="Q1350">
        <v>6</v>
      </c>
      <c r="R1350">
        <v>4</v>
      </c>
      <c r="S1350">
        <v>0</v>
      </c>
      <c r="T1350">
        <v>3</v>
      </c>
      <c r="U1350" t="s">
        <v>148</v>
      </c>
      <c r="V1350">
        <v>8</v>
      </c>
      <c r="W1350">
        <v>0</v>
      </c>
      <c r="X1350">
        <v>36</v>
      </c>
      <c r="Y1350">
        <v>760</v>
      </c>
      <c r="Z1350">
        <v>764</v>
      </c>
      <c r="AA1350">
        <v>6875</v>
      </c>
      <c r="AB1350">
        <v>3</v>
      </c>
    </row>
    <row r="1351" spans="1:28" x14ac:dyDescent="0.25">
      <c r="A1351">
        <v>1350</v>
      </c>
      <c r="B1351">
        <v>52639</v>
      </c>
      <c r="C1351">
        <v>1800</v>
      </c>
      <c r="D1351">
        <v>1800</v>
      </c>
      <c r="E1351" s="1">
        <v>0.13669999999999999</v>
      </c>
      <c r="F1351" t="s">
        <v>14</v>
      </c>
      <c r="G1351" t="s">
        <v>60</v>
      </c>
      <c r="H1351" s="1">
        <v>0.24210000000000001</v>
      </c>
      <c r="I1351" t="s">
        <v>71</v>
      </c>
      <c r="J1351" t="s">
        <v>31</v>
      </c>
      <c r="K1351">
        <v>4250</v>
      </c>
      <c r="L1351" t="s">
        <v>36</v>
      </c>
      <c r="M1351">
        <v>11</v>
      </c>
      <c r="N1351">
        <v>5757</v>
      </c>
      <c r="O1351">
        <v>0</v>
      </c>
      <c r="P1351" t="s">
        <v>28</v>
      </c>
      <c r="Q1351">
        <v>13</v>
      </c>
      <c r="R1351">
        <v>24</v>
      </c>
      <c r="S1351">
        <v>0</v>
      </c>
      <c r="T1351">
        <v>5</v>
      </c>
      <c r="U1351" t="s">
        <v>146</v>
      </c>
      <c r="V1351">
        <v>16</v>
      </c>
      <c r="W1351">
        <v>0</v>
      </c>
      <c r="X1351">
        <v>36</v>
      </c>
      <c r="Y1351">
        <v>670</v>
      </c>
      <c r="Z1351">
        <v>674</v>
      </c>
      <c r="AA1351">
        <v>4250</v>
      </c>
      <c r="AB1351">
        <v>5</v>
      </c>
    </row>
    <row r="1352" spans="1:28" x14ac:dyDescent="0.25">
      <c r="A1352">
        <v>1351</v>
      </c>
      <c r="B1352">
        <v>76348</v>
      </c>
      <c r="C1352">
        <v>10000</v>
      </c>
      <c r="D1352">
        <v>10000</v>
      </c>
      <c r="E1352" s="1">
        <v>0.1409</v>
      </c>
      <c r="F1352" t="s">
        <v>14</v>
      </c>
      <c r="G1352" t="s">
        <v>33</v>
      </c>
      <c r="H1352" s="1">
        <v>0.26440000000000002</v>
      </c>
      <c r="I1352" t="s">
        <v>79</v>
      </c>
      <c r="J1352" t="s">
        <v>17</v>
      </c>
      <c r="K1352">
        <v>5416.67</v>
      </c>
      <c r="L1352" t="s">
        <v>83</v>
      </c>
      <c r="M1352">
        <v>6</v>
      </c>
      <c r="N1352">
        <v>18652</v>
      </c>
      <c r="O1352">
        <v>1</v>
      </c>
      <c r="P1352" t="s">
        <v>47</v>
      </c>
      <c r="Q1352">
        <v>14</v>
      </c>
      <c r="R1352">
        <v>26</v>
      </c>
      <c r="S1352">
        <v>3</v>
      </c>
      <c r="T1352">
        <v>6</v>
      </c>
      <c r="U1352" t="s">
        <v>147</v>
      </c>
      <c r="V1352">
        <v>13</v>
      </c>
      <c r="W1352">
        <v>1</v>
      </c>
      <c r="X1352">
        <v>36</v>
      </c>
      <c r="Y1352">
        <v>700</v>
      </c>
      <c r="Z1352">
        <v>704</v>
      </c>
      <c r="AA1352">
        <v>5416.67</v>
      </c>
      <c r="AB1352">
        <v>6</v>
      </c>
    </row>
    <row r="1353" spans="1:28" x14ac:dyDescent="0.25">
      <c r="A1353">
        <v>1352</v>
      </c>
      <c r="B1353">
        <v>57727</v>
      </c>
      <c r="C1353">
        <v>7750</v>
      </c>
      <c r="D1353">
        <v>7750</v>
      </c>
      <c r="E1353" s="1">
        <v>0.1074</v>
      </c>
      <c r="F1353" t="s">
        <v>14</v>
      </c>
      <c r="G1353" t="s">
        <v>15</v>
      </c>
      <c r="H1353" s="1">
        <v>6.5100000000000005E-2</v>
      </c>
      <c r="I1353" t="s">
        <v>111</v>
      </c>
      <c r="J1353" t="s">
        <v>17</v>
      </c>
      <c r="K1353">
        <v>2916.67</v>
      </c>
      <c r="L1353" t="s">
        <v>42</v>
      </c>
      <c r="M1353">
        <v>5</v>
      </c>
      <c r="N1353">
        <v>6889</v>
      </c>
      <c r="O1353">
        <v>0</v>
      </c>
      <c r="P1353" t="s">
        <v>47</v>
      </c>
      <c r="Q1353">
        <v>10</v>
      </c>
      <c r="R1353">
        <v>6</v>
      </c>
      <c r="S1353">
        <v>1</v>
      </c>
      <c r="T1353">
        <v>6</v>
      </c>
      <c r="U1353" t="s">
        <v>146</v>
      </c>
      <c r="V1353">
        <v>12</v>
      </c>
      <c r="W1353">
        <v>1</v>
      </c>
      <c r="X1353">
        <v>36</v>
      </c>
      <c r="Y1353">
        <v>705</v>
      </c>
      <c r="Z1353">
        <v>709</v>
      </c>
      <c r="AA1353">
        <v>2916.67</v>
      </c>
      <c r="AB1353">
        <v>6</v>
      </c>
    </row>
    <row r="1354" spans="1:28" x14ac:dyDescent="0.25">
      <c r="A1354">
        <v>1353</v>
      </c>
      <c r="B1354">
        <v>91915</v>
      </c>
      <c r="C1354">
        <v>12000</v>
      </c>
      <c r="D1354">
        <v>12000</v>
      </c>
      <c r="E1354" s="1">
        <v>0.16289999999999999</v>
      </c>
      <c r="F1354" t="s">
        <v>14</v>
      </c>
      <c r="G1354" t="s">
        <v>15</v>
      </c>
      <c r="H1354" s="1">
        <v>0.28760000000000002</v>
      </c>
      <c r="I1354" t="s">
        <v>34</v>
      </c>
      <c r="J1354" t="s">
        <v>31</v>
      </c>
      <c r="K1354">
        <v>5666.67</v>
      </c>
      <c r="L1354" t="s">
        <v>73</v>
      </c>
      <c r="M1354">
        <v>21</v>
      </c>
      <c r="N1354">
        <v>16822</v>
      </c>
      <c r="O1354">
        <v>2</v>
      </c>
      <c r="P1354" t="s">
        <v>37</v>
      </c>
      <c r="Q1354">
        <v>16</v>
      </c>
      <c r="R1354">
        <v>28</v>
      </c>
      <c r="S1354">
        <v>1</v>
      </c>
      <c r="T1354">
        <v>3</v>
      </c>
      <c r="U1354" t="s">
        <v>148</v>
      </c>
      <c r="V1354">
        <v>18</v>
      </c>
      <c r="W1354">
        <v>0</v>
      </c>
      <c r="X1354">
        <v>36</v>
      </c>
      <c r="Y1354">
        <v>660</v>
      </c>
      <c r="Z1354">
        <v>664</v>
      </c>
      <c r="AA1354">
        <v>5666.67</v>
      </c>
      <c r="AB1354">
        <v>3</v>
      </c>
    </row>
    <row r="1355" spans="1:28" x14ac:dyDescent="0.25">
      <c r="A1355">
        <v>1354</v>
      </c>
      <c r="B1355">
        <v>97696</v>
      </c>
      <c r="C1355">
        <v>10000</v>
      </c>
      <c r="D1355">
        <v>10000</v>
      </c>
      <c r="E1355" s="1">
        <v>6.0299999999999999E-2</v>
      </c>
      <c r="F1355" t="s">
        <v>14</v>
      </c>
      <c r="G1355" t="s">
        <v>15</v>
      </c>
      <c r="H1355" s="2">
        <v>0.16</v>
      </c>
      <c r="I1355" t="s">
        <v>114</v>
      </c>
      <c r="J1355" t="s">
        <v>17</v>
      </c>
      <c r="K1355">
        <v>8333.33</v>
      </c>
      <c r="L1355" t="s">
        <v>67</v>
      </c>
      <c r="M1355">
        <v>11</v>
      </c>
      <c r="N1355">
        <v>14832</v>
      </c>
      <c r="O1355">
        <v>0</v>
      </c>
      <c r="P1355" t="s">
        <v>40</v>
      </c>
      <c r="Q1355">
        <v>6</v>
      </c>
      <c r="R1355" s="5">
        <v>16</v>
      </c>
      <c r="S1355">
        <v>1</v>
      </c>
      <c r="T1355">
        <v>11</v>
      </c>
      <c r="U1355" t="s">
        <v>146</v>
      </c>
      <c r="V1355">
        <v>7</v>
      </c>
      <c r="W1355">
        <v>1</v>
      </c>
      <c r="X1355">
        <v>36</v>
      </c>
      <c r="Y1355">
        <v>780</v>
      </c>
      <c r="Z1355">
        <v>784</v>
      </c>
      <c r="AA1355">
        <v>8333.33</v>
      </c>
      <c r="AB1355">
        <v>11</v>
      </c>
    </row>
    <row r="1356" spans="1:28" x14ac:dyDescent="0.25">
      <c r="A1356">
        <v>1355</v>
      </c>
      <c r="B1356">
        <v>51525</v>
      </c>
      <c r="C1356">
        <v>4950</v>
      </c>
      <c r="D1356">
        <v>4950</v>
      </c>
      <c r="E1356" s="1">
        <v>0.13669999999999999</v>
      </c>
      <c r="F1356" t="s">
        <v>14</v>
      </c>
      <c r="G1356" t="s">
        <v>15</v>
      </c>
      <c r="H1356" s="1">
        <v>0.1411</v>
      </c>
      <c r="I1356" t="s">
        <v>24</v>
      </c>
      <c r="J1356" t="s">
        <v>17</v>
      </c>
      <c r="K1356">
        <v>4166.67</v>
      </c>
      <c r="L1356" t="s">
        <v>48</v>
      </c>
      <c r="M1356">
        <v>15</v>
      </c>
      <c r="N1356">
        <v>8379</v>
      </c>
      <c r="O1356">
        <v>0</v>
      </c>
      <c r="P1356" t="s">
        <v>28</v>
      </c>
      <c r="Q1356">
        <v>13</v>
      </c>
      <c r="R1356">
        <v>14</v>
      </c>
      <c r="S1356">
        <v>1</v>
      </c>
      <c r="T1356">
        <v>5</v>
      </c>
      <c r="U1356" t="s">
        <v>146</v>
      </c>
      <c r="V1356">
        <v>17</v>
      </c>
      <c r="W1356">
        <v>1</v>
      </c>
      <c r="X1356">
        <v>36</v>
      </c>
      <c r="Y1356">
        <v>665</v>
      </c>
      <c r="Z1356">
        <v>669</v>
      </c>
      <c r="AA1356">
        <v>4166.67</v>
      </c>
      <c r="AB1356">
        <v>5</v>
      </c>
    </row>
    <row r="1357" spans="1:28" x14ac:dyDescent="0.25">
      <c r="A1357">
        <v>1356</v>
      </c>
      <c r="B1357">
        <v>41626</v>
      </c>
      <c r="C1357">
        <v>8400</v>
      </c>
      <c r="D1357">
        <v>8350</v>
      </c>
      <c r="E1357" s="1">
        <v>6.0299999999999999E-2</v>
      </c>
      <c r="F1357" t="s">
        <v>14</v>
      </c>
      <c r="G1357" t="s">
        <v>91</v>
      </c>
      <c r="H1357" s="1">
        <v>0.15340000000000001</v>
      </c>
      <c r="I1357" t="s">
        <v>79</v>
      </c>
      <c r="J1357" t="s">
        <v>17</v>
      </c>
      <c r="K1357">
        <v>3200</v>
      </c>
      <c r="L1357" t="s">
        <v>57</v>
      </c>
      <c r="M1357">
        <v>6</v>
      </c>
      <c r="N1357">
        <v>10576</v>
      </c>
      <c r="O1357">
        <v>0</v>
      </c>
      <c r="P1357" t="s">
        <v>100</v>
      </c>
      <c r="Q1357">
        <v>6</v>
      </c>
      <c r="R1357">
        <v>15</v>
      </c>
      <c r="S1357">
        <v>0</v>
      </c>
      <c r="T1357" t="s">
        <v>100</v>
      </c>
      <c r="U1357" t="s">
        <v>146</v>
      </c>
      <c r="V1357">
        <v>8</v>
      </c>
      <c r="W1357">
        <v>1</v>
      </c>
      <c r="X1357">
        <v>36</v>
      </c>
      <c r="Y1357">
        <v>760</v>
      </c>
      <c r="Z1357">
        <v>764</v>
      </c>
      <c r="AA1357">
        <v>3200</v>
      </c>
      <c r="AB1357">
        <v>-1</v>
      </c>
    </row>
    <row r="1358" spans="1:28" x14ac:dyDescent="0.25">
      <c r="A1358">
        <v>1357</v>
      </c>
      <c r="B1358">
        <v>71634</v>
      </c>
      <c r="C1358">
        <v>3500</v>
      </c>
      <c r="D1358">
        <v>3500</v>
      </c>
      <c r="E1358" s="1">
        <v>0.1212</v>
      </c>
      <c r="F1358" t="s">
        <v>14</v>
      </c>
      <c r="G1358" t="s">
        <v>33</v>
      </c>
      <c r="H1358" s="1">
        <v>0.1782</v>
      </c>
      <c r="I1358" t="s">
        <v>24</v>
      </c>
      <c r="J1358" t="s">
        <v>17</v>
      </c>
      <c r="K1358">
        <v>5416.67</v>
      </c>
      <c r="L1358" t="s">
        <v>27</v>
      </c>
      <c r="M1358">
        <v>15</v>
      </c>
      <c r="N1358">
        <v>4067</v>
      </c>
      <c r="O1358">
        <v>3</v>
      </c>
      <c r="P1358" t="s">
        <v>19</v>
      </c>
      <c r="Q1358">
        <v>12</v>
      </c>
      <c r="R1358">
        <v>17</v>
      </c>
      <c r="S1358">
        <v>3</v>
      </c>
      <c r="T1358">
        <v>0</v>
      </c>
      <c r="U1358" t="s">
        <v>149</v>
      </c>
      <c r="V1358">
        <v>14</v>
      </c>
      <c r="W1358">
        <v>1</v>
      </c>
      <c r="X1358">
        <v>36</v>
      </c>
      <c r="Y1358">
        <v>695</v>
      </c>
      <c r="Z1358">
        <v>699</v>
      </c>
      <c r="AA1358">
        <v>5416.67</v>
      </c>
      <c r="AB1358">
        <v>0</v>
      </c>
    </row>
    <row r="1359" spans="1:28" x14ac:dyDescent="0.25">
      <c r="A1359">
        <v>1358</v>
      </c>
      <c r="B1359">
        <v>51795</v>
      </c>
      <c r="C1359">
        <v>12000</v>
      </c>
      <c r="D1359">
        <v>12000</v>
      </c>
      <c r="E1359" s="1">
        <v>0.16289999999999999</v>
      </c>
      <c r="F1359" t="s">
        <v>14</v>
      </c>
      <c r="G1359" t="s">
        <v>29</v>
      </c>
      <c r="H1359" s="1">
        <v>0.1837</v>
      </c>
      <c r="I1359" t="s">
        <v>20</v>
      </c>
      <c r="J1359" t="s">
        <v>17</v>
      </c>
      <c r="K1359">
        <v>7083.33</v>
      </c>
      <c r="L1359" t="s">
        <v>48</v>
      </c>
      <c r="M1359">
        <v>16</v>
      </c>
      <c r="N1359">
        <v>16993</v>
      </c>
      <c r="O1359">
        <v>2</v>
      </c>
      <c r="P1359" t="s">
        <v>53</v>
      </c>
      <c r="Q1359">
        <v>16</v>
      </c>
      <c r="R1359">
        <v>18</v>
      </c>
      <c r="S1359">
        <v>2</v>
      </c>
      <c r="T1359">
        <v>7</v>
      </c>
      <c r="U1359" t="s">
        <v>148</v>
      </c>
      <c r="V1359">
        <v>17</v>
      </c>
      <c r="W1359">
        <v>1</v>
      </c>
      <c r="X1359">
        <v>36</v>
      </c>
      <c r="Y1359">
        <v>665</v>
      </c>
      <c r="Z1359">
        <v>669</v>
      </c>
      <c r="AA1359">
        <v>7083.33</v>
      </c>
      <c r="AB1359">
        <v>7</v>
      </c>
    </row>
    <row r="1360" spans="1:28" x14ac:dyDescent="0.25">
      <c r="A1360">
        <v>1359</v>
      </c>
      <c r="B1360">
        <v>73201</v>
      </c>
      <c r="C1360">
        <v>18000</v>
      </c>
      <c r="D1360">
        <v>18000</v>
      </c>
      <c r="E1360" s="1">
        <v>0.22470000000000001</v>
      </c>
      <c r="F1360" t="s">
        <v>23</v>
      </c>
      <c r="G1360" t="s">
        <v>29</v>
      </c>
      <c r="H1360" s="1">
        <v>0.17169999999999999</v>
      </c>
      <c r="I1360" t="s">
        <v>54</v>
      </c>
      <c r="J1360" t="s">
        <v>17</v>
      </c>
      <c r="K1360">
        <v>5562.92</v>
      </c>
      <c r="L1360" t="s">
        <v>73</v>
      </c>
      <c r="M1360">
        <v>13</v>
      </c>
      <c r="N1360">
        <v>14866</v>
      </c>
      <c r="O1360">
        <v>3</v>
      </c>
      <c r="P1360" t="s">
        <v>53</v>
      </c>
      <c r="Q1360">
        <v>22</v>
      </c>
      <c r="R1360">
        <v>17</v>
      </c>
      <c r="S1360">
        <v>2</v>
      </c>
      <c r="T1360">
        <v>7</v>
      </c>
      <c r="U1360" t="s">
        <v>149</v>
      </c>
      <c r="V1360">
        <v>18</v>
      </c>
      <c r="W1360">
        <v>1</v>
      </c>
      <c r="X1360">
        <v>60</v>
      </c>
      <c r="Y1360">
        <v>660</v>
      </c>
      <c r="Z1360">
        <v>664</v>
      </c>
      <c r="AA1360">
        <v>5562.92</v>
      </c>
      <c r="AB1360">
        <v>7</v>
      </c>
    </row>
    <row r="1361" spans="1:28" x14ac:dyDescent="0.25">
      <c r="A1361">
        <v>1360</v>
      </c>
      <c r="B1361">
        <v>31566</v>
      </c>
      <c r="C1361">
        <v>14675</v>
      </c>
      <c r="D1361">
        <v>14650</v>
      </c>
      <c r="E1361" s="1">
        <v>0.12989999999999999</v>
      </c>
      <c r="F1361" t="s">
        <v>23</v>
      </c>
      <c r="G1361" t="s">
        <v>15</v>
      </c>
      <c r="H1361" s="1">
        <v>0.2918</v>
      </c>
      <c r="I1361" t="s">
        <v>46</v>
      </c>
      <c r="J1361" t="s">
        <v>31</v>
      </c>
      <c r="K1361">
        <v>3167</v>
      </c>
      <c r="L1361" t="s">
        <v>51</v>
      </c>
      <c r="M1361">
        <v>7</v>
      </c>
      <c r="N1361">
        <v>21088</v>
      </c>
      <c r="O1361">
        <v>1</v>
      </c>
      <c r="P1361" t="s">
        <v>47</v>
      </c>
      <c r="Q1361">
        <v>12</v>
      </c>
      <c r="R1361">
        <v>29</v>
      </c>
      <c r="S1361">
        <v>1</v>
      </c>
      <c r="T1361">
        <v>6</v>
      </c>
      <c r="U1361" t="s">
        <v>147</v>
      </c>
      <c r="V1361">
        <v>10</v>
      </c>
      <c r="W1361">
        <v>0</v>
      </c>
      <c r="X1361">
        <v>60</v>
      </c>
      <c r="Y1361">
        <v>725</v>
      </c>
      <c r="Z1361">
        <v>729</v>
      </c>
      <c r="AA1361">
        <v>3167</v>
      </c>
      <c r="AB1361">
        <v>6</v>
      </c>
    </row>
    <row r="1362" spans="1:28" x14ac:dyDescent="0.25">
      <c r="A1362">
        <v>1361</v>
      </c>
      <c r="B1362">
        <v>90826</v>
      </c>
      <c r="C1362">
        <v>13000</v>
      </c>
      <c r="D1362">
        <v>13000</v>
      </c>
      <c r="E1362" s="1">
        <v>0.1409</v>
      </c>
      <c r="F1362" t="s">
        <v>14</v>
      </c>
      <c r="G1362" t="s">
        <v>29</v>
      </c>
      <c r="H1362" s="1">
        <v>0.16089999999999999</v>
      </c>
      <c r="I1362" t="s">
        <v>34</v>
      </c>
      <c r="J1362" t="s">
        <v>31</v>
      </c>
      <c r="K1362">
        <v>3250</v>
      </c>
      <c r="L1362" t="s">
        <v>62</v>
      </c>
      <c r="M1362">
        <v>6</v>
      </c>
      <c r="N1362">
        <v>6930</v>
      </c>
      <c r="O1362">
        <v>0</v>
      </c>
      <c r="P1362" t="s">
        <v>22</v>
      </c>
      <c r="Q1362">
        <v>14</v>
      </c>
      <c r="R1362">
        <v>16</v>
      </c>
      <c r="S1362">
        <v>2</v>
      </c>
      <c r="T1362">
        <v>2</v>
      </c>
      <c r="U1362" t="s">
        <v>146</v>
      </c>
      <c r="V1362">
        <v>15</v>
      </c>
      <c r="W1362">
        <v>0</v>
      </c>
      <c r="X1362">
        <v>36</v>
      </c>
      <c r="Y1362">
        <v>675</v>
      </c>
      <c r="Z1362">
        <v>679</v>
      </c>
      <c r="AA1362">
        <v>3250</v>
      </c>
      <c r="AB1362">
        <v>2</v>
      </c>
    </row>
    <row r="1363" spans="1:28" x14ac:dyDescent="0.25">
      <c r="A1363">
        <v>1362</v>
      </c>
      <c r="B1363">
        <v>64262</v>
      </c>
      <c r="C1363">
        <v>15000</v>
      </c>
      <c r="D1363">
        <v>15000</v>
      </c>
      <c r="E1363" s="1">
        <v>0.13109999999999999</v>
      </c>
      <c r="F1363" t="s">
        <v>14</v>
      </c>
      <c r="G1363" t="s">
        <v>15</v>
      </c>
      <c r="H1363" s="1">
        <v>0.33119999999999999</v>
      </c>
      <c r="I1363" t="s">
        <v>71</v>
      </c>
      <c r="J1363" t="s">
        <v>31</v>
      </c>
      <c r="K1363">
        <v>4166.67</v>
      </c>
      <c r="L1363" t="s">
        <v>27</v>
      </c>
      <c r="M1363">
        <v>10</v>
      </c>
      <c r="N1363">
        <v>13198</v>
      </c>
      <c r="O1363">
        <v>0</v>
      </c>
      <c r="P1363" t="s">
        <v>32</v>
      </c>
      <c r="Q1363">
        <v>13</v>
      </c>
      <c r="R1363">
        <v>33</v>
      </c>
      <c r="S1363">
        <v>1</v>
      </c>
      <c r="T1363">
        <v>9</v>
      </c>
      <c r="U1363" t="s">
        <v>146</v>
      </c>
      <c r="V1363">
        <v>14</v>
      </c>
      <c r="W1363">
        <v>0</v>
      </c>
      <c r="X1363">
        <v>36</v>
      </c>
      <c r="Y1363">
        <v>695</v>
      </c>
      <c r="Z1363">
        <v>699</v>
      </c>
      <c r="AA1363">
        <v>4166.67</v>
      </c>
      <c r="AB1363">
        <v>9</v>
      </c>
    </row>
    <row r="1364" spans="1:28" x14ac:dyDescent="0.25">
      <c r="A1364">
        <v>1363</v>
      </c>
      <c r="B1364">
        <v>2749</v>
      </c>
      <c r="C1364">
        <v>8250</v>
      </c>
      <c r="D1364">
        <v>8205.6299999999992</v>
      </c>
      <c r="E1364" s="1">
        <v>9.3200000000000005E-2</v>
      </c>
      <c r="F1364" t="s">
        <v>14</v>
      </c>
      <c r="G1364" t="s">
        <v>29</v>
      </c>
      <c r="H1364" s="1">
        <v>0.2445</v>
      </c>
      <c r="I1364" t="s">
        <v>54</v>
      </c>
      <c r="J1364" t="s">
        <v>17</v>
      </c>
      <c r="K1364">
        <v>3300</v>
      </c>
      <c r="L1364" t="s">
        <v>88</v>
      </c>
      <c r="M1364">
        <v>17</v>
      </c>
      <c r="N1364">
        <v>29576</v>
      </c>
      <c r="O1364">
        <v>2</v>
      </c>
      <c r="P1364" t="s">
        <v>44</v>
      </c>
      <c r="Q1364">
        <v>9</v>
      </c>
      <c r="R1364">
        <v>24</v>
      </c>
      <c r="S1364">
        <v>2</v>
      </c>
      <c r="T1364">
        <v>8</v>
      </c>
      <c r="U1364" t="s">
        <v>148</v>
      </c>
      <c r="V1364">
        <v>8</v>
      </c>
      <c r="W1364">
        <v>1</v>
      </c>
      <c r="X1364">
        <v>36</v>
      </c>
      <c r="Y1364">
        <v>755</v>
      </c>
      <c r="Z1364">
        <v>759</v>
      </c>
      <c r="AA1364">
        <v>3300</v>
      </c>
      <c r="AB1364">
        <v>8</v>
      </c>
    </row>
    <row r="1365" spans="1:28" x14ac:dyDescent="0.25">
      <c r="A1365">
        <v>1364</v>
      </c>
      <c r="B1365">
        <v>73233</v>
      </c>
      <c r="C1365">
        <v>6900</v>
      </c>
      <c r="D1365">
        <v>6900</v>
      </c>
      <c r="E1365" s="1">
        <v>0.1409</v>
      </c>
      <c r="F1365" t="s">
        <v>14</v>
      </c>
      <c r="G1365" t="s">
        <v>29</v>
      </c>
      <c r="H1365" s="1">
        <v>0.17780000000000001</v>
      </c>
      <c r="I1365" t="s">
        <v>113</v>
      </c>
      <c r="J1365" t="s">
        <v>35</v>
      </c>
      <c r="K1365">
        <v>4166.67</v>
      </c>
      <c r="L1365" t="s">
        <v>43</v>
      </c>
      <c r="M1365">
        <v>9</v>
      </c>
      <c r="N1365">
        <v>9720</v>
      </c>
      <c r="O1365">
        <v>1</v>
      </c>
      <c r="P1365" t="s">
        <v>40</v>
      </c>
      <c r="Q1365">
        <v>14</v>
      </c>
      <c r="R1365">
        <v>17</v>
      </c>
      <c r="S1365">
        <v>2</v>
      </c>
      <c r="T1365">
        <v>11</v>
      </c>
      <c r="U1365" t="s">
        <v>147</v>
      </c>
      <c r="V1365">
        <v>14</v>
      </c>
      <c r="W1365">
        <v>1</v>
      </c>
      <c r="X1365">
        <v>36</v>
      </c>
      <c r="Y1365">
        <v>685</v>
      </c>
      <c r="Z1365">
        <v>689</v>
      </c>
      <c r="AA1365">
        <v>4166.67</v>
      </c>
      <c r="AB1365">
        <v>11</v>
      </c>
    </row>
    <row r="1366" spans="1:28" x14ac:dyDescent="0.25">
      <c r="A1366">
        <v>1365</v>
      </c>
      <c r="B1366">
        <v>88842</v>
      </c>
      <c r="C1366">
        <v>35000</v>
      </c>
      <c r="D1366">
        <v>35000</v>
      </c>
      <c r="E1366" s="1">
        <v>0.2049</v>
      </c>
      <c r="F1366" t="s">
        <v>23</v>
      </c>
      <c r="G1366" t="s">
        <v>15</v>
      </c>
      <c r="H1366" s="1">
        <v>0.12540000000000001</v>
      </c>
      <c r="I1366" t="s">
        <v>77</v>
      </c>
      <c r="J1366" t="s">
        <v>17</v>
      </c>
      <c r="K1366">
        <v>10416.67</v>
      </c>
      <c r="L1366" t="s">
        <v>43</v>
      </c>
      <c r="M1366">
        <v>14</v>
      </c>
      <c r="N1366">
        <v>26487</v>
      </c>
      <c r="O1366">
        <v>4</v>
      </c>
      <c r="P1366" t="s">
        <v>22</v>
      </c>
      <c r="Q1366">
        <v>20</v>
      </c>
      <c r="R1366">
        <v>12</v>
      </c>
      <c r="S1366">
        <v>1</v>
      </c>
      <c r="T1366">
        <v>2</v>
      </c>
      <c r="U1366" t="s">
        <v>149</v>
      </c>
      <c r="V1366">
        <v>14</v>
      </c>
      <c r="W1366">
        <v>1</v>
      </c>
      <c r="X1366">
        <v>60</v>
      </c>
      <c r="Y1366">
        <v>685</v>
      </c>
      <c r="Z1366">
        <v>689</v>
      </c>
      <c r="AA1366">
        <v>10416.67</v>
      </c>
      <c r="AB1366">
        <v>2</v>
      </c>
    </row>
    <row r="1367" spans="1:28" x14ac:dyDescent="0.25">
      <c r="A1367">
        <v>1366</v>
      </c>
      <c r="B1367">
        <v>8773</v>
      </c>
      <c r="C1367">
        <v>25000</v>
      </c>
      <c r="D1367">
        <v>23995.24</v>
      </c>
      <c r="E1367" s="1">
        <v>0.1062</v>
      </c>
      <c r="F1367" t="s">
        <v>14</v>
      </c>
      <c r="G1367" t="s">
        <v>15</v>
      </c>
      <c r="H1367" s="1">
        <v>0.1221</v>
      </c>
      <c r="I1367" t="s">
        <v>69</v>
      </c>
      <c r="J1367" t="s">
        <v>31</v>
      </c>
      <c r="K1367">
        <v>11166.67</v>
      </c>
      <c r="L1367" t="s">
        <v>82</v>
      </c>
      <c r="M1367">
        <v>6</v>
      </c>
      <c r="N1367">
        <v>28556</v>
      </c>
      <c r="O1367">
        <v>0</v>
      </c>
      <c r="P1367" t="s">
        <v>53</v>
      </c>
      <c r="Q1367">
        <v>10</v>
      </c>
      <c r="R1367">
        <v>12</v>
      </c>
      <c r="S1367">
        <v>1</v>
      </c>
      <c r="T1367">
        <v>7</v>
      </c>
      <c r="U1367" t="s">
        <v>146</v>
      </c>
      <c r="V1367">
        <v>8</v>
      </c>
      <c r="W1367">
        <v>0</v>
      </c>
      <c r="X1367">
        <v>36</v>
      </c>
      <c r="Y1367">
        <v>750</v>
      </c>
      <c r="Z1367">
        <v>754</v>
      </c>
      <c r="AA1367">
        <v>11166.67</v>
      </c>
      <c r="AB1367">
        <v>7</v>
      </c>
    </row>
    <row r="1368" spans="1:28" x14ac:dyDescent="0.25">
      <c r="A1368">
        <v>1367</v>
      </c>
      <c r="B1368">
        <v>94795</v>
      </c>
      <c r="C1368">
        <v>9600</v>
      </c>
      <c r="D1368">
        <v>9600</v>
      </c>
      <c r="E1368" s="1">
        <v>0.1114</v>
      </c>
      <c r="F1368" t="s">
        <v>14</v>
      </c>
      <c r="G1368" t="s">
        <v>15</v>
      </c>
      <c r="H1368" s="1">
        <v>0.20580000000000001</v>
      </c>
      <c r="I1368" t="s">
        <v>108</v>
      </c>
      <c r="J1368" t="s">
        <v>17</v>
      </c>
      <c r="K1368">
        <v>3833.33</v>
      </c>
      <c r="L1368" t="s">
        <v>42</v>
      </c>
      <c r="M1368">
        <v>9</v>
      </c>
      <c r="N1368">
        <v>44403</v>
      </c>
      <c r="O1368">
        <v>1</v>
      </c>
      <c r="P1368" t="s">
        <v>28</v>
      </c>
      <c r="Q1368">
        <v>11</v>
      </c>
      <c r="R1368">
        <v>20</v>
      </c>
      <c r="S1368">
        <v>1</v>
      </c>
      <c r="T1368">
        <v>5</v>
      </c>
      <c r="U1368" t="s">
        <v>147</v>
      </c>
      <c r="V1368">
        <v>12</v>
      </c>
      <c r="W1368">
        <v>1</v>
      </c>
      <c r="X1368">
        <v>36</v>
      </c>
      <c r="Y1368">
        <v>705</v>
      </c>
      <c r="Z1368">
        <v>709</v>
      </c>
      <c r="AA1368">
        <v>3833.33</v>
      </c>
      <c r="AB1368">
        <v>5</v>
      </c>
    </row>
    <row r="1369" spans="1:28" x14ac:dyDescent="0.25">
      <c r="A1369">
        <v>1368</v>
      </c>
      <c r="B1369">
        <v>71783</v>
      </c>
      <c r="C1369">
        <v>9000</v>
      </c>
      <c r="D1369">
        <v>8975</v>
      </c>
      <c r="E1369" s="1">
        <v>6.6199999999999995E-2</v>
      </c>
      <c r="F1369" t="s">
        <v>14</v>
      </c>
      <c r="G1369" t="s">
        <v>15</v>
      </c>
      <c r="H1369" s="1">
        <v>0.1711</v>
      </c>
      <c r="I1369" t="s">
        <v>71</v>
      </c>
      <c r="J1369" t="s">
        <v>17</v>
      </c>
      <c r="K1369">
        <v>6750</v>
      </c>
      <c r="L1369" t="s">
        <v>88</v>
      </c>
      <c r="M1369">
        <v>7</v>
      </c>
      <c r="N1369">
        <v>12553</v>
      </c>
      <c r="O1369">
        <v>2</v>
      </c>
      <c r="P1369" t="s">
        <v>53</v>
      </c>
      <c r="Q1369">
        <v>6</v>
      </c>
      <c r="R1369">
        <v>17</v>
      </c>
      <c r="S1369">
        <v>1</v>
      </c>
      <c r="T1369">
        <v>7</v>
      </c>
      <c r="U1369" t="s">
        <v>148</v>
      </c>
      <c r="V1369">
        <v>8</v>
      </c>
      <c r="W1369">
        <v>1</v>
      </c>
      <c r="X1369">
        <v>36</v>
      </c>
      <c r="Y1369">
        <v>755</v>
      </c>
      <c r="Z1369">
        <v>759</v>
      </c>
      <c r="AA1369">
        <v>6750</v>
      </c>
      <c r="AB1369">
        <v>7</v>
      </c>
    </row>
    <row r="1370" spans="1:28" x14ac:dyDescent="0.25">
      <c r="A1370">
        <v>1369</v>
      </c>
      <c r="B1370">
        <v>65113</v>
      </c>
      <c r="C1370">
        <v>6500</v>
      </c>
      <c r="D1370">
        <v>6500</v>
      </c>
      <c r="E1370" s="1">
        <v>8.8999999999999996E-2</v>
      </c>
      <c r="F1370" t="s">
        <v>14</v>
      </c>
      <c r="G1370" t="s">
        <v>29</v>
      </c>
      <c r="H1370" s="1">
        <v>0.3145</v>
      </c>
      <c r="I1370" t="s">
        <v>99</v>
      </c>
      <c r="J1370" t="s">
        <v>17</v>
      </c>
      <c r="K1370">
        <v>6000</v>
      </c>
      <c r="L1370" t="s">
        <v>55</v>
      </c>
      <c r="M1370">
        <v>14</v>
      </c>
      <c r="N1370">
        <v>61865</v>
      </c>
      <c r="O1370">
        <v>2</v>
      </c>
      <c r="P1370" t="s">
        <v>19</v>
      </c>
      <c r="Q1370">
        <v>8</v>
      </c>
      <c r="R1370">
        <v>31</v>
      </c>
      <c r="S1370">
        <v>2</v>
      </c>
      <c r="T1370">
        <v>0</v>
      </c>
      <c r="U1370" t="s">
        <v>148</v>
      </c>
      <c r="V1370">
        <v>9</v>
      </c>
      <c r="W1370">
        <v>1</v>
      </c>
      <c r="X1370">
        <v>36</v>
      </c>
      <c r="Y1370">
        <v>740</v>
      </c>
      <c r="Z1370">
        <v>744</v>
      </c>
      <c r="AA1370">
        <v>6000</v>
      </c>
      <c r="AB1370">
        <v>0</v>
      </c>
    </row>
    <row r="1371" spans="1:28" x14ac:dyDescent="0.25">
      <c r="A1371">
        <v>1370</v>
      </c>
      <c r="B1371">
        <v>5189</v>
      </c>
      <c r="C1371">
        <v>1750</v>
      </c>
      <c r="D1371">
        <v>1750</v>
      </c>
      <c r="E1371" s="1">
        <v>0.1114</v>
      </c>
      <c r="F1371" t="s">
        <v>14</v>
      </c>
      <c r="G1371" t="s">
        <v>29</v>
      </c>
      <c r="H1371" s="1">
        <v>8.0199999999999994E-2</v>
      </c>
      <c r="I1371" t="s">
        <v>24</v>
      </c>
      <c r="J1371" t="s">
        <v>31</v>
      </c>
      <c r="K1371">
        <v>1833.33</v>
      </c>
      <c r="L1371" t="s">
        <v>39</v>
      </c>
      <c r="M1371">
        <v>4</v>
      </c>
      <c r="N1371">
        <v>1838</v>
      </c>
      <c r="O1371">
        <v>0</v>
      </c>
      <c r="P1371" t="s">
        <v>22</v>
      </c>
      <c r="Q1371">
        <v>11</v>
      </c>
      <c r="R1371">
        <v>8</v>
      </c>
      <c r="S1371">
        <v>2</v>
      </c>
      <c r="T1371">
        <v>2</v>
      </c>
      <c r="U1371" t="s">
        <v>146</v>
      </c>
      <c r="V1371">
        <v>11</v>
      </c>
      <c r="W1371">
        <v>0</v>
      </c>
      <c r="X1371">
        <v>36</v>
      </c>
      <c r="Y1371">
        <v>720</v>
      </c>
      <c r="Z1371">
        <v>724</v>
      </c>
      <c r="AA1371">
        <v>1833.33</v>
      </c>
      <c r="AB1371">
        <v>2</v>
      </c>
    </row>
    <row r="1372" spans="1:28" x14ac:dyDescent="0.25">
      <c r="A1372">
        <v>1371</v>
      </c>
      <c r="B1372">
        <v>20592</v>
      </c>
      <c r="C1372">
        <v>5000</v>
      </c>
      <c r="D1372">
        <v>5000</v>
      </c>
      <c r="E1372" s="1">
        <v>5.4199999999999998E-2</v>
      </c>
      <c r="F1372" t="s">
        <v>14</v>
      </c>
      <c r="G1372" t="s">
        <v>97</v>
      </c>
      <c r="H1372" s="1">
        <v>0.23150000000000001</v>
      </c>
      <c r="I1372" t="s">
        <v>54</v>
      </c>
      <c r="J1372" t="s">
        <v>31</v>
      </c>
      <c r="K1372">
        <v>2833.33</v>
      </c>
      <c r="L1372" t="s">
        <v>82</v>
      </c>
      <c r="M1372">
        <v>7</v>
      </c>
      <c r="N1372">
        <v>4573</v>
      </c>
      <c r="O1372">
        <v>0</v>
      </c>
      <c r="P1372" t="s">
        <v>37</v>
      </c>
      <c r="Q1372">
        <v>5</v>
      </c>
      <c r="R1372">
        <v>23</v>
      </c>
      <c r="S1372">
        <v>0</v>
      </c>
      <c r="T1372">
        <v>3</v>
      </c>
      <c r="U1372" t="s">
        <v>146</v>
      </c>
      <c r="V1372">
        <v>8</v>
      </c>
      <c r="W1372">
        <v>0</v>
      </c>
      <c r="X1372">
        <v>36</v>
      </c>
      <c r="Y1372">
        <v>750</v>
      </c>
      <c r="Z1372">
        <v>754</v>
      </c>
      <c r="AA1372">
        <v>2833.33</v>
      </c>
      <c r="AB1372">
        <v>3</v>
      </c>
    </row>
    <row r="1373" spans="1:28" x14ac:dyDescent="0.25">
      <c r="A1373">
        <v>1372</v>
      </c>
      <c r="B1373">
        <v>71038</v>
      </c>
      <c r="C1373">
        <v>6000</v>
      </c>
      <c r="D1373">
        <v>6000</v>
      </c>
      <c r="E1373" s="1">
        <v>0.158</v>
      </c>
      <c r="F1373" t="s">
        <v>14</v>
      </c>
      <c r="G1373" t="s">
        <v>15</v>
      </c>
      <c r="H1373" s="1">
        <v>0.16400000000000001</v>
      </c>
      <c r="I1373" t="s">
        <v>61</v>
      </c>
      <c r="J1373" t="s">
        <v>31</v>
      </c>
      <c r="K1373">
        <v>2500</v>
      </c>
      <c r="L1373" t="s">
        <v>36</v>
      </c>
      <c r="M1373">
        <v>5</v>
      </c>
      <c r="N1373">
        <v>5892</v>
      </c>
      <c r="O1373">
        <v>1</v>
      </c>
      <c r="P1373" t="s">
        <v>64</v>
      </c>
      <c r="Q1373">
        <v>15</v>
      </c>
      <c r="R1373">
        <v>16</v>
      </c>
      <c r="S1373">
        <v>1</v>
      </c>
      <c r="T1373">
        <v>4</v>
      </c>
      <c r="U1373" t="s">
        <v>147</v>
      </c>
      <c r="V1373">
        <v>16</v>
      </c>
      <c r="W1373">
        <v>0</v>
      </c>
      <c r="X1373">
        <v>36</v>
      </c>
      <c r="Y1373">
        <v>670</v>
      </c>
      <c r="Z1373">
        <v>674</v>
      </c>
      <c r="AA1373">
        <v>2500</v>
      </c>
      <c r="AB1373">
        <v>4</v>
      </c>
    </row>
    <row r="1374" spans="1:28" x14ac:dyDescent="0.25">
      <c r="A1374">
        <v>1373</v>
      </c>
      <c r="B1374">
        <v>72764</v>
      </c>
      <c r="C1374">
        <v>25000</v>
      </c>
      <c r="D1374">
        <v>25000</v>
      </c>
      <c r="E1374" s="1">
        <v>0.1409</v>
      </c>
      <c r="F1374" t="s">
        <v>14</v>
      </c>
      <c r="G1374" t="s">
        <v>15</v>
      </c>
      <c r="H1374" s="1">
        <v>0.1913</v>
      </c>
      <c r="I1374" t="s">
        <v>24</v>
      </c>
      <c r="J1374" t="s">
        <v>31</v>
      </c>
      <c r="K1374">
        <v>6083.33</v>
      </c>
      <c r="L1374" t="s">
        <v>83</v>
      </c>
      <c r="M1374">
        <v>19</v>
      </c>
      <c r="N1374">
        <v>14666</v>
      </c>
      <c r="O1374">
        <v>0</v>
      </c>
      <c r="P1374" t="s">
        <v>40</v>
      </c>
      <c r="Q1374">
        <v>14</v>
      </c>
      <c r="R1374">
        <v>19</v>
      </c>
      <c r="S1374">
        <v>1</v>
      </c>
      <c r="T1374">
        <v>11</v>
      </c>
      <c r="U1374" t="s">
        <v>146</v>
      </c>
      <c r="V1374">
        <v>13</v>
      </c>
      <c r="W1374">
        <v>0</v>
      </c>
      <c r="X1374">
        <v>36</v>
      </c>
      <c r="Y1374">
        <v>700</v>
      </c>
      <c r="Z1374">
        <v>704</v>
      </c>
      <c r="AA1374">
        <v>6083.33</v>
      </c>
      <c r="AB1374">
        <v>11</v>
      </c>
    </row>
    <row r="1375" spans="1:28" x14ac:dyDescent="0.25">
      <c r="A1375">
        <v>1374</v>
      </c>
      <c r="B1375">
        <v>77043</v>
      </c>
      <c r="C1375">
        <v>13000</v>
      </c>
      <c r="D1375">
        <v>13000</v>
      </c>
      <c r="E1375" s="1">
        <v>0.14330000000000001</v>
      </c>
      <c r="F1375" t="s">
        <v>14</v>
      </c>
      <c r="G1375" t="s">
        <v>15</v>
      </c>
      <c r="H1375" s="1">
        <v>0.1108</v>
      </c>
      <c r="I1375" t="s">
        <v>93</v>
      </c>
      <c r="J1375" t="s">
        <v>17</v>
      </c>
      <c r="K1375">
        <v>3358.33</v>
      </c>
      <c r="L1375" t="s">
        <v>25</v>
      </c>
      <c r="M1375">
        <v>7</v>
      </c>
      <c r="N1375">
        <v>6327</v>
      </c>
      <c r="O1375">
        <v>1</v>
      </c>
      <c r="P1375" t="s">
        <v>40</v>
      </c>
      <c r="Q1375">
        <v>14</v>
      </c>
      <c r="R1375">
        <v>11</v>
      </c>
      <c r="S1375">
        <v>1</v>
      </c>
      <c r="T1375">
        <v>11</v>
      </c>
      <c r="U1375" t="s">
        <v>147</v>
      </c>
      <c r="V1375">
        <v>14</v>
      </c>
      <c r="W1375">
        <v>1</v>
      </c>
      <c r="X1375">
        <v>36</v>
      </c>
      <c r="Y1375">
        <v>690</v>
      </c>
      <c r="Z1375">
        <v>694</v>
      </c>
      <c r="AA1375">
        <v>3358.33</v>
      </c>
      <c r="AB1375">
        <v>11</v>
      </c>
    </row>
    <row r="1376" spans="1:28" x14ac:dyDescent="0.25">
      <c r="A1376">
        <v>1375</v>
      </c>
      <c r="B1376">
        <v>51326</v>
      </c>
      <c r="C1376">
        <v>5875</v>
      </c>
      <c r="D1376">
        <v>5875</v>
      </c>
      <c r="E1376" s="1">
        <v>7.9000000000000001E-2</v>
      </c>
      <c r="F1376" t="s">
        <v>14</v>
      </c>
      <c r="G1376" t="s">
        <v>33</v>
      </c>
      <c r="H1376" s="1">
        <v>0.14749999999999999</v>
      </c>
      <c r="I1376" t="s">
        <v>108</v>
      </c>
      <c r="J1376" t="s">
        <v>31</v>
      </c>
      <c r="K1376">
        <v>5416.67</v>
      </c>
      <c r="L1376" t="s">
        <v>39</v>
      </c>
      <c r="M1376">
        <v>15</v>
      </c>
      <c r="N1376">
        <v>2617</v>
      </c>
      <c r="O1376">
        <v>2</v>
      </c>
      <c r="P1376" t="s">
        <v>64</v>
      </c>
      <c r="Q1376">
        <v>7</v>
      </c>
      <c r="R1376">
        <v>14</v>
      </c>
      <c r="S1376">
        <v>3</v>
      </c>
      <c r="T1376">
        <v>4</v>
      </c>
      <c r="U1376" t="s">
        <v>148</v>
      </c>
      <c r="V1376">
        <v>11</v>
      </c>
      <c r="W1376">
        <v>0</v>
      </c>
      <c r="X1376">
        <v>36</v>
      </c>
      <c r="Y1376">
        <v>720</v>
      </c>
      <c r="Z1376">
        <v>724</v>
      </c>
      <c r="AA1376">
        <v>5416.67</v>
      </c>
      <c r="AB1376">
        <v>4</v>
      </c>
    </row>
    <row r="1377" spans="1:28" x14ac:dyDescent="0.25">
      <c r="A1377">
        <v>1376</v>
      </c>
      <c r="B1377">
        <v>57788</v>
      </c>
      <c r="C1377">
        <v>5000</v>
      </c>
      <c r="D1377">
        <v>5000</v>
      </c>
      <c r="E1377" s="1">
        <v>0.16289999999999999</v>
      </c>
      <c r="F1377" t="s">
        <v>14</v>
      </c>
      <c r="G1377" t="s">
        <v>15</v>
      </c>
      <c r="H1377" s="1">
        <v>0.2077</v>
      </c>
      <c r="I1377" t="s">
        <v>69</v>
      </c>
      <c r="J1377" t="s">
        <v>31</v>
      </c>
      <c r="K1377">
        <v>4583.33</v>
      </c>
      <c r="L1377" t="s">
        <v>73</v>
      </c>
      <c r="M1377">
        <v>19</v>
      </c>
      <c r="N1377">
        <v>11991</v>
      </c>
      <c r="O1377">
        <v>1</v>
      </c>
      <c r="P1377" t="s">
        <v>47</v>
      </c>
      <c r="Q1377">
        <v>16</v>
      </c>
      <c r="R1377">
        <v>20</v>
      </c>
      <c r="S1377">
        <v>1</v>
      </c>
      <c r="T1377">
        <v>6</v>
      </c>
      <c r="U1377" t="s">
        <v>147</v>
      </c>
      <c r="V1377">
        <v>18</v>
      </c>
      <c r="W1377">
        <v>0</v>
      </c>
      <c r="X1377">
        <v>36</v>
      </c>
      <c r="Y1377">
        <v>660</v>
      </c>
      <c r="Z1377">
        <v>664</v>
      </c>
      <c r="AA1377">
        <v>4583.33</v>
      </c>
      <c r="AB1377">
        <v>6</v>
      </c>
    </row>
    <row r="1378" spans="1:28" x14ac:dyDescent="0.25">
      <c r="A1378">
        <v>1377</v>
      </c>
      <c r="B1378">
        <v>13386</v>
      </c>
      <c r="C1378">
        <v>16000</v>
      </c>
      <c r="D1378">
        <v>7925</v>
      </c>
      <c r="E1378" s="1">
        <v>0.16450000000000001</v>
      </c>
      <c r="F1378" t="s">
        <v>23</v>
      </c>
      <c r="G1378" t="s">
        <v>15</v>
      </c>
      <c r="H1378" s="1">
        <v>0.1666</v>
      </c>
      <c r="I1378" t="s">
        <v>94</v>
      </c>
      <c r="J1378" t="s">
        <v>17</v>
      </c>
      <c r="K1378">
        <v>5500</v>
      </c>
      <c r="L1378" t="s">
        <v>84</v>
      </c>
      <c r="M1378">
        <v>6</v>
      </c>
      <c r="N1378">
        <v>6842</v>
      </c>
      <c r="O1378">
        <v>0</v>
      </c>
      <c r="P1378" t="s">
        <v>32</v>
      </c>
      <c r="Q1378">
        <v>16</v>
      </c>
      <c r="R1378">
        <v>16</v>
      </c>
      <c r="S1378">
        <v>1</v>
      </c>
      <c r="T1378">
        <v>9</v>
      </c>
      <c r="U1378" t="s">
        <v>146</v>
      </c>
      <c r="V1378">
        <v>15</v>
      </c>
      <c r="W1378">
        <v>1</v>
      </c>
      <c r="X1378">
        <v>60</v>
      </c>
      <c r="Y1378">
        <v>680</v>
      </c>
      <c r="Z1378">
        <v>684</v>
      </c>
      <c r="AA1378">
        <v>5500</v>
      </c>
      <c r="AB1378">
        <v>9</v>
      </c>
    </row>
    <row r="1379" spans="1:28" x14ac:dyDescent="0.25">
      <c r="A1379">
        <v>1378</v>
      </c>
      <c r="B1379">
        <v>17877</v>
      </c>
      <c r="C1379">
        <v>12000</v>
      </c>
      <c r="D1379">
        <v>12000</v>
      </c>
      <c r="E1379" s="1">
        <v>9.6199999999999994E-2</v>
      </c>
      <c r="F1379" t="s">
        <v>23</v>
      </c>
      <c r="G1379" t="s">
        <v>101</v>
      </c>
      <c r="H1379" s="1">
        <v>0.14119999999999999</v>
      </c>
      <c r="I1379" t="s">
        <v>61</v>
      </c>
      <c r="J1379" t="s">
        <v>17</v>
      </c>
      <c r="K1379">
        <v>6666.67</v>
      </c>
      <c r="L1379" t="s">
        <v>52</v>
      </c>
      <c r="M1379">
        <v>10</v>
      </c>
      <c r="N1379">
        <v>6969</v>
      </c>
      <c r="O1379">
        <v>1</v>
      </c>
      <c r="P1379" t="s">
        <v>64</v>
      </c>
      <c r="Q1379">
        <v>9</v>
      </c>
      <c r="R1379">
        <v>14</v>
      </c>
      <c r="S1379">
        <v>0</v>
      </c>
      <c r="T1379">
        <v>4</v>
      </c>
      <c r="U1379" t="s">
        <v>147</v>
      </c>
      <c r="V1379">
        <v>9</v>
      </c>
      <c r="W1379">
        <v>1</v>
      </c>
      <c r="X1379">
        <v>60</v>
      </c>
      <c r="Y1379">
        <v>730</v>
      </c>
      <c r="Z1379">
        <v>734</v>
      </c>
      <c r="AA1379">
        <v>6666.67</v>
      </c>
      <c r="AB1379">
        <v>4</v>
      </c>
    </row>
    <row r="1380" spans="1:28" x14ac:dyDescent="0.25">
      <c r="A1380">
        <v>1379</v>
      </c>
      <c r="B1380">
        <v>88396</v>
      </c>
      <c r="C1380">
        <v>35000</v>
      </c>
      <c r="D1380">
        <v>35000</v>
      </c>
      <c r="E1380" s="1">
        <v>0.1212</v>
      </c>
      <c r="F1380" t="s">
        <v>14</v>
      </c>
      <c r="G1380" t="s">
        <v>15</v>
      </c>
      <c r="H1380" s="1">
        <v>0.19900000000000001</v>
      </c>
      <c r="I1380" t="s">
        <v>46</v>
      </c>
      <c r="J1380" t="s">
        <v>17</v>
      </c>
      <c r="K1380">
        <v>13933.33</v>
      </c>
      <c r="L1380" t="s">
        <v>39</v>
      </c>
      <c r="M1380">
        <v>18</v>
      </c>
      <c r="N1380">
        <v>24288</v>
      </c>
      <c r="O1380">
        <v>0</v>
      </c>
      <c r="P1380" t="s">
        <v>49</v>
      </c>
      <c r="Q1380">
        <v>12</v>
      </c>
      <c r="R1380">
        <v>19</v>
      </c>
      <c r="S1380">
        <v>1</v>
      </c>
      <c r="T1380">
        <v>1</v>
      </c>
      <c r="U1380" t="s">
        <v>146</v>
      </c>
      <c r="V1380">
        <v>11</v>
      </c>
      <c r="W1380">
        <v>1</v>
      </c>
      <c r="X1380">
        <v>36</v>
      </c>
      <c r="Y1380">
        <v>720</v>
      </c>
      <c r="Z1380">
        <v>724</v>
      </c>
      <c r="AA1380">
        <v>13933.33</v>
      </c>
      <c r="AB1380">
        <v>1</v>
      </c>
    </row>
    <row r="1381" spans="1:28" x14ac:dyDescent="0.25">
      <c r="A1381">
        <v>1380</v>
      </c>
      <c r="B1381">
        <v>19466</v>
      </c>
      <c r="C1381">
        <v>4800</v>
      </c>
      <c r="D1381">
        <v>4775</v>
      </c>
      <c r="E1381" s="1">
        <v>5.79E-2</v>
      </c>
      <c r="F1381" t="s">
        <v>14</v>
      </c>
      <c r="G1381" t="s">
        <v>58</v>
      </c>
      <c r="H1381" s="1">
        <v>0.1171</v>
      </c>
      <c r="I1381" t="s">
        <v>30</v>
      </c>
      <c r="J1381" t="s">
        <v>31</v>
      </c>
      <c r="K1381">
        <v>2800</v>
      </c>
      <c r="L1381" t="s">
        <v>18</v>
      </c>
      <c r="M1381">
        <v>6</v>
      </c>
      <c r="N1381">
        <v>9228</v>
      </c>
      <c r="O1381">
        <v>0</v>
      </c>
      <c r="P1381" t="s">
        <v>37</v>
      </c>
      <c r="Q1381">
        <v>5</v>
      </c>
      <c r="R1381">
        <v>11</v>
      </c>
      <c r="S1381">
        <v>0</v>
      </c>
      <c r="T1381">
        <v>3</v>
      </c>
      <c r="U1381" t="s">
        <v>146</v>
      </c>
      <c r="V1381">
        <v>9</v>
      </c>
      <c r="W1381">
        <v>0</v>
      </c>
      <c r="X1381">
        <v>36</v>
      </c>
      <c r="Y1381">
        <v>735</v>
      </c>
      <c r="Z1381">
        <v>739</v>
      </c>
      <c r="AA1381">
        <v>2800</v>
      </c>
      <c r="AB1381">
        <v>3</v>
      </c>
    </row>
    <row r="1382" spans="1:28" x14ac:dyDescent="0.25">
      <c r="A1382">
        <v>1381</v>
      </c>
      <c r="B1382">
        <v>19859</v>
      </c>
      <c r="C1382">
        <v>6500</v>
      </c>
      <c r="D1382">
        <v>6500</v>
      </c>
      <c r="E1382" s="1">
        <v>0.1111</v>
      </c>
      <c r="F1382" t="s">
        <v>14</v>
      </c>
      <c r="G1382" t="s">
        <v>29</v>
      </c>
      <c r="H1382" s="1">
        <v>0.13980000000000001</v>
      </c>
      <c r="I1382" t="s">
        <v>128</v>
      </c>
      <c r="J1382" t="s">
        <v>17</v>
      </c>
      <c r="K1382">
        <v>2253</v>
      </c>
      <c r="L1382" t="s">
        <v>84</v>
      </c>
      <c r="M1382">
        <v>11</v>
      </c>
      <c r="N1382">
        <v>7558</v>
      </c>
      <c r="O1382">
        <v>1</v>
      </c>
      <c r="P1382" t="s">
        <v>22</v>
      </c>
      <c r="Q1382">
        <v>11</v>
      </c>
      <c r="R1382">
        <v>13</v>
      </c>
      <c r="S1382">
        <v>2</v>
      </c>
      <c r="T1382">
        <v>2</v>
      </c>
      <c r="U1382" t="s">
        <v>147</v>
      </c>
      <c r="V1382">
        <v>15</v>
      </c>
      <c r="W1382">
        <v>1</v>
      </c>
      <c r="X1382">
        <v>36</v>
      </c>
      <c r="Y1382">
        <v>680</v>
      </c>
      <c r="Z1382">
        <v>684</v>
      </c>
      <c r="AA1382">
        <v>2253</v>
      </c>
      <c r="AB1382">
        <v>2</v>
      </c>
    </row>
    <row r="1383" spans="1:28" x14ac:dyDescent="0.25">
      <c r="A1383">
        <v>1382</v>
      </c>
      <c r="B1383">
        <v>19297</v>
      </c>
      <c r="C1383">
        <v>25000</v>
      </c>
      <c r="D1383">
        <v>25000</v>
      </c>
      <c r="E1383" s="1">
        <v>0.13059999999999999</v>
      </c>
      <c r="F1383" t="s">
        <v>14</v>
      </c>
      <c r="G1383" t="s">
        <v>33</v>
      </c>
      <c r="H1383" s="1">
        <v>4.1399999999999999E-2</v>
      </c>
      <c r="I1383" t="s">
        <v>103</v>
      </c>
      <c r="J1383" t="s">
        <v>17</v>
      </c>
      <c r="K1383">
        <v>11500</v>
      </c>
      <c r="L1383" t="s">
        <v>18</v>
      </c>
      <c r="M1383">
        <v>4</v>
      </c>
      <c r="N1383">
        <v>6578</v>
      </c>
      <c r="O1383">
        <v>0</v>
      </c>
      <c r="P1383" t="s">
        <v>19</v>
      </c>
      <c r="Q1383">
        <v>13</v>
      </c>
      <c r="R1383">
        <v>4</v>
      </c>
      <c r="S1383">
        <v>3</v>
      </c>
      <c r="T1383">
        <v>0</v>
      </c>
      <c r="U1383" t="s">
        <v>146</v>
      </c>
      <c r="V1383">
        <v>9</v>
      </c>
      <c r="W1383">
        <v>1</v>
      </c>
      <c r="X1383">
        <v>36</v>
      </c>
      <c r="Y1383">
        <v>735</v>
      </c>
      <c r="Z1383">
        <v>739</v>
      </c>
      <c r="AA1383">
        <v>11500</v>
      </c>
      <c r="AB1383">
        <v>0</v>
      </c>
    </row>
    <row r="1384" spans="1:28" x14ac:dyDescent="0.25">
      <c r="A1384">
        <v>1383</v>
      </c>
      <c r="B1384">
        <v>82626</v>
      </c>
      <c r="C1384">
        <v>1000</v>
      </c>
      <c r="D1384">
        <v>1000</v>
      </c>
      <c r="E1384" s="1">
        <v>7.6200000000000004E-2</v>
      </c>
      <c r="F1384" t="s">
        <v>14</v>
      </c>
      <c r="G1384" t="s">
        <v>15</v>
      </c>
      <c r="H1384" s="1">
        <v>5.5899999999999998E-2</v>
      </c>
      <c r="I1384" t="s">
        <v>72</v>
      </c>
      <c r="J1384" t="s">
        <v>17</v>
      </c>
      <c r="K1384">
        <v>9333.33</v>
      </c>
      <c r="L1384" t="s">
        <v>80</v>
      </c>
      <c r="M1384">
        <v>6</v>
      </c>
      <c r="N1384">
        <v>350</v>
      </c>
      <c r="O1384">
        <v>4</v>
      </c>
      <c r="P1384" t="s">
        <v>22</v>
      </c>
      <c r="Q1384">
        <v>7</v>
      </c>
      <c r="R1384">
        <v>5</v>
      </c>
      <c r="S1384">
        <v>1</v>
      </c>
      <c r="T1384">
        <v>2</v>
      </c>
      <c r="U1384" t="s">
        <v>149</v>
      </c>
      <c r="V1384">
        <v>8</v>
      </c>
      <c r="W1384">
        <v>1</v>
      </c>
      <c r="X1384">
        <v>36</v>
      </c>
      <c r="Y1384">
        <v>785</v>
      </c>
      <c r="Z1384">
        <v>789</v>
      </c>
      <c r="AA1384">
        <v>9333.33</v>
      </c>
      <c r="AB1384">
        <v>2</v>
      </c>
    </row>
    <row r="1385" spans="1:28" x14ac:dyDescent="0.25">
      <c r="A1385">
        <v>1384</v>
      </c>
      <c r="B1385">
        <v>8078</v>
      </c>
      <c r="C1385">
        <v>16000</v>
      </c>
      <c r="D1385">
        <v>16000</v>
      </c>
      <c r="E1385" s="1">
        <v>0.1348</v>
      </c>
      <c r="F1385" t="s">
        <v>14</v>
      </c>
      <c r="G1385" t="s">
        <v>15</v>
      </c>
      <c r="H1385" s="1">
        <v>0.1517</v>
      </c>
      <c r="I1385" t="s">
        <v>114</v>
      </c>
      <c r="J1385" t="s">
        <v>17</v>
      </c>
      <c r="K1385">
        <v>4166.67</v>
      </c>
      <c r="L1385" t="s">
        <v>83</v>
      </c>
      <c r="M1385">
        <v>6</v>
      </c>
      <c r="N1385">
        <v>1962</v>
      </c>
      <c r="O1385">
        <v>1</v>
      </c>
      <c r="P1385" t="s">
        <v>22</v>
      </c>
      <c r="Q1385">
        <v>13</v>
      </c>
      <c r="R1385">
        <v>15</v>
      </c>
      <c r="S1385">
        <v>1</v>
      </c>
      <c r="T1385">
        <v>2</v>
      </c>
      <c r="U1385" t="s">
        <v>147</v>
      </c>
      <c r="V1385">
        <v>13</v>
      </c>
      <c r="W1385">
        <v>1</v>
      </c>
      <c r="X1385">
        <v>36</v>
      </c>
      <c r="Y1385">
        <v>700</v>
      </c>
      <c r="Z1385">
        <v>704</v>
      </c>
      <c r="AA1385">
        <v>4166.67</v>
      </c>
      <c r="AB1385">
        <v>2</v>
      </c>
    </row>
    <row r="1386" spans="1:28" x14ac:dyDescent="0.25">
      <c r="A1386">
        <v>1385</v>
      </c>
      <c r="B1386">
        <v>102374</v>
      </c>
      <c r="C1386">
        <v>7675</v>
      </c>
      <c r="D1386">
        <v>2275</v>
      </c>
      <c r="E1386" s="1">
        <v>0.15129999999999999</v>
      </c>
      <c r="F1386" t="s">
        <v>14</v>
      </c>
      <c r="G1386" t="s">
        <v>33</v>
      </c>
      <c r="H1386" s="1">
        <v>0.18079999999999999</v>
      </c>
      <c r="I1386" t="s">
        <v>20</v>
      </c>
      <c r="J1386" t="s">
        <v>17</v>
      </c>
      <c r="K1386">
        <v>11666.67</v>
      </c>
      <c r="L1386" t="s">
        <v>127</v>
      </c>
      <c r="M1386">
        <v>13</v>
      </c>
      <c r="N1386">
        <v>12578</v>
      </c>
      <c r="O1386">
        <v>0</v>
      </c>
      <c r="P1386" t="s">
        <v>32</v>
      </c>
      <c r="Q1386">
        <v>15</v>
      </c>
      <c r="R1386">
        <v>18</v>
      </c>
      <c r="S1386">
        <v>3</v>
      </c>
      <c r="T1386">
        <v>9</v>
      </c>
      <c r="U1386" t="s">
        <v>146</v>
      </c>
      <c r="V1386">
        <v>14</v>
      </c>
      <c r="W1386">
        <v>1</v>
      </c>
      <c r="X1386">
        <v>36</v>
      </c>
      <c r="Y1386">
        <v>645</v>
      </c>
      <c r="Z1386">
        <v>649</v>
      </c>
      <c r="AA1386">
        <v>11666.67</v>
      </c>
      <c r="AB1386">
        <v>9</v>
      </c>
    </row>
    <row r="1387" spans="1:28" x14ac:dyDescent="0.25">
      <c r="A1387">
        <v>1386</v>
      </c>
      <c r="B1387">
        <v>78732</v>
      </c>
      <c r="C1387">
        <v>13600</v>
      </c>
      <c r="D1387">
        <v>13600</v>
      </c>
      <c r="E1387" s="1">
        <v>8.8999999999999996E-2</v>
      </c>
      <c r="F1387" t="s">
        <v>14</v>
      </c>
      <c r="G1387" t="s">
        <v>15</v>
      </c>
      <c r="H1387" s="1">
        <v>0.1094</v>
      </c>
      <c r="I1387" t="s">
        <v>79</v>
      </c>
      <c r="J1387" t="s">
        <v>31</v>
      </c>
      <c r="K1387">
        <v>10000</v>
      </c>
      <c r="L1387" t="s">
        <v>39</v>
      </c>
      <c r="M1387">
        <v>15</v>
      </c>
      <c r="N1387">
        <v>18028</v>
      </c>
      <c r="O1387">
        <v>0</v>
      </c>
      <c r="P1387" t="s">
        <v>40</v>
      </c>
      <c r="Q1387">
        <v>8</v>
      </c>
      <c r="R1387">
        <v>10</v>
      </c>
      <c r="S1387">
        <v>1</v>
      </c>
      <c r="T1387">
        <v>11</v>
      </c>
      <c r="U1387" t="s">
        <v>146</v>
      </c>
      <c r="V1387">
        <v>11</v>
      </c>
      <c r="W1387">
        <v>0</v>
      </c>
      <c r="X1387">
        <v>36</v>
      </c>
      <c r="Y1387">
        <v>720</v>
      </c>
      <c r="Z1387">
        <v>724</v>
      </c>
      <c r="AA1387">
        <v>10000</v>
      </c>
      <c r="AB1387">
        <v>11</v>
      </c>
    </row>
    <row r="1388" spans="1:28" x14ac:dyDescent="0.25">
      <c r="A1388">
        <v>1387</v>
      </c>
      <c r="B1388">
        <v>71751</v>
      </c>
      <c r="C1388">
        <v>12000</v>
      </c>
      <c r="D1388">
        <v>12000</v>
      </c>
      <c r="E1388" s="1">
        <v>0.15310000000000001</v>
      </c>
      <c r="F1388" t="s">
        <v>14</v>
      </c>
      <c r="G1388" t="s">
        <v>15</v>
      </c>
      <c r="H1388" s="1">
        <v>0.3291</v>
      </c>
      <c r="I1388" t="s">
        <v>24</v>
      </c>
      <c r="J1388" t="s">
        <v>31</v>
      </c>
      <c r="K1388">
        <v>5500</v>
      </c>
      <c r="L1388" t="s">
        <v>84</v>
      </c>
      <c r="M1388">
        <v>21</v>
      </c>
      <c r="N1388">
        <v>13559</v>
      </c>
      <c r="O1388">
        <v>1</v>
      </c>
      <c r="P1388" t="s">
        <v>37</v>
      </c>
      <c r="Q1388">
        <v>15</v>
      </c>
      <c r="R1388">
        <v>32</v>
      </c>
      <c r="S1388">
        <v>1</v>
      </c>
      <c r="T1388">
        <v>3</v>
      </c>
      <c r="U1388" t="s">
        <v>147</v>
      </c>
      <c r="V1388">
        <v>15</v>
      </c>
      <c r="W1388">
        <v>0</v>
      </c>
      <c r="X1388">
        <v>36</v>
      </c>
      <c r="Y1388">
        <v>680</v>
      </c>
      <c r="Z1388">
        <v>684</v>
      </c>
      <c r="AA1388">
        <v>5500</v>
      </c>
      <c r="AB1388">
        <v>3</v>
      </c>
    </row>
    <row r="1389" spans="1:28" x14ac:dyDescent="0.25">
      <c r="A1389">
        <v>1388</v>
      </c>
      <c r="B1389">
        <v>20020</v>
      </c>
      <c r="C1389">
        <v>15000</v>
      </c>
      <c r="D1389">
        <v>15000</v>
      </c>
      <c r="E1389" s="1">
        <v>0.1037</v>
      </c>
      <c r="F1389" t="s">
        <v>14</v>
      </c>
      <c r="G1389" t="s">
        <v>75</v>
      </c>
      <c r="H1389" s="1">
        <v>0.26719999999999999</v>
      </c>
      <c r="I1389" t="s">
        <v>56</v>
      </c>
      <c r="J1389" t="s">
        <v>17</v>
      </c>
      <c r="K1389">
        <v>5250</v>
      </c>
      <c r="L1389" t="s">
        <v>82</v>
      </c>
      <c r="M1389">
        <v>11</v>
      </c>
      <c r="N1389">
        <v>44850</v>
      </c>
      <c r="O1389">
        <v>1</v>
      </c>
      <c r="P1389" t="s">
        <v>40</v>
      </c>
      <c r="Q1389">
        <v>10</v>
      </c>
      <c r="R1389">
        <v>26</v>
      </c>
      <c r="S1389">
        <v>0</v>
      </c>
      <c r="T1389">
        <v>11</v>
      </c>
      <c r="U1389" t="s">
        <v>147</v>
      </c>
      <c r="V1389">
        <v>8</v>
      </c>
      <c r="W1389">
        <v>1</v>
      </c>
      <c r="X1389">
        <v>36</v>
      </c>
      <c r="Y1389">
        <v>750</v>
      </c>
      <c r="Z1389">
        <v>754</v>
      </c>
      <c r="AA1389">
        <v>5250</v>
      </c>
      <c r="AB1389">
        <v>11</v>
      </c>
    </row>
    <row r="1390" spans="1:28" x14ac:dyDescent="0.25">
      <c r="A1390">
        <v>1389</v>
      </c>
      <c r="B1390">
        <v>89844</v>
      </c>
      <c r="C1390">
        <v>7125</v>
      </c>
      <c r="D1390">
        <v>7125</v>
      </c>
      <c r="E1390" s="1">
        <v>0.18490000000000001</v>
      </c>
      <c r="F1390" t="s">
        <v>14</v>
      </c>
      <c r="G1390" t="s">
        <v>15</v>
      </c>
      <c r="H1390" s="1">
        <v>0.1118</v>
      </c>
      <c r="I1390" t="s">
        <v>34</v>
      </c>
      <c r="J1390" t="s">
        <v>17</v>
      </c>
      <c r="K1390">
        <v>5636.75</v>
      </c>
      <c r="L1390" t="s">
        <v>62</v>
      </c>
      <c r="M1390">
        <v>14</v>
      </c>
      <c r="N1390">
        <v>5383</v>
      </c>
      <c r="O1390">
        <v>2</v>
      </c>
      <c r="P1390" t="s">
        <v>44</v>
      </c>
      <c r="Q1390">
        <v>18</v>
      </c>
      <c r="R1390">
        <v>11</v>
      </c>
      <c r="S1390">
        <v>1</v>
      </c>
      <c r="T1390">
        <v>8</v>
      </c>
      <c r="U1390" t="s">
        <v>148</v>
      </c>
      <c r="V1390">
        <v>15</v>
      </c>
      <c r="W1390">
        <v>1</v>
      </c>
      <c r="X1390">
        <v>36</v>
      </c>
      <c r="Y1390">
        <v>675</v>
      </c>
      <c r="Z1390">
        <v>679</v>
      </c>
      <c r="AA1390">
        <v>5636.75</v>
      </c>
      <c r="AB1390">
        <v>8</v>
      </c>
    </row>
    <row r="1391" spans="1:28" x14ac:dyDescent="0.25">
      <c r="A1391">
        <v>1390</v>
      </c>
      <c r="B1391">
        <v>35991</v>
      </c>
      <c r="C1391">
        <v>35000</v>
      </c>
      <c r="D1391">
        <v>34977.35</v>
      </c>
      <c r="E1391" s="1">
        <v>0.2167</v>
      </c>
      <c r="F1391" t="s">
        <v>23</v>
      </c>
      <c r="G1391" t="s">
        <v>75</v>
      </c>
      <c r="H1391" s="1">
        <v>0.14249999999999999</v>
      </c>
      <c r="I1391" t="s">
        <v>24</v>
      </c>
      <c r="J1391" t="s">
        <v>31</v>
      </c>
      <c r="K1391">
        <v>20833.330000000002</v>
      </c>
      <c r="L1391" t="s">
        <v>62</v>
      </c>
      <c r="M1391">
        <v>12</v>
      </c>
      <c r="N1391">
        <v>79792</v>
      </c>
      <c r="O1391">
        <v>0</v>
      </c>
      <c r="P1391" t="s">
        <v>47</v>
      </c>
      <c r="Q1391">
        <v>21</v>
      </c>
      <c r="R1391">
        <v>14</v>
      </c>
      <c r="S1391">
        <v>0</v>
      </c>
      <c r="T1391">
        <v>6</v>
      </c>
      <c r="U1391" t="s">
        <v>146</v>
      </c>
      <c r="V1391">
        <v>15</v>
      </c>
      <c r="W1391">
        <v>0</v>
      </c>
      <c r="X1391">
        <v>60</v>
      </c>
      <c r="Y1391">
        <v>675</v>
      </c>
      <c r="Z1391">
        <v>679</v>
      </c>
      <c r="AA1391">
        <v>20833.330000000002</v>
      </c>
      <c r="AB1391">
        <v>6</v>
      </c>
    </row>
    <row r="1392" spans="1:28" x14ac:dyDescent="0.25">
      <c r="A1392">
        <v>1391</v>
      </c>
      <c r="B1392">
        <v>92975</v>
      </c>
      <c r="C1392">
        <v>11575</v>
      </c>
      <c r="D1392">
        <v>11575</v>
      </c>
      <c r="E1392" s="1">
        <v>0.13109999999999999</v>
      </c>
      <c r="F1392" t="s">
        <v>23</v>
      </c>
      <c r="G1392" t="s">
        <v>15</v>
      </c>
      <c r="H1392" s="1">
        <v>0.1837</v>
      </c>
      <c r="I1392" t="s">
        <v>71</v>
      </c>
      <c r="J1392" t="s">
        <v>17</v>
      </c>
      <c r="K1392">
        <v>3750</v>
      </c>
      <c r="L1392" t="s">
        <v>51</v>
      </c>
      <c r="M1392">
        <v>12</v>
      </c>
      <c r="N1392">
        <v>18790</v>
      </c>
      <c r="O1392">
        <v>1</v>
      </c>
      <c r="P1392" t="s">
        <v>40</v>
      </c>
      <c r="Q1392">
        <v>13</v>
      </c>
      <c r="R1392">
        <v>18</v>
      </c>
      <c r="S1392">
        <v>1</v>
      </c>
      <c r="T1392">
        <v>11</v>
      </c>
      <c r="U1392" t="s">
        <v>147</v>
      </c>
      <c r="V1392">
        <v>10</v>
      </c>
      <c r="W1392">
        <v>1</v>
      </c>
      <c r="X1392">
        <v>60</v>
      </c>
      <c r="Y1392">
        <v>725</v>
      </c>
      <c r="Z1392">
        <v>729</v>
      </c>
      <c r="AA1392">
        <v>3750</v>
      </c>
      <c r="AB1392">
        <v>11</v>
      </c>
    </row>
    <row r="1393" spans="1:28" x14ac:dyDescent="0.25">
      <c r="A1393">
        <v>1392</v>
      </c>
      <c r="B1393">
        <v>5274</v>
      </c>
      <c r="C1393">
        <v>5000</v>
      </c>
      <c r="D1393">
        <v>5000</v>
      </c>
      <c r="E1393" s="1">
        <v>7.3999999999999996E-2</v>
      </c>
      <c r="F1393" t="s">
        <v>14</v>
      </c>
      <c r="G1393" t="s">
        <v>76</v>
      </c>
      <c r="H1393" s="1">
        <v>0.14219999999999999</v>
      </c>
      <c r="I1393" t="s">
        <v>61</v>
      </c>
      <c r="J1393" t="s">
        <v>31</v>
      </c>
      <c r="K1393">
        <v>6000</v>
      </c>
      <c r="L1393" t="s">
        <v>67</v>
      </c>
      <c r="M1393">
        <v>7</v>
      </c>
      <c r="N1393">
        <v>1751</v>
      </c>
      <c r="O1393">
        <v>0</v>
      </c>
      <c r="P1393" t="s">
        <v>47</v>
      </c>
      <c r="Q1393">
        <v>7</v>
      </c>
      <c r="R1393">
        <v>14</v>
      </c>
      <c r="S1393">
        <v>5</v>
      </c>
      <c r="T1393">
        <v>6</v>
      </c>
      <c r="U1393" t="s">
        <v>146</v>
      </c>
      <c r="V1393">
        <v>7</v>
      </c>
      <c r="W1393">
        <v>0</v>
      </c>
      <c r="X1393">
        <v>36</v>
      </c>
      <c r="Y1393">
        <v>780</v>
      </c>
      <c r="Z1393">
        <v>784</v>
      </c>
      <c r="AA1393">
        <v>6000</v>
      </c>
      <c r="AB1393">
        <v>6</v>
      </c>
    </row>
    <row r="1394" spans="1:28" x14ac:dyDescent="0.25">
      <c r="A1394">
        <v>1393</v>
      </c>
      <c r="B1394">
        <v>48009</v>
      </c>
      <c r="C1394">
        <v>5000</v>
      </c>
      <c r="D1394">
        <v>5000</v>
      </c>
      <c r="E1394" s="1">
        <v>7.6200000000000004E-2</v>
      </c>
      <c r="F1394" t="s">
        <v>14</v>
      </c>
      <c r="G1394" t="s">
        <v>15</v>
      </c>
      <c r="H1394" s="1">
        <v>3.04E-2</v>
      </c>
      <c r="I1394" t="s">
        <v>71</v>
      </c>
      <c r="J1394" t="s">
        <v>35</v>
      </c>
      <c r="K1394">
        <v>2500</v>
      </c>
      <c r="L1394" t="s">
        <v>18</v>
      </c>
      <c r="M1394">
        <v>5</v>
      </c>
      <c r="N1394">
        <v>4864</v>
      </c>
      <c r="O1394">
        <v>0</v>
      </c>
      <c r="P1394" t="s">
        <v>37</v>
      </c>
      <c r="Q1394">
        <v>7</v>
      </c>
      <c r="R1394">
        <v>3</v>
      </c>
      <c r="S1394">
        <v>1</v>
      </c>
      <c r="T1394">
        <v>3</v>
      </c>
      <c r="U1394" t="s">
        <v>146</v>
      </c>
      <c r="V1394">
        <v>9</v>
      </c>
      <c r="W1394">
        <v>1</v>
      </c>
      <c r="X1394">
        <v>36</v>
      </c>
      <c r="Y1394">
        <v>735</v>
      </c>
      <c r="Z1394">
        <v>739</v>
      </c>
      <c r="AA1394">
        <v>2500</v>
      </c>
      <c r="AB1394">
        <v>3</v>
      </c>
    </row>
    <row r="1395" spans="1:28" x14ac:dyDescent="0.25">
      <c r="A1395">
        <v>1394</v>
      </c>
      <c r="B1395">
        <v>1046</v>
      </c>
      <c r="C1395">
        <v>5000</v>
      </c>
      <c r="D1395">
        <v>527.49</v>
      </c>
      <c r="E1395" s="1">
        <v>0.13239999999999999</v>
      </c>
      <c r="F1395" t="s">
        <v>14</v>
      </c>
      <c r="G1395" t="s">
        <v>15</v>
      </c>
      <c r="H1395" s="1">
        <v>0.1328</v>
      </c>
      <c r="I1395" t="s">
        <v>30</v>
      </c>
      <c r="J1395" t="s">
        <v>31</v>
      </c>
      <c r="K1395">
        <v>4833</v>
      </c>
      <c r="L1395" t="s">
        <v>73</v>
      </c>
      <c r="M1395">
        <v>10</v>
      </c>
      <c r="N1395">
        <v>9816</v>
      </c>
      <c r="O1395">
        <v>0</v>
      </c>
      <c r="P1395" t="s">
        <v>64</v>
      </c>
      <c r="Q1395">
        <v>13</v>
      </c>
      <c r="R1395">
        <v>13</v>
      </c>
      <c r="S1395">
        <v>1</v>
      </c>
      <c r="T1395">
        <v>4</v>
      </c>
      <c r="U1395" t="s">
        <v>146</v>
      </c>
      <c r="V1395">
        <v>18</v>
      </c>
      <c r="W1395">
        <v>0</v>
      </c>
      <c r="X1395">
        <v>36</v>
      </c>
      <c r="Y1395">
        <v>660</v>
      </c>
      <c r="Z1395">
        <v>664</v>
      </c>
      <c r="AA1395">
        <v>4833</v>
      </c>
      <c r="AB1395">
        <v>4</v>
      </c>
    </row>
    <row r="1396" spans="1:28" x14ac:dyDescent="0.25">
      <c r="A1396">
        <v>1395</v>
      </c>
      <c r="B1396">
        <v>35719</v>
      </c>
      <c r="C1396">
        <v>7000</v>
      </c>
      <c r="D1396">
        <v>7000</v>
      </c>
      <c r="E1396" s="1">
        <v>7.9000000000000001E-2</v>
      </c>
      <c r="F1396" t="s">
        <v>14</v>
      </c>
      <c r="G1396" t="s">
        <v>15</v>
      </c>
      <c r="H1396" s="1">
        <v>0.12609999999999999</v>
      </c>
      <c r="I1396" t="s">
        <v>69</v>
      </c>
      <c r="J1396" t="s">
        <v>17</v>
      </c>
      <c r="K1396">
        <v>6250</v>
      </c>
      <c r="L1396" t="s">
        <v>39</v>
      </c>
      <c r="M1396">
        <v>13</v>
      </c>
      <c r="N1396">
        <v>19848</v>
      </c>
      <c r="O1396">
        <v>0</v>
      </c>
      <c r="P1396" t="s">
        <v>40</v>
      </c>
      <c r="Q1396">
        <v>7</v>
      </c>
      <c r="R1396">
        <v>12</v>
      </c>
      <c r="S1396">
        <v>1</v>
      </c>
      <c r="T1396">
        <v>11</v>
      </c>
      <c r="U1396" t="s">
        <v>146</v>
      </c>
      <c r="V1396">
        <v>11</v>
      </c>
      <c r="W1396">
        <v>1</v>
      </c>
      <c r="X1396">
        <v>36</v>
      </c>
      <c r="Y1396">
        <v>720</v>
      </c>
      <c r="Z1396">
        <v>724</v>
      </c>
      <c r="AA1396">
        <v>6250</v>
      </c>
      <c r="AB1396">
        <v>11</v>
      </c>
    </row>
    <row r="1397" spans="1:28" x14ac:dyDescent="0.25">
      <c r="A1397">
        <v>1396</v>
      </c>
      <c r="B1397">
        <v>102294</v>
      </c>
      <c r="C1397">
        <v>20000</v>
      </c>
      <c r="D1397">
        <v>16755.89</v>
      </c>
      <c r="E1397" s="1">
        <v>0.14499999999999999</v>
      </c>
      <c r="F1397" t="s">
        <v>14</v>
      </c>
      <c r="G1397" t="s">
        <v>15</v>
      </c>
      <c r="H1397" s="1">
        <v>0.254</v>
      </c>
      <c r="I1397" t="s">
        <v>93</v>
      </c>
      <c r="J1397" t="s">
        <v>17</v>
      </c>
      <c r="K1397">
        <v>6916.67</v>
      </c>
      <c r="L1397" t="s">
        <v>21</v>
      </c>
      <c r="M1397">
        <v>10</v>
      </c>
      <c r="N1397">
        <v>26938</v>
      </c>
      <c r="O1397">
        <v>0</v>
      </c>
      <c r="P1397" t="s">
        <v>40</v>
      </c>
      <c r="Q1397">
        <v>14</v>
      </c>
      <c r="R1397">
        <v>25</v>
      </c>
      <c r="S1397">
        <v>1</v>
      </c>
      <c r="T1397">
        <v>11</v>
      </c>
      <c r="U1397" t="s">
        <v>146</v>
      </c>
      <c r="V1397">
        <v>11</v>
      </c>
      <c r="W1397">
        <v>1</v>
      </c>
      <c r="X1397">
        <v>36</v>
      </c>
      <c r="Y1397">
        <v>715</v>
      </c>
      <c r="Z1397">
        <v>719</v>
      </c>
      <c r="AA1397">
        <v>6916.67</v>
      </c>
      <c r="AB1397">
        <v>11</v>
      </c>
    </row>
    <row r="1398" spans="1:28" x14ac:dyDescent="0.25">
      <c r="A1398">
        <v>1397</v>
      </c>
      <c r="B1398">
        <v>22561</v>
      </c>
      <c r="C1398">
        <v>7000</v>
      </c>
      <c r="D1398">
        <v>7000</v>
      </c>
      <c r="E1398" s="1">
        <v>6.9199999999999998E-2</v>
      </c>
      <c r="F1398" t="s">
        <v>14</v>
      </c>
      <c r="G1398" t="s">
        <v>15</v>
      </c>
      <c r="H1398" s="1">
        <v>0.17150000000000001</v>
      </c>
      <c r="I1398" t="s">
        <v>24</v>
      </c>
      <c r="J1398" t="s">
        <v>31</v>
      </c>
      <c r="K1398">
        <v>4583.33</v>
      </c>
      <c r="L1398" t="s">
        <v>18</v>
      </c>
      <c r="M1398">
        <v>13</v>
      </c>
      <c r="N1398">
        <v>6897</v>
      </c>
      <c r="O1398">
        <v>0</v>
      </c>
      <c r="P1398" t="s">
        <v>28</v>
      </c>
      <c r="Q1398">
        <v>6</v>
      </c>
      <c r="R1398">
        <v>17</v>
      </c>
      <c r="S1398">
        <v>1</v>
      </c>
      <c r="T1398">
        <v>5</v>
      </c>
      <c r="U1398" t="s">
        <v>146</v>
      </c>
      <c r="V1398">
        <v>9</v>
      </c>
      <c r="W1398">
        <v>0</v>
      </c>
      <c r="X1398">
        <v>36</v>
      </c>
      <c r="Y1398">
        <v>735</v>
      </c>
      <c r="Z1398">
        <v>739</v>
      </c>
      <c r="AA1398">
        <v>4583.33</v>
      </c>
      <c r="AB1398">
        <v>5</v>
      </c>
    </row>
    <row r="1399" spans="1:28" x14ac:dyDescent="0.25">
      <c r="A1399">
        <v>1398</v>
      </c>
      <c r="B1399">
        <v>7816</v>
      </c>
      <c r="C1399">
        <v>20000</v>
      </c>
      <c r="D1399">
        <v>19900</v>
      </c>
      <c r="E1399" s="1">
        <v>0.10249999999999999</v>
      </c>
      <c r="F1399" t="s">
        <v>14</v>
      </c>
      <c r="G1399" t="s">
        <v>15</v>
      </c>
      <c r="H1399" s="1">
        <v>0.17510000000000001</v>
      </c>
      <c r="I1399" t="s">
        <v>92</v>
      </c>
      <c r="J1399" t="s">
        <v>17</v>
      </c>
      <c r="K1399">
        <v>7833.33</v>
      </c>
      <c r="L1399" t="s">
        <v>57</v>
      </c>
      <c r="M1399">
        <v>14</v>
      </c>
      <c r="N1399">
        <v>49898</v>
      </c>
      <c r="O1399">
        <v>0</v>
      </c>
      <c r="P1399" t="s">
        <v>28</v>
      </c>
      <c r="Q1399">
        <v>10</v>
      </c>
      <c r="R1399">
        <v>17</v>
      </c>
      <c r="S1399">
        <v>1</v>
      </c>
      <c r="T1399">
        <v>5</v>
      </c>
      <c r="U1399" t="s">
        <v>146</v>
      </c>
      <c r="V1399">
        <v>8</v>
      </c>
      <c r="W1399">
        <v>1</v>
      </c>
      <c r="X1399">
        <v>36</v>
      </c>
      <c r="Y1399">
        <v>760</v>
      </c>
      <c r="Z1399">
        <v>764</v>
      </c>
      <c r="AA1399">
        <v>7833.33</v>
      </c>
      <c r="AB1399">
        <v>5</v>
      </c>
    </row>
    <row r="1400" spans="1:28" x14ac:dyDescent="0.25">
      <c r="A1400">
        <v>1399</v>
      </c>
      <c r="B1400">
        <v>47745</v>
      </c>
      <c r="C1400">
        <v>6000</v>
      </c>
      <c r="D1400">
        <v>6000</v>
      </c>
      <c r="E1400" s="1">
        <v>7.9000000000000001E-2</v>
      </c>
      <c r="F1400" t="s">
        <v>14</v>
      </c>
      <c r="G1400" t="s">
        <v>76</v>
      </c>
      <c r="H1400" s="1">
        <v>0.20130000000000001</v>
      </c>
      <c r="I1400" t="s">
        <v>77</v>
      </c>
      <c r="J1400" t="s">
        <v>17</v>
      </c>
      <c r="K1400">
        <v>7750</v>
      </c>
      <c r="L1400" t="s">
        <v>51</v>
      </c>
      <c r="M1400">
        <v>16</v>
      </c>
      <c r="N1400">
        <v>7533</v>
      </c>
      <c r="O1400">
        <v>1</v>
      </c>
      <c r="P1400" t="s">
        <v>44</v>
      </c>
      <c r="Q1400">
        <v>7</v>
      </c>
      <c r="R1400">
        <v>20</v>
      </c>
      <c r="S1400">
        <v>5</v>
      </c>
      <c r="T1400">
        <v>8</v>
      </c>
      <c r="U1400" t="s">
        <v>147</v>
      </c>
      <c r="V1400">
        <v>10</v>
      </c>
      <c r="W1400">
        <v>1</v>
      </c>
      <c r="X1400">
        <v>36</v>
      </c>
      <c r="Y1400">
        <v>725</v>
      </c>
      <c r="Z1400">
        <v>729</v>
      </c>
      <c r="AA1400">
        <v>7750</v>
      </c>
      <c r="AB1400">
        <v>8</v>
      </c>
    </row>
    <row r="1401" spans="1:28" x14ac:dyDescent="0.25">
      <c r="A1401">
        <v>1400</v>
      </c>
      <c r="B1401">
        <v>21458</v>
      </c>
      <c r="C1401">
        <v>14000</v>
      </c>
      <c r="D1401">
        <v>14000</v>
      </c>
      <c r="E1401" s="1">
        <v>7.6600000000000001E-2</v>
      </c>
      <c r="F1401" t="s">
        <v>14</v>
      </c>
      <c r="G1401" t="s">
        <v>76</v>
      </c>
      <c r="H1401" s="1">
        <v>0.10680000000000001</v>
      </c>
      <c r="I1401" t="s">
        <v>46</v>
      </c>
      <c r="J1401" t="s">
        <v>17</v>
      </c>
      <c r="K1401">
        <v>21666.67</v>
      </c>
      <c r="L1401" t="s">
        <v>18</v>
      </c>
      <c r="M1401">
        <v>14</v>
      </c>
      <c r="N1401">
        <v>13850</v>
      </c>
      <c r="O1401">
        <v>3</v>
      </c>
      <c r="P1401" t="s">
        <v>49</v>
      </c>
      <c r="Q1401">
        <v>7</v>
      </c>
      <c r="R1401">
        <v>10</v>
      </c>
      <c r="S1401">
        <v>5</v>
      </c>
      <c r="T1401">
        <v>1</v>
      </c>
      <c r="U1401" t="s">
        <v>149</v>
      </c>
      <c r="V1401">
        <v>9</v>
      </c>
      <c r="W1401">
        <v>1</v>
      </c>
      <c r="X1401">
        <v>36</v>
      </c>
      <c r="Y1401">
        <v>735</v>
      </c>
      <c r="Z1401">
        <v>739</v>
      </c>
      <c r="AA1401">
        <v>21666.67</v>
      </c>
      <c r="AB1401">
        <v>1</v>
      </c>
    </row>
    <row r="1402" spans="1:28" x14ac:dyDescent="0.25">
      <c r="A1402">
        <v>1401</v>
      </c>
      <c r="B1402">
        <v>62166</v>
      </c>
      <c r="C1402">
        <v>30000</v>
      </c>
      <c r="D1402">
        <v>30000</v>
      </c>
      <c r="E1402" s="1">
        <v>0.1905</v>
      </c>
      <c r="F1402" t="s">
        <v>14</v>
      </c>
      <c r="G1402" t="s">
        <v>15</v>
      </c>
      <c r="H1402" s="1">
        <v>0.1477</v>
      </c>
      <c r="I1402" t="s">
        <v>99</v>
      </c>
      <c r="J1402" t="s">
        <v>17</v>
      </c>
      <c r="K1402">
        <v>9166.67</v>
      </c>
      <c r="L1402" t="s">
        <v>43</v>
      </c>
      <c r="M1402">
        <v>20</v>
      </c>
      <c r="N1402">
        <v>22299</v>
      </c>
      <c r="O1402">
        <v>1</v>
      </c>
      <c r="P1402" t="s">
        <v>19</v>
      </c>
      <c r="Q1402">
        <v>19</v>
      </c>
      <c r="R1402">
        <v>14</v>
      </c>
      <c r="S1402">
        <v>1</v>
      </c>
      <c r="T1402">
        <v>0</v>
      </c>
      <c r="U1402" t="s">
        <v>147</v>
      </c>
      <c r="V1402">
        <v>14</v>
      </c>
      <c r="W1402">
        <v>1</v>
      </c>
      <c r="X1402">
        <v>36</v>
      </c>
      <c r="Y1402">
        <v>685</v>
      </c>
      <c r="Z1402">
        <v>689</v>
      </c>
      <c r="AA1402">
        <v>9166.67</v>
      </c>
      <c r="AB1402">
        <v>0</v>
      </c>
    </row>
    <row r="1403" spans="1:28" x14ac:dyDescent="0.25">
      <c r="A1403">
        <v>1402</v>
      </c>
      <c r="B1403">
        <v>42655</v>
      </c>
      <c r="C1403">
        <v>18225</v>
      </c>
      <c r="D1403">
        <v>18200</v>
      </c>
      <c r="E1403" s="1">
        <v>0.17580000000000001</v>
      </c>
      <c r="F1403" t="s">
        <v>14</v>
      </c>
      <c r="G1403" t="s">
        <v>15</v>
      </c>
      <c r="H1403" s="1">
        <v>0.24640000000000001</v>
      </c>
      <c r="I1403" t="s">
        <v>20</v>
      </c>
      <c r="J1403" t="s">
        <v>17</v>
      </c>
      <c r="K1403">
        <v>5000</v>
      </c>
      <c r="L1403" t="s">
        <v>73</v>
      </c>
      <c r="M1403">
        <v>12</v>
      </c>
      <c r="N1403">
        <v>16398</v>
      </c>
      <c r="O1403">
        <v>2</v>
      </c>
      <c r="P1403" t="s">
        <v>53</v>
      </c>
      <c r="Q1403">
        <v>17</v>
      </c>
      <c r="R1403">
        <v>24</v>
      </c>
      <c r="S1403">
        <v>1</v>
      </c>
      <c r="T1403">
        <v>7</v>
      </c>
      <c r="U1403" t="s">
        <v>148</v>
      </c>
      <c r="V1403">
        <v>18</v>
      </c>
      <c r="W1403">
        <v>1</v>
      </c>
      <c r="X1403">
        <v>36</v>
      </c>
      <c r="Y1403">
        <v>660</v>
      </c>
      <c r="Z1403">
        <v>664</v>
      </c>
      <c r="AA1403">
        <v>5000</v>
      </c>
      <c r="AB1403">
        <v>7</v>
      </c>
    </row>
    <row r="1404" spans="1:28" x14ac:dyDescent="0.25">
      <c r="A1404">
        <v>1403</v>
      </c>
      <c r="B1404">
        <v>19255</v>
      </c>
      <c r="C1404">
        <v>12000</v>
      </c>
      <c r="D1404">
        <v>12000</v>
      </c>
      <c r="E1404" s="1">
        <v>7.2900000000000006E-2</v>
      </c>
      <c r="F1404" t="s">
        <v>14</v>
      </c>
      <c r="G1404" t="s">
        <v>33</v>
      </c>
      <c r="H1404" s="1">
        <v>0.1615</v>
      </c>
      <c r="I1404" t="s">
        <v>69</v>
      </c>
      <c r="J1404" t="s">
        <v>17</v>
      </c>
      <c r="K1404">
        <v>11667</v>
      </c>
      <c r="L1404" t="s">
        <v>39</v>
      </c>
      <c r="M1404">
        <v>9</v>
      </c>
      <c r="N1404">
        <v>113671</v>
      </c>
      <c r="O1404">
        <v>0</v>
      </c>
      <c r="P1404" t="s">
        <v>64</v>
      </c>
      <c r="Q1404">
        <v>7</v>
      </c>
      <c r="R1404">
        <v>16</v>
      </c>
      <c r="S1404">
        <v>3</v>
      </c>
      <c r="T1404">
        <v>4</v>
      </c>
      <c r="U1404" t="s">
        <v>146</v>
      </c>
      <c r="V1404">
        <v>11</v>
      </c>
      <c r="W1404">
        <v>1</v>
      </c>
      <c r="X1404">
        <v>36</v>
      </c>
      <c r="Y1404">
        <v>720</v>
      </c>
      <c r="Z1404">
        <v>724</v>
      </c>
      <c r="AA1404">
        <v>11667</v>
      </c>
      <c r="AB1404">
        <v>4</v>
      </c>
    </row>
    <row r="1405" spans="1:28" x14ac:dyDescent="0.25">
      <c r="A1405">
        <v>1404</v>
      </c>
      <c r="B1405">
        <v>51684</v>
      </c>
      <c r="C1405">
        <v>10000</v>
      </c>
      <c r="D1405">
        <v>10000</v>
      </c>
      <c r="E1405" s="1">
        <v>0.1212</v>
      </c>
      <c r="F1405" t="s">
        <v>14</v>
      </c>
      <c r="G1405" t="s">
        <v>15</v>
      </c>
      <c r="H1405" s="1">
        <v>0.12989999999999999</v>
      </c>
      <c r="I1405" t="s">
        <v>24</v>
      </c>
      <c r="J1405" t="s">
        <v>17</v>
      </c>
      <c r="K1405">
        <v>5833.33</v>
      </c>
      <c r="L1405" t="s">
        <v>25</v>
      </c>
      <c r="M1405">
        <v>8</v>
      </c>
      <c r="N1405">
        <v>13885</v>
      </c>
      <c r="O1405">
        <v>0</v>
      </c>
      <c r="P1405" t="s">
        <v>47</v>
      </c>
      <c r="Q1405">
        <v>12</v>
      </c>
      <c r="R1405">
        <v>12</v>
      </c>
      <c r="S1405">
        <v>1</v>
      </c>
      <c r="T1405">
        <v>6</v>
      </c>
      <c r="U1405" t="s">
        <v>146</v>
      </c>
      <c r="V1405">
        <v>14</v>
      </c>
      <c r="W1405">
        <v>1</v>
      </c>
      <c r="X1405">
        <v>36</v>
      </c>
      <c r="Y1405">
        <v>690</v>
      </c>
      <c r="Z1405">
        <v>694</v>
      </c>
      <c r="AA1405">
        <v>5833.33</v>
      </c>
      <c r="AB1405">
        <v>6</v>
      </c>
    </row>
    <row r="1406" spans="1:28" x14ac:dyDescent="0.25">
      <c r="A1406">
        <v>1405</v>
      </c>
      <c r="B1406">
        <v>22667</v>
      </c>
      <c r="C1406">
        <v>16300</v>
      </c>
      <c r="D1406">
        <v>16275</v>
      </c>
      <c r="E1406" s="1">
        <v>0.14910000000000001</v>
      </c>
      <c r="F1406" t="s">
        <v>14</v>
      </c>
      <c r="G1406" t="s">
        <v>29</v>
      </c>
      <c r="H1406" s="1">
        <v>0.2417</v>
      </c>
      <c r="I1406" t="s">
        <v>46</v>
      </c>
      <c r="J1406" t="s">
        <v>17</v>
      </c>
      <c r="K1406">
        <v>5222</v>
      </c>
      <c r="L1406" t="s">
        <v>62</v>
      </c>
      <c r="M1406">
        <v>11</v>
      </c>
      <c r="N1406">
        <v>40988</v>
      </c>
      <c r="O1406">
        <v>1</v>
      </c>
      <c r="P1406" t="s">
        <v>40</v>
      </c>
      <c r="Q1406">
        <v>14</v>
      </c>
      <c r="R1406">
        <v>24</v>
      </c>
      <c r="S1406">
        <v>2</v>
      </c>
      <c r="T1406">
        <v>11</v>
      </c>
      <c r="U1406" t="s">
        <v>147</v>
      </c>
      <c r="V1406">
        <v>15</v>
      </c>
      <c r="W1406">
        <v>1</v>
      </c>
      <c r="X1406">
        <v>36</v>
      </c>
      <c r="Y1406">
        <v>675</v>
      </c>
      <c r="Z1406">
        <v>679</v>
      </c>
      <c r="AA1406">
        <v>5222</v>
      </c>
      <c r="AB1406">
        <v>11</v>
      </c>
    </row>
    <row r="1407" spans="1:28" x14ac:dyDescent="0.25">
      <c r="A1407">
        <v>1406</v>
      </c>
      <c r="B1407">
        <v>587</v>
      </c>
      <c r="C1407">
        <v>11000</v>
      </c>
      <c r="D1407">
        <v>2116.7600000000002</v>
      </c>
      <c r="E1407" s="1">
        <v>0.13869999999999999</v>
      </c>
      <c r="F1407" t="s">
        <v>14</v>
      </c>
      <c r="G1407" t="s">
        <v>15</v>
      </c>
      <c r="H1407" s="1">
        <v>0.20930000000000001</v>
      </c>
      <c r="I1407" t="s">
        <v>71</v>
      </c>
      <c r="J1407" t="s">
        <v>35</v>
      </c>
      <c r="K1407">
        <v>4167</v>
      </c>
      <c r="L1407" t="s">
        <v>36</v>
      </c>
      <c r="M1407">
        <v>14</v>
      </c>
      <c r="N1407">
        <v>17436</v>
      </c>
      <c r="O1407">
        <v>0</v>
      </c>
      <c r="P1407" t="s">
        <v>22</v>
      </c>
      <c r="Q1407">
        <v>13</v>
      </c>
      <c r="R1407">
        <v>20</v>
      </c>
      <c r="S1407">
        <v>1</v>
      </c>
      <c r="T1407">
        <v>2</v>
      </c>
      <c r="U1407" t="s">
        <v>146</v>
      </c>
      <c r="V1407">
        <v>16</v>
      </c>
      <c r="W1407">
        <v>1</v>
      </c>
      <c r="X1407">
        <v>36</v>
      </c>
      <c r="Y1407">
        <v>670</v>
      </c>
      <c r="Z1407">
        <v>674</v>
      </c>
      <c r="AA1407">
        <v>4167</v>
      </c>
      <c r="AB1407">
        <v>2</v>
      </c>
    </row>
    <row r="1408" spans="1:28" x14ac:dyDescent="0.25">
      <c r="A1408">
        <v>1407</v>
      </c>
      <c r="B1408">
        <v>13863</v>
      </c>
      <c r="C1408">
        <v>25000</v>
      </c>
      <c r="D1408">
        <v>20850</v>
      </c>
      <c r="E1408" s="1">
        <v>0.15579999999999999</v>
      </c>
      <c r="F1408" t="s">
        <v>23</v>
      </c>
      <c r="G1408" t="s">
        <v>101</v>
      </c>
      <c r="H1408" s="1">
        <v>6.0000000000000001E-3</v>
      </c>
      <c r="I1408" t="s">
        <v>24</v>
      </c>
      <c r="J1408" t="s">
        <v>17</v>
      </c>
      <c r="K1408">
        <v>5666.67</v>
      </c>
      <c r="L1408" t="s">
        <v>80</v>
      </c>
      <c r="M1408">
        <v>2</v>
      </c>
      <c r="N1408">
        <v>0</v>
      </c>
      <c r="O1408">
        <v>4</v>
      </c>
      <c r="P1408" t="s">
        <v>40</v>
      </c>
      <c r="Q1408">
        <v>15</v>
      </c>
      <c r="R1408">
        <v>0</v>
      </c>
      <c r="S1408">
        <v>0</v>
      </c>
      <c r="T1408">
        <v>11</v>
      </c>
      <c r="U1408" t="s">
        <v>149</v>
      </c>
      <c r="V1408">
        <v>8</v>
      </c>
      <c r="W1408">
        <v>1</v>
      </c>
      <c r="X1408">
        <v>60</v>
      </c>
      <c r="Y1408">
        <v>785</v>
      </c>
      <c r="Z1408">
        <v>789</v>
      </c>
      <c r="AA1408">
        <v>5666.67</v>
      </c>
      <c r="AB1408">
        <v>11</v>
      </c>
    </row>
    <row r="1409" spans="1:28" x14ac:dyDescent="0.25">
      <c r="A1409">
        <v>1408</v>
      </c>
      <c r="B1409">
        <v>89627</v>
      </c>
      <c r="C1409">
        <v>24000</v>
      </c>
      <c r="D1409">
        <v>24000</v>
      </c>
      <c r="E1409" s="1">
        <v>0.1212</v>
      </c>
      <c r="F1409" t="s">
        <v>14</v>
      </c>
      <c r="G1409" t="s">
        <v>15</v>
      </c>
      <c r="H1409" s="1">
        <v>0.29010000000000002</v>
      </c>
      <c r="I1409" t="s">
        <v>72</v>
      </c>
      <c r="J1409" t="s">
        <v>17</v>
      </c>
      <c r="K1409">
        <v>7500</v>
      </c>
      <c r="L1409" t="s">
        <v>36</v>
      </c>
      <c r="M1409">
        <v>12</v>
      </c>
      <c r="N1409">
        <v>14804</v>
      </c>
      <c r="O1409">
        <v>1</v>
      </c>
      <c r="P1409" t="s">
        <v>19</v>
      </c>
      <c r="Q1409">
        <v>12</v>
      </c>
      <c r="R1409">
        <v>29</v>
      </c>
      <c r="S1409">
        <v>1</v>
      </c>
      <c r="T1409">
        <v>0</v>
      </c>
      <c r="U1409" t="s">
        <v>147</v>
      </c>
      <c r="V1409">
        <v>16</v>
      </c>
      <c r="W1409">
        <v>1</v>
      </c>
      <c r="X1409">
        <v>36</v>
      </c>
      <c r="Y1409">
        <v>670</v>
      </c>
      <c r="Z1409">
        <v>674</v>
      </c>
      <c r="AA1409">
        <v>7500</v>
      </c>
      <c r="AB1409">
        <v>0</v>
      </c>
    </row>
    <row r="1410" spans="1:28" x14ac:dyDescent="0.25">
      <c r="A1410">
        <v>1409</v>
      </c>
      <c r="B1410">
        <v>32044</v>
      </c>
      <c r="C1410">
        <v>6000</v>
      </c>
      <c r="D1410">
        <v>6000</v>
      </c>
      <c r="E1410" s="1">
        <v>7.4899999999999994E-2</v>
      </c>
      <c r="F1410" t="s">
        <v>14</v>
      </c>
      <c r="G1410" t="s">
        <v>76</v>
      </c>
      <c r="H1410" s="1">
        <v>8.8099999999999998E-2</v>
      </c>
      <c r="I1410" t="s">
        <v>71</v>
      </c>
      <c r="J1410" t="s">
        <v>35</v>
      </c>
      <c r="K1410">
        <v>2462.75</v>
      </c>
      <c r="L1410" t="s">
        <v>21</v>
      </c>
      <c r="M1410">
        <v>11</v>
      </c>
      <c r="N1410">
        <v>8644</v>
      </c>
      <c r="O1410">
        <v>0</v>
      </c>
      <c r="P1410" t="s">
        <v>22</v>
      </c>
      <c r="Q1410">
        <v>7</v>
      </c>
      <c r="R1410">
        <v>8</v>
      </c>
      <c r="S1410">
        <v>5</v>
      </c>
      <c r="T1410">
        <v>2</v>
      </c>
      <c r="U1410" t="s">
        <v>146</v>
      </c>
      <c r="V1410">
        <v>11</v>
      </c>
      <c r="W1410">
        <v>1</v>
      </c>
      <c r="X1410">
        <v>36</v>
      </c>
      <c r="Y1410">
        <v>715</v>
      </c>
      <c r="Z1410">
        <v>719</v>
      </c>
      <c r="AA1410">
        <v>2462.75</v>
      </c>
      <c r="AB1410">
        <v>2</v>
      </c>
    </row>
    <row r="1411" spans="1:28" x14ac:dyDescent="0.25">
      <c r="A1411">
        <v>1410</v>
      </c>
      <c r="B1411">
        <v>25141</v>
      </c>
      <c r="C1411">
        <v>10000</v>
      </c>
      <c r="D1411">
        <v>9975</v>
      </c>
      <c r="E1411" s="1">
        <v>0.1149</v>
      </c>
      <c r="F1411" t="s">
        <v>23</v>
      </c>
      <c r="G1411" t="s">
        <v>15</v>
      </c>
      <c r="H1411" s="1">
        <v>0.22689999999999999</v>
      </c>
      <c r="I1411" t="s">
        <v>108</v>
      </c>
      <c r="J1411" t="s">
        <v>17</v>
      </c>
      <c r="K1411">
        <v>5623.33</v>
      </c>
      <c r="L1411" t="s">
        <v>63</v>
      </c>
      <c r="M1411">
        <v>11</v>
      </c>
      <c r="N1411">
        <v>26898</v>
      </c>
      <c r="O1411">
        <v>1</v>
      </c>
      <c r="P1411" t="s">
        <v>40</v>
      </c>
      <c r="Q1411">
        <v>11</v>
      </c>
      <c r="R1411">
        <v>22</v>
      </c>
      <c r="S1411">
        <v>1</v>
      </c>
      <c r="T1411">
        <v>11</v>
      </c>
      <c r="U1411" t="s">
        <v>147</v>
      </c>
      <c r="V1411">
        <v>7</v>
      </c>
      <c r="W1411">
        <v>1</v>
      </c>
      <c r="X1411">
        <v>60</v>
      </c>
      <c r="Y1411">
        <v>765</v>
      </c>
      <c r="Z1411">
        <v>769</v>
      </c>
      <c r="AA1411">
        <v>5623.33</v>
      </c>
      <c r="AB1411">
        <v>11</v>
      </c>
    </row>
    <row r="1412" spans="1:28" x14ac:dyDescent="0.25">
      <c r="A1412">
        <v>1411</v>
      </c>
      <c r="B1412">
        <v>65250</v>
      </c>
      <c r="C1412">
        <v>2000</v>
      </c>
      <c r="D1412">
        <v>2000</v>
      </c>
      <c r="E1412" s="1">
        <v>8.8999999999999996E-2</v>
      </c>
      <c r="F1412" t="s">
        <v>14</v>
      </c>
      <c r="G1412" t="s">
        <v>58</v>
      </c>
      <c r="H1412" s="1">
        <v>0.23699999999999999</v>
      </c>
      <c r="I1412" t="s">
        <v>103</v>
      </c>
      <c r="J1412" t="s">
        <v>35</v>
      </c>
      <c r="K1412">
        <v>3000</v>
      </c>
      <c r="L1412" t="s">
        <v>52</v>
      </c>
      <c r="M1412">
        <v>5</v>
      </c>
      <c r="N1412">
        <v>2117</v>
      </c>
      <c r="O1412">
        <v>1</v>
      </c>
      <c r="P1412" t="s">
        <v>40</v>
      </c>
      <c r="Q1412">
        <v>8</v>
      </c>
      <c r="R1412">
        <v>23</v>
      </c>
      <c r="S1412">
        <v>0</v>
      </c>
      <c r="T1412">
        <v>11</v>
      </c>
      <c r="U1412" t="s">
        <v>147</v>
      </c>
      <c r="V1412">
        <v>9</v>
      </c>
      <c r="W1412">
        <v>1</v>
      </c>
      <c r="X1412">
        <v>36</v>
      </c>
      <c r="Y1412">
        <v>730</v>
      </c>
      <c r="Z1412">
        <v>734</v>
      </c>
      <c r="AA1412">
        <v>3000</v>
      </c>
      <c r="AB1412">
        <v>11</v>
      </c>
    </row>
    <row r="1413" spans="1:28" x14ac:dyDescent="0.25">
      <c r="A1413">
        <v>1412</v>
      </c>
      <c r="B1413">
        <v>87148</v>
      </c>
      <c r="C1413">
        <v>6625</v>
      </c>
      <c r="D1413">
        <v>6600</v>
      </c>
      <c r="E1413" s="1">
        <v>0.1114</v>
      </c>
      <c r="F1413" t="s">
        <v>14</v>
      </c>
      <c r="G1413" t="s">
        <v>29</v>
      </c>
      <c r="H1413" s="1">
        <v>0.1012</v>
      </c>
      <c r="I1413" t="s">
        <v>77</v>
      </c>
      <c r="J1413" t="s">
        <v>35</v>
      </c>
      <c r="K1413">
        <v>1916.67</v>
      </c>
      <c r="L1413" t="s">
        <v>25</v>
      </c>
      <c r="M1413">
        <v>10</v>
      </c>
      <c r="N1413">
        <v>5449</v>
      </c>
      <c r="O1413">
        <v>0</v>
      </c>
      <c r="P1413" t="s">
        <v>100</v>
      </c>
      <c r="Q1413">
        <v>11</v>
      </c>
      <c r="R1413">
        <v>10</v>
      </c>
      <c r="S1413">
        <v>2</v>
      </c>
      <c r="T1413" t="s">
        <v>100</v>
      </c>
      <c r="U1413" t="s">
        <v>146</v>
      </c>
      <c r="V1413">
        <v>14</v>
      </c>
      <c r="W1413">
        <v>1</v>
      </c>
      <c r="X1413">
        <v>36</v>
      </c>
      <c r="Y1413">
        <v>690</v>
      </c>
      <c r="Z1413">
        <v>694</v>
      </c>
      <c r="AA1413">
        <v>1916.67</v>
      </c>
      <c r="AB1413">
        <v>-1</v>
      </c>
    </row>
    <row r="1414" spans="1:28" x14ac:dyDescent="0.25">
      <c r="A1414">
        <v>1413</v>
      </c>
      <c r="B1414">
        <v>102167</v>
      </c>
      <c r="C1414">
        <v>20000</v>
      </c>
      <c r="D1414">
        <v>6350.01</v>
      </c>
      <c r="E1414" s="1">
        <v>0.1671</v>
      </c>
      <c r="F1414" t="s">
        <v>14</v>
      </c>
      <c r="G1414" t="s">
        <v>15</v>
      </c>
      <c r="H1414" s="1">
        <v>0.20830000000000001</v>
      </c>
      <c r="I1414" t="s">
        <v>71</v>
      </c>
      <c r="J1414" t="s">
        <v>31</v>
      </c>
      <c r="K1414">
        <v>5333.33</v>
      </c>
      <c r="L1414" t="s">
        <v>73</v>
      </c>
      <c r="M1414">
        <v>11</v>
      </c>
      <c r="N1414">
        <v>11881</v>
      </c>
      <c r="O1414">
        <v>4</v>
      </c>
      <c r="P1414" t="s">
        <v>49</v>
      </c>
      <c r="Q1414">
        <v>16</v>
      </c>
      <c r="R1414">
        <v>20</v>
      </c>
      <c r="S1414">
        <v>1</v>
      </c>
      <c r="T1414">
        <v>1</v>
      </c>
      <c r="U1414" t="s">
        <v>149</v>
      </c>
      <c r="V1414">
        <v>18</v>
      </c>
      <c r="W1414">
        <v>0</v>
      </c>
      <c r="X1414">
        <v>36</v>
      </c>
      <c r="Y1414">
        <v>660</v>
      </c>
      <c r="Z1414">
        <v>664</v>
      </c>
      <c r="AA1414">
        <v>5333.33</v>
      </c>
      <c r="AB1414">
        <v>1</v>
      </c>
    </row>
    <row r="1415" spans="1:28" x14ac:dyDescent="0.25">
      <c r="A1415">
        <v>1414</v>
      </c>
      <c r="B1415">
        <v>3630</v>
      </c>
      <c r="C1415">
        <v>12000</v>
      </c>
      <c r="D1415">
        <v>11925</v>
      </c>
      <c r="E1415" s="1">
        <v>9.6299999999999997E-2</v>
      </c>
      <c r="F1415" t="s">
        <v>14</v>
      </c>
      <c r="G1415" t="s">
        <v>33</v>
      </c>
      <c r="H1415" s="1">
        <v>9.1200000000000003E-2</v>
      </c>
      <c r="I1415" t="s">
        <v>79</v>
      </c>
      <c r="J1415" t="s">
        <v>17</v>
      </c>
      <c r="K1415">
        <v>6250</v>
      </c>
      <c r="L1415" t="s">
        <v>106</v>
      </c>
      <c r="M1415">
        <v>8</v>
      </c>
      <c r="N1415">
        <v>5212</v>
      </c>
      <c r="O1415">
        <v>2</v>
      </c>
      <c r="P1415" t="s">
        <v>49</v>
      </c>
      <c r="Q1415">
        <v>9</v>
      </c>
      <c r="R1415">
        <v>9</v>
      </c>
      <c r="S1415">
        <v>3</v>
      </c>
      <c r="T1415">
        <v>1</v>
      </c>
      <c r="U1415" t="s">
        <v>148</v>
      </c>
      <c r="V1415">
        <v>9</v>
      </c>
      <c r="W1415">
        <v>1</v>
      </c>
      <c r="X1415">
        <v>36</v>
      </c>
      <c r="Y1415">
        <v>745</v>
      </c>
      <c r="Z1415">
        <v>749</v>
      </c>
      <c r="AA1415">
        <v>6250</v>
      </c>
      <c r="AB1415">
        <v>1</v>
      </c>
    </row>
    <row r="1416" spans="1:28" x14ac:dyDescent="0.25">
      <c r="A1416">
        <v>1415</v>
      </c>
      <c r="B1416">
        <v>20690</v>
      </c>
      <c r="C1416">
        <v>4200</v>
      </c>
      <c r="D1416">
        <v>4200</v>
      </c>
      <c r="E1416" s="1">
        <v>7.2900000000000006E-2</v>
      </c>
      <c r="F1416" t="s">
        <v>14</v>
      </c>
      <c r="G1416" t="s">
        <v>15</v>
      </c>
      <c r="H1416" s="1">
        <v>6.5799999999999997E-2</v>
      </c>
      <c r="I1416" t="s">
        <v>81</v>
      </c>
      <c r="J1416" t="s">
        <v>31</v>
      </c>
      <c r="K1416">
        <v>5133.33</v>
      </c>
      <c r="L1416" t="s">
        <v>63</v>
      </c>
      <c r="M1416">
        <v>4</v>
      </c>
      <c r="N1416">
        <v>5475</v>
      </c>
      <c r="O1416">
        <v>1</v>
      </c>
      <c r="P1416" t="s">
        <v>64</v>
      </c>
      <c r="Q1416">
        <v>7</v>
      </c>
      <c r="R1416">
        <v>6</v>
      </c>
      <c r="S1416">
        <v>1</v>
      </c>
      <c r="T1416">
        <v>4</v>
      </c>
      <c r="U1416" t="s">
        <v>147</v>
      </c>
      <c r="V1416">
        <v>7</v>
      </c>
      <c r="W1416">
        <v>0</v>
      </c>
      <c r="X1416">
        <v>36</v>
      </c>
      <c r="Y1416">
        <v>765</v>
      </c>
      <c r="Z1416">
        <v>769</v>
      </c>
      <c r="AA1416">
        <v>5133.33</v>
      </c>
      <c r="AB1416">
        <v>4</v>
      </c>
    </row>
    <row r="1417" spans="1:28" x14ac:dyDescent="0.25">
      <c r="A1417">
        <v>1416</v>
      </c>
      <c r="B1417">
        <v>103394</v>
      </c>
      <c r="C1417">
        <v>6950</v>
      </c>
      <c r="D1417">
        <v>6875</v>
      </c>
      <c r="E1417" s="1">
        <v>0.13109999999999999</v>
      </c>
      <c r="F1417" t="s">
        <v>14</v>
      </c>
      <c r="G1417" t="s">
        <v>33</v>
      </c>
      <c r="H1417" s="1">
        <v>0.12509999999999999</v>
      </c>
      <c r="I1417" t="s">
        <v>20</v>
      </c>
      <c r="J1417" t="s">
        <v>17</v>
      </c>
      <c r="K1417">
        <v>7916.67</v>
      </c>
      <c r="L1417" t="s">
        <v>21</v>
      </c>
      <c r="M1417">
        <v>5</v>
      </c>
      <c r="N1417">
        <v>1593</v>
      </c>
      <c r="O1417">
        <v>4</v>
      </c>
      <c r="P1417" t="s">
        <v>40</v>
      </c>
      <c r="Q1417">
        <v>13</v>
      </c>
      <c r="R1417">
        <v>12</v>
      </c>
      <c r="S1417">
        <v>3</v>
      </c>
      <c r="T1417">
        <v>11</v>
      </c>
      <c r="U1417" t="s">
        <v>149</v>
      </c>
      <c r="V1417">
        <v>11</v>
      </c>
      <c r="W1417">
        <v>1</v>
      </c>
      <c r="X1417">
        <v>36</v>
      </c>
      <c r="Y1417">
        <v>715</v>
      </c>
      <c r="Z1417">
        <v>719</v>
      </c>
      <c r="AA1417">
        <v>7916.67</v>
      </c>
      <c r="AB1417">
        <v>11</v>
      </c>
    </row>
    <row r="1418" spans="1:28" x14ac:dyDescent="0.25">
      <c r="A1418">
        <v>1417</v>
      </c>
      <c r="B1418">
        <v>32875</v>
      </c>
      <c r="C1418">
        <v>6000</v>
      </c>
      <c r="D1418">
        <v>6000</v>
      </c>
      <c r="E1418" s="1">
        <v>7.51E-2</v>
      </c>
      <c r="F1418" t="s">
        <v>14</v>
      </c>
      <c r="G1418" t="s">
        <v>76</v>
      </c>
      <c r="H1418" s="1">
        <v>4.7399999999999998E-2</v>
      </c>
      <c r="I1418" t="s">
        <v>81</v>
      </c>
      <c r="J1418" t="s">
        <v>17</v>
      </c>
      <c r="K1418">
        <v>10916</v>
      </c>
      <c r="L1418" t="s">
        <v>63</v>
      </c>
      <c r="M1418">
        <v>18</v>
      </c>
      <c r="N1418">
        <v>6317</v>
      </c>
      <c r="O1418">
        <v>4</v>
      </c>
      <c r="P1418" t="s">
        <v>47</v>
      </c>
      <c r="Q1418">
        <v>7</v>
      </c>
      <c r="R1418">
        <v>4</v>
      </c>
      <c r="S1418">
        <v>5</v>
      </c>
      <c r="T1418">
        <v>6</v>
      </c>
      <c r="U1418" t="s">
        <v>149</v>
      </c>
      <c r="V1418">
        <v>7</v>
      </c>
      <c r="W1418">
        <v>1</v>
      </c>
      <c r="X1418">
        <v>36</v>
      </c>
      <c r="Y1418">
        <v>765</v>
      </c>
      <c r="Z1418">
        <v>769</v>
      </c>
      <c r="AA1418">
        <v>10916</v>
      </c>
      <c r="AB1418">
        <v>6</v>
      </c>
    </row>
    <row r="1419" spans="1:28" x14ac:dyDescent="0.25">
      <c r="A1419">
        <v>1418</v>
      </c>
      <c r="B1419">
        <v>29116</v>
      </c>
      <c r="C1419">
        <v>8400</v>
      </c>
      <c r="D1419">
        <v>8400</v>
      </c>
      <c r="E1419" s="1">
        <v>0.1099</v>
      </c>
      <c r="F1419" t="s">
        <v>14</v>
      </c>
      <c r="G1419" t="s">
        <v>15</v>
      </c>
      <c r="H1419" s="1">
        <v>0.2485</v>
      </c>
      <c r="I1419" t="s">
        <v>24</v>
      </c>
      <c r="J1419" t="s">
        <v>17</v>
      </c>
      <c r="K1419">
        <v>7583</v>
      </c>
      <c r="L1419" t="s">
        <v>83</v>
      </c>
      <c r="M1419">
        <v>9</v>
      </c>
      <c r="N1419">
        <v>342</v>
      </c>
      <c r="O1419">
        <v>0</v>
      </c>
      <c r="P1419" t="s">
        <v>19</v>
      </c>
      <c r="Q1419">
        <v>10</v>
      </c>
      <c r="R1419">
        <v>24</v>
      </c>
      <c r="S1419">
        <v>1</v>
      </c>
      <c r="T1419">
        <v>0</v>
      </c>
      <c r="U1419" t="s">
        <v>146</v>
      </c>
      <c r="V1419">
        <v>13</v>
      </c>
      <c r="W1419">
        <v>1</v>
      </c>
      <c r="X1419">
        <v>36</v>
      </c>
      <c r="Y1419">
        <v>700</v>
      </c>
      <c r="Z1419">
        <v>704</v>
      </c>
      <c r="AA1419">
        <v>7583</v>
      </c>
      <c r="AB1419">
        <v>0</v>
      </c>
    </row>
    <row r="1420" spans="1:28" x14ac:dyDescent="0.25">
      <c r="A1420">
        <v>1419</v>
      </c>
      <c r="B1420">
        <v>14340</v>
      </c>
      <c r="C1420">
        <v>5000</v>
      </c>
      <c r="D1420">
        <v>5000</v>
      </c>
      <c r="E1420" s="1">
        <v>7.8799999999999995E-2</v>
      </c>
      <c r="F1420" t="s">
        <v>14</v>
      </c>
      <c r="G1420" t="s">
        <v>68</v>
      </c>
      <c r="H1420" s="1">
        <v>0.1661</v>
      </c>
      <c r="I1420" t="s">
        <v>30</v>
      </c>
      <c r="J1420" t="s">
        <v>17</v>
      </c>
      <c r="K1420">
        <v>5833.33</v>
      </c>
      <c r="L1420" t="s">
        <v>51</v>
      </c>
      <c r="M1420">
        <v>18</v>
      </c>
      <c r="N1420">
        <v>19771</v>
      </c>
      <c r="O1420">
        <v>2</v>
      </c>
      <c r="P1420" t="s">
        <v>40</v>
      </c>
      <c r="Q1420">
        <v>7</v>
      </c>
      <c r="R1420">
        <v>16</v>
      </c>
      <c r="S1420">
        <v>4</v>
      </c>
      <c r="T1420">
        <v>11</v>
      </c>
      <c r="U1420" t="s">
        <v>148</v>
      </c>
      <c r="V1420">
        <v>10</v>
      </c>
      <c r="W1420">
        <v>1</v>
      </c>
      <c r="X1420">
        <v>36</v>
      </c>
      <c r="Y1420">
        <v>725</v>
      </c>
      <c r="Z1420">
        <v>729</v>
      </c>
      <c r="AA1420">
        <v>5833.33</v>
      </c>
      <c r="AB1420">
        <v>11</v>
      </c>
    </row>
    <row r="1421" spans="1:28" x14ac:dyDescent="0.25">
      <c r="A1421">
        <v>1420</v>
      </c>
      <c r="B1421">
        <v>82457</v>
      </c>
      <c r="C1421">
        <v>4750</v>
      </c>
      <c r="D1421">
        <v>4750</v>
      </c>
      <c r="E1421" s="1">
        <v>0.1016</v>
      </c>
      <c r="F1421" t="s">
        <v>14</v>
      </c>
      <c r="G1421" t="s">
        <v>29</v>
      </c>
      <c r="H1421" s="1">
        <v>0.32490000000000002</v>
      </c>
      <c r="I1421" t="s">
        <v>94</v>
      </c>
      <c r="J1421" t="s">
        <v>17</v>
      </c>
      <c r="K1421">
        <v>3500</v>
      </c>
      <c r="L1421" t="s">
        <v>27</v>
      </c>
      <c r="M1421">
        <v>15</v>
      </c>
      <c r="N1421">
        <v>36512</v>
      </c>
      <c r="O1421">
        <v>0</v>
      </c>
      <c r="P1421" t="s">
        <v>40</v>
      </c>
      <c r="Q1421">
        <v>10</v>
      </c>
      <c r="R1421">
        <v>32</v>
      </c>
      <c r="S1421">
        <v>2</v>
      </c>
      <c r="T1421">
        <v>11</v>
      </c>
      <c r="U1421" t="s">
        <v>146</v>
      </c>
      <c r="V1421">
        <v>14</v>
      </c>
      <c r="W1421">
        <v>1</v>
      </c>
      <c r="X1421">
        <v>36</v>
      </c>
      <c r="Y1421">
        <v>695</v>
      </c>
      <c r="Z1421">
        <v>699</v>
      </c>
      <c r="AA1421">
        <v>3500</v>
      </c>
      <c r="AB1421">
        <v>11</v>
      </c>
    </row>
    <row r="1422" spans="1:28" x14ac:dyDescent="0.25">
      <c r="A1422">
        <v>1421</v>
      </c>
      <c r="B1422">
        <v>12895</v>
      </c>
      <c r="C1422">
        <v>15000</v>
      </c>
      <c r="D1422">
        <v>14925</v>
      </c>
      <c r="E1422" s="1">
        <v>0.1075</v>
      </c>
      <c r="F1422" t="s">
        <v>23</v>
      </c>
      <c r="G1422" t="s">
        <v>45</v>
      </c>
      <c r="H1422" s="1">
        <v>0.17549999999999999</v>
      </c>
      <c r="I1422" t="s">
        <v>71</v>
      </c>
      <c r="J1422" t="s">
        <v>31</v>
      </c>
      <c r="K1422">
        <v>5761</v>
      </c>
      <c r="L1422" t="s">
        <v>80</v>
      </c>
      <c r="M1422">
        <v>12</v>
      </c>
      <c r="N1422">
        <v>2691</v>
      </c>
      <c r="O1422">
        <v>2</v>
      </c>
      <c r="P1422" t="s">
        <v>40</v>
      </c>
      <c r="Q1422">
        <v>10</v>
      </c>
      <c r="R1422">
        <v>17</v>
      </c>
      <c r="S1422">
        <v>0</v>
      </c>
      <c r="T1422">
        <v>11</v>
      </c>
      <c r="U1422" t="s">
        <v>148</v>
      </c>
      <c r="V1422">
        <v>8</v>
      </c>
      <c r="W1422">
        <v>0</v>
      </c>
      <c r="X1422">
        <v>60</v>
      </c>
      <c r="Y1422">
        <v>785</v>
      </c>
      <c r="Z1422">
        <v>789</v>
      </c>
      <c r="AA1422">
        <v>5761</v>
      </c>
      <c r="AB1422">
        <v>11</v>
      </c>
    </row>
    <row r="1423" spans="1:28" x14ac:dyDescent="0.25">
      <c r="A1423">
        <v>1422</v>
      </c>
      <c r="B1423">
        <v>98544</v>
      </c>
      <c r="C1423">
        <v>12000</v>
      </c>
      <c r="D1423">
        <v>12000</v>
      </c>
      <c r="E1423" s="1">
        <v>0.16289999999999999</v>
      </c>
      <c r="F1423" t="s">
        <v>14</v>
      </c>
      <c r="G1423" t="s">
        <v>68</v>
      </c>
      <c r="H1423" s="1">
        <v>5.0700000000000002E-2</v>
      </c>
      <c r="I1423" t="s">
        <v>86</v>
      </c>
      <c r="J1423" t="s">
        <v>17</v>
      </c>
      <c r="K1423">
        <v>2916.67</v>
      </c>
      <c r="L1423" t="s">
        <v>36</v>
      </c>
      <c r="M1423">
        <v>13</v>
      </c>
      <c r="N1423">
        <v>10360</v>
      </c>
      <c r="O1423">
        <v>2</v>
      </c>
      <c r="P1423" t="s">
        <v>28</v>
      </c>
      <c r="Q1423">
        <v>16</v>
      </c>
      <c r="R1423">
        <v>5</v>
      </c>
      <c r="S1423">
        <v>4</v>
      </c>
      <c r="T1423">
        <v>5</v>
      </c>
      <c r="U1423" t="s">
        <v>148</v>
      </c>
      <c r="V1423">
        <v>16</v>
      </c>
      <c r="W1423">
        <v>1</v>
      </c>
      <c r="X1423">
        <v>36</v>
      </c>
      <c r="Y1423">
        <v>670</v>
      </c>
      <c r="Z1423">
        <v>674</v>
      </c>
      <c r="AA1423">
        <v>2916.67</v>
      </c>
      <c r="AB1423">
        <v>5</v>
      </c>
    </row>
    <row r="1424" spans="1:28" x14ac:dyDescent="0.25">
      <c r="A1424">
        <v>1423</v>
      </c>
      <c r="B1424">
        <v>1324</v>
      </c>
      <c r="C1424">
        <v>4000</v>
      </c>
      <c r="D1424">
        <v>0</v>
      </c>
      <c r="E1424" s="1">
        <v>7.6799999999999993E-2</v>
      </c>
      <c r="F1424" t="s">
        <v>14</v>
      </c>
      <c r="G1424" t="s">
        <v>33</v>
      </c>
      <c r="H1424" s="1">
        <v>0.1074</v>
      </c>
      <c r="I1424" t="s">
        <v>61</v>
      </c>
      <c r="J1424" t="s">
        <v>31</v>
      </c>
      <c r="K1424">
        <v>3417</v>
      </c>
      <c r="L1424" t="s">
        <v>95</v>
      </c>
      <c r="M1424">
        <v>11</v>
      </c>
      <c r="N1424">
        <v>2775</v>
      </c>
      <c r="O1424">
        <v>3</v>
      </c>
      <c r="P1424" t="s">
        <v>49</v>
      </c>
      <c r="Q1424">
        <v>7</v>
      </c>
      <c r="R1424">
        <v>10</v>
      </c>
      <c r="S1424">
        <v>3</v>
      </c>
      <c r="T1424">
        <v>1</v>
      </c>
      <c r="U1424" t="s">
        <v>149</v>
      </c>
      <c r="V1424">
        <v>7</v>
      </c>
      <c r="W1424">
        <v>0</v>
      </c>
      <c r="X1424">
        <v>36</v>
      </c>
      <c r="Y1424">
        <v>790</v>
      </c>
      <c r="Z1424">
        <v>794</v>
      </c>
      <c r="AA1424">
        <v>3417</v>
      </c>
      <c r="AB1424">
        <v>1</v>
      </c>
    </row>
    <row r="1425" spans="1:28" x14ac:dyDescent="0.25">
      <c r="A1425">
        <v>1424</v>
      </c>
      <c r="B1425">
        <v>16593</v>
      </c>
      <c r="C1425">
        <v>12800</v>
      </c>
      <c r="D1425">
        <v>12700</v>
      </c>
      <c r="E1425" s="1">
        <v>0.12609999999999999</v>
      </c>
      <c r="F1425" t="s">
        <v>23</v>
      </c>
      <c r="G1425" t="s">
        <v>15</v>
      </c>
      <c r="H1425" s="1">
        <v>9.0200000000000002E-2</v>
      </c>
      <c r="I1425" t="s">
        <v>46</v>
      </c>
      <c r="J1425" t="s">
        <v>31</v>
      </c>
      <c r="K1425">
        <v>5166.67</v>
      </c>
      <c r="L1425" t="s">
        <v>51</v>
      </c>
      <c r="M1425">
        <v>7</v>
      </c>
      <c r="N1425">
        <v>7942</v>
      </c>
      <c r="O1425">
        <v>0</v>
      </c>
      <c r="P1425" t="s">
        <v>28</v>
      </c>
      <c r="Q1425">
        <v>12</v>
      </c>
      <c r="R1425">
        <v>9</v>
      </c>
      <c r="S1425">
        <v>1</v>
      </c>
      <c r="T1425">
        <v>5</v>
      </c>
      <c r="U1425" t="s">
        <v>146</v>
      </c>
      <c r="V1425">
        <v>10</v>
      </c>
      <c r="W1425">
        <v>0</v>
      </c>
      <c r="X1425">
        <v>60</v>
      </c>
      <c r="Y1425">
        <v>725</v>
      </c>
      <c r="Z1425">
        <v>729</v>
      </c>
      <c r="AA1425">
        <v>5166.67</v>
      </c>
      <c r="AB1425">
        <v>5</v>
      </c>
    </row>
    <row r="1426" spans="1:28" x14ac:dyDescent="0.25">
      <c r="A1426">
        <v>1425</v>
      </c>
      <c r="B1426">
        <v>36466</v>
      </c>
      <c r="C1426">
        <v>12000</v>
      </c>
      <c r="D1426">
        <v>11950</v>
      </c>
      <c r="E1426" s="1">
        <v>8.8999999999999996E-2</v>
      </c>
      <c r="F1426" t="s">
        <v>23</v>
      </c>
      <c r="G1426" t="s">
        <v>58</v>
      </c>
      <c r="H1426" s="1">
        <v>9.7500000000000003E-2</v>
      </c>
      <c r="I1426" t="s">
        <v>24</v>
      </c>
      <c r="J1426" t="s">
        <v>17</v>
      </c>
      <c r="K1426">
        <v>9866</v>
      </c>
      <c r="L1426" t="s">
        <v>121</v>
      </c>
      <c r="M1426">
        <v>9</v>
      </c>
      <c r="N1426">
        <v>2787</v>
      </c>
      <c r="O1426">
        <v>0</v>
      </c>
      <c r="P1426" t="s">
        <v>64</v>
      </c>
      <c r="Q1426">
        <v>8</v>
      </c>
      <c r="R1426">
        <v>9</v>
      </c>
      <c r="S1426">
        <v>0</v>
      </c>
      <c r="T1426">
        <v>4</v>
      </c>
      <c r="U1426" t="s">
        <v>146</v>
      </c>
      <c r="V1426">
        <v>8</v>
      </c>
      <c r="W1426">
        <v>1</v>
      </c>
      <c r="X1426">
        <v>60</v>
      </c>
      <c r="Y1426">
        <v>795</v>
      </c>
      <c r="Z1426">
        <v>799</v>
      </c>
      <c r="AA1426">
        <v>9866</v>
      </c>
      <c r="AB1426">
        <v>4</v>
      </c>
    </row>
    <row r="1427" spans="1:28" x14ac:dyDescent="0.25">
      <c r="A1427">
        <v>1426</v>
      </c>
      <c r="B1427">
        <v>37814</v>
      </c>
      <c r="C1427">
        <v>9425</v>
      </c>
      <c r="D1427">
        <v>9425</v>
      </c>
      <c r="E1427" s="1">
        <v>0.13489999999999999</v>
      </c>
      <c r="F1427" t="s">
        <v>14</v>
      </c>
      <c r="G1427" t="s">
        <v>29</v>
      </c>
      <c r="H1427" s="1">
        <v>0.15709999999999999</v>
      </c>
      <c r="I1427" t="s">
        <v>24</v>
      </c>
      <c r="J1427" t="s">
        <v>31</v>
      </c>
      <c r="K1427">
        <v>3750</v>
      </c>
      <c r="L1427" t="s">
        <v>36</v>
      </c>
      <c r="M1427">
        <v>12</v>
      </c>
      <c r="N1427">
        <v>15116</v>
      </c>
      <c r="O1427">
        <v>0</v>
      </c>
      <c r="P1427" t="s">
        <v>44</v>
      </c>
      <c r="Q1427">
        <v>13</v>
      </c>
      <c r="R1427">
        <v>15</v>
      </c>
      <c r="S1427">
        <v>2</v>
      </c>
      <c r="T1427">
        <v>8</v>
      </c>
      <c r="U1427" t="s">
        <v>146</v>
      </c>
      <c r="V1427">
        <v>16</v>
      </c>
      <c r="W1427">
        <v>0</v>
      </c>
      <c r="X1427">
        <v>36</v>
      </c>
      <c r="Y1427">
        <v>670</v>
      </c>
      <c r="Z1427">
        <v>674</v>
      </c>
      <c r="AA1427">
        <v>3750</v>
      </c>
      <c r="AB1427">
        <v>8</v>
      </c>
    </row>
    <row r="1428" spans="1:28" x14ac:dyDescent="0.25">
      <c r="A1428">
        <v>1427</v>
      </c>
      <c r="B1428">
        <v>43682</v>
      </c>
      <c r="C1428">
        <v>28000</v>
      </c>
      <c r="D1428">
        <v>28000</v>
      </c>
      <c r="E1428" s="1">
        <v>0.1242</v>
      </c>
      <c r="F1428" t="s">
        <v>14</v>
      </c>
      <c r="G1428" t="s">
        <v>15</v>
      </c>
      <c r="H1428" s="1">
        <v>2.98E-2</v>
      </c>
      <c r="I1428" t="s">
        <v>71</v>
      </c>
      <c r="J1428" t="s">
        <v>17</v>
      </c>
      <c r="K1428">
        <v>27083.33</v>
      </c>
      <c r="L1428" t="s">
        <v>52</v>
      </c>
      <c r="M1428">
        <v>5</v>
      </c>
      <c r="N1428">
        <v>12888</v>
      </c>
      <c r="O1428">
        <v>1</v>
      </c>
      <c r="P1428" t="s">
        <v>28</v>
      </c>
      <c r="Q1428">
        <v>12</v>
      </c>
      <c r="R1428">
        <v>2</v>
      </c>
      <c r="S1428">
        <v>1</v>
      </c>
      <c r="T1428">
        <v>5</v>
      </c>
      <c r="U1428" t="s">
        <v>147</v>
      </c>
      <c r="V1428">
        <v>9</v>
      </c>
      <c r="W1428">
        <v>1</v>
      </c>
      <c r="X1428">
        <v>36</v>
      </c>
      <c r="Y1428">
        <v>730</v>
      </c>
      <c r="Z1428">
        <v>734</v>
      </c>
      <c r="AA1428">
        <v>27083.33</v>
      </c>
      <c r="AB1428">
        <v>5</v>
      </c>
    </row>
    <row r="1429" spans="1:28" x14ac:dyDescent="0.25">
      <c r="A1429">
        <v>1428</v>
      </c>
      <c r="B1429">
        <v>70424</v>
      </c>
      <c r="C1429">
        <v>30000</v>
      </c>
      <c r="D1429">
        <v>29975</v>
      </c>
      <c r="E1429" s="1">
        <v>0.21</v>
      </c>
      <c r="F1429" t="s">
        <v>23</v>
      </c>
      <c r="G1429" t="s">
        <v>15</v>
      </c>
      <c r="H1429" s="1">
        <v>0.17119999999999999</v>
      </c>
      <c r="I1429" t="s">
        <v>20</v>
      </c>
      <c r="J1429" t="s">
        <v>17</v>
      </c>
      <c r="K1429">
        <v>8666.67</v>
      </c>
      <c r="L1429" t="s">
        <v>78</v>
      </c>
      <c r="M1429">
        <v>8</v>
      </c>
      <c r="N1429">
        <v>47503</v>
      </c>
      <c r="O1429">
        <v>0</v>
      </c>
      <c r="P1429" t="s">
        <v>47</v>
      </c>
      <c r="Q1429">
        <v>21</v>
      </c>
      <c r="R1429">
        <v>17</v>
      </c>
      <c r="S1429">
        <v>1</v>
      </c>
      <c r="T1429">
        <v>6</v>
      </c>
      <c r="U1429" t="s">
        <v>146</v>
      </c>
      <c r="V1429">
        <v>12</v>
      </c>
      <c r="W1429">
        <v>1</v>
      </c>
      <c r="X1429">
        <v>60</v>
      </c>
      <c r="Y1429">
        <v>710</v>
      </c>
      <c r="Z1429">
        <v>714</v>
      </c>
      <c r="AA1429">
        <v>8666.67</v>
      </c>
      <c r="AB1429">
        <v>6</v>
      </c>
    </row>
    <row r="1430" spans="1:28" x14ac:dyDescent="0.25">
      <c r="A1430">
        <v>1429</v>
      </c>
      <c r="B1430">
        <v>27552</v>
      </c>
      <c r="C1430">
        <v>9600</v>
      </c>
      <c r="D1430">
        <v>9600</v>
      </c>
      <c r="E1430" s="1">
        <v>0.18390000000000001</v>
      </c>
      <c r="F1430" t="s">
        <v>14</v>
      </c>
      <c r="G1430" t="s">
        <v>15</v>
      </c>
      <c r="H1430" s="1">
        <v>0.1469</v>
      </c>
      <c r="I1430" t="s">
        <v>69</v>
      </c>
      <c r="J1430" t="s">
        <v>17</v>
      </c>
      <c r="K1430">
        <v>5166.67</v>
      </c>
      <c r="L1430" t="s">
        <v>73</v>
      </c>
      <c r="M1430">
        <v>8</v>
      </c>
      <c r="N1430">
        <v>13041</v>
      </c>
      <c r="O1430">
        <v>1</v>
      </c>
      <c r="P1430" t="s">
        <v>40</v>
      </c>
      <c r="Q1430">
        <v>18</v>
      </c>
      <c r="R1430">
        <v>14</v>
      </c>
      <c r="S1430">
        <v>1</v>
      </c>
      <c r="T1430">
        <v>11</v>
      </c>
      <c r="U1430" t="s">
        <v>147</v>
      </c>
      <c r="V1430">
        <v>18</v>
      </c>
      <c r="W1430">
        <v>1</v>
      </c>
      <c r="X1430">
        <v>36</v>
      </c>
      <c r="Y1430">
        <v>660</v>
      </c>
      <c r="Z1430">
        <v>664</v>
      </c>
      <c r="AA1430">
        <v>5166.67</v>
      </c>
      <c r="AB1430">
        <v>11</v>
      </c>
    </row>
    <row r="1431" spans="1:28" x14ac:dyDescent="0.25">
      <c r="A1431">
        <v>1430</v>
      </c>
      <c r="B1431">
        <v>3606</v>
      </c>
      <c r="C1431">
        <v>7800</v>
      </c>
      <c r="D1431">
        <v>7242.07</v>
      </c>
      <c r="E1431" s="1">
        <v>0.12839999999999999</v>
      </c>
      <c r="F1431" t="s">
        <v>14</v>
      </c>
      <c r="G1431" t="s">
        <v>15</v>
      </c>
      <c r="H1431" s="1">
        <v>0.16769999999999999</v>
      </c>
      <c r="I1431" t="s">
        <v>71</v>
      </c>
      <c r="J1431" t="s">
        <v>31</v>
      </c>
      <c r="K1431">
        <v>6000</v>
      </c>
      <c r="L1431" t="s">
        <v>27</v>
      </c>
      <c r="M1431">
        <v>8</v>
      </c>
      <c r="N1431">
        <v>13835</v>
      </c>
      <c r="O1431">
        <v>0</v>
      </c>
      <c r="P1431" t="s">
        <v>64</v>
      </c>
      <c r="Q1431">
        <v>12</v>
      </c>
      <c r="R1431">
        <v>16</v>
      </c>
      <c r="S1431">
        <v>1</v>
      </c>
      <c r="T1431">
        <v>4</v>
      </c>
      <c r="U1431" t="s">
        <v>146</v>
      </c>
      <c r="V1431">
        <v>14</v>
      </c>
      <c r="W1431">
        <v>0</v>
      </c>
      <c r="X1431">
        <v>36</v>
      </c>
      <c r="Y1431">
        <v>695</v>
      </c>
      <c r="Z1431">
        <v>699</v>
      </c>
      <c r="AA1431">
        <v>6000</v>
      </c>
      <c r="AB1431">
        <v>4</v>
      </c>
    </row>
    <row r="1432" spans="1:28" x14ac:dyDescent="0.25">
      <c r="A1432">
        <v>1431</v>
      </c>
      <c r="B1432">
        <v>39094</v>
      </c>
      <c r="C1432">
        <v>12000</v>
      </c>
      <c r="D1432">
        <v>12000</v>
      </c>
      <c r="E1432" s="1">
        <v>0.1065</v>
      </c>
      <c r="F1432" t="s">
        <v>14</v>
      </c>
      <c r="G1432" t="s">
        <v>15</v>
      </c>
      <c r="H1432" s="1">
        <v>0.2606</v>
      </c>
      <c r="I1432" t="s">
        <v>61</v>
      </c>
      <c r="J1432" t="s">
        <v>31</v>
      </c>
      <c r="K1432">
        <v>5833.33</v>
      </c>
      <c r="L1432" t="s">
        <v>39</v>
      </c>
      <c r="M1432">
        <v>15</v>
      </c>
      <c r="N1432">
        <v>24893</v>
      </c>
      <c r="O1432">
        <v>3</v>
      </c>
      <c r="P1432" t="s">
        <v>40</v>
      </c>
      <c r="Q1432">
        <v>10</v>
      </c>
      <c r="R1432">
        <v>26</v>
      </c>
      <c r="S1432">
        <v>1</v>
      </c>
      <c r="T1432">
        <v>11</v>
      </c>
      <c r="U1432" t="s">
        <v>149</v>
      </c>
      <c r="V1432">
        <v>11</v>
      </c>
      <c r="W1432">
        <v>0</v>
      </c>
      <c r="X1432">
        <v>36</v>
      </c>
      <c r="Y1432">
        <v>720</v>
      </c>
      <c r="Z1432">
        <v>724</v>
      </c>
      <c r="AA1432">
        <v>5833.33</v>
      </c>
      <c r="AB1432">
        <v>11</v>
      </c>
    </row>
    <row r="1433" spans="1:28" x14ac:dyDescent="0.25">
      <c r="A1433">
        <v>1432</v>
      </c>
      <c r="B1433">
        <v>83231</v>
      </c>
      <c r="C1433">
        <v>9600</v>
      </c>
      <c r="D1433">
        <v>9600</v>
      </c>
      <c r="E1433" s="1">
        <v>0.15310000000000001</v>
      </c>
      <c r="F1433" t="s">
        <v>14</v>
      </c>
      <c r="G1433" t="s">
        <v>15</v>
      </c>
      <c r="H1433" s="1">
        <v>0.12820000000000001</v>
      </c>
      <c r="I1433" t="s">
        <v>77</v>
      </c>
      <c r="J1433" t="s">
        <v>17</v>
      </c>
      <c r="K1433">
        <v>6000</v>
      </c>
      <c r="L1433" t="s">
        <v>62</v>
      </c>
      <c r="M1433">
        <v>13</v>
      </c>
      <c r="N1433">
        <v>11407</v>
      </c>
      <c r="O1433">
        <v>2</v>
      </c>
      <c r="P1433" t="s">
        <v>40</v>
      </c>
      <c r="Q1433">
        <v>15</v>
      </c>
      <c r="R1433">
        <v>12</v>
      </c>
      <c r="S1433">
        <v>1</v>
      </c>
      <c r="T1433">
        <v>11</v>
      </c>
      <c r="U1433" t="s">
        <v>148</v>
      </c>
      <c r="V1433">
        <v>15</v>
      </c>
      <c r="W1433">
        <v>1</v>
      </c>
      <c r="X1433">
        <v>36</v>
      </c>
      <c r="Y1433">
        <v>675</v>
      </c>
      <c r="Z1433">
        <v>679</v>
      </c>
      <c r="AA1433">
        <v>6000</v>
      </c>
      <c r="AB1433">
        <v>11</v>
      </c>
    </row>
    <row r="1434" spans="1:28" x14ac:dyDescent="0.25">
      <c r="A1434">
        <v>1433</v>
      </c>
      <c r="B1434">
        <v>9533</v>
      </c>
      <c r="C1434">
        <v>6000</v>
      </c>
      <c r="D1434">
        <v>6000</v>
      </c>
      <c r="E1434" s="1">
        <v>0.1062</v>
      </c>
      <c r="F1434" t="s">
        <v>14</v>
      </c>
      <c r="G1434" t="s">
        <v>29</v>
      </c>
      <c r="H1434" s="1">
        <v>0.23380000000000001</v>
      </c>
      <c r="I1434" t="s">
        <v>69</v>
      </c>
      <c r="J1434" t="s">
        <v>17</v>
      </c>
      <c r="K1434">
        <v>5000</v>
      </c>
      <c r="L1434" t="s">
        <v>42</v>
      </c>
      <c r="M1434">
        <v>15</v>
      </c>
      <c r="N1434">
        <v>46125</v>
      </c>
      <c r="O1434">
        <v>1</v>
      </c>
      <c r="P1434" t="s">
        <v>22</v>
      </c>
      <c r="Q1434">
        <v>10</v>
      </c>
      <c r="R1434">
        <v>23</v>
      </c>
      <c r="S1434">
        <v>2</v>
      </c>
      <c r="T1434">
        <v>2</v>
      </c>
      <c r="U1434" t="s">
        <v>147</v>
      </c>
      <c r="V1434">
        <v>12</v>
      </c>
      <c r="W1434">
        <v>1</v>
      </c>
      <c r="X1434">
        <v>36</v>
      </c>
      <c r="Y1434">
        <v>705</v>
      </c>
      <c r="Z1434">
        <v>709</v>
      </c>
      <c r="AA1434">
        <v>5000</v>
      </c>
      <c r="AB1434">
        <v>2</v>
      </c>
    </row>
    <row r="1435" spans="1:28" x14ac:dyDescent="0.25">
      <c r="A1435">
        <v>1434</v>
      </c>
      <c r="B1435">
        <v>19581</v>
      </c>
      <c r="C1435">
        <v>7500</v>
      </c>
      <c r="D1435">
        <v>7500</v>
      </c>
      <c r="E1435" s="1">
        <v>0.1111</v>
      </c>
      <c r="F1435" t="s">
        <v>23</v>
      </c>
      <c r="G1435" t="s">
        <v>15</v>
      </c>
      <c r="H1435" s="1">
        <v>0.23630000000000001</v>
      </c>
      <c r="I1435" t="s">
        <v>71</v>
      </c>
      <c r="J1435" t="s">
        <v>31</v>
      </c>
      <c r="K1435">
        <v>1820</v>
      </c>
      <c r="L1435" t="s">
        <v>39</v>
      </c>
      <c r="M1435">
        <v>13</v>
      </c>
      <c r="N1435">
        <v>4409</v>
      </c>
      <c r="O1435">
        <v>2</v>
      </c>
      <c r="P1435" t="s">
        <v>22</v>
      </c>
      <c r="Q1435">
        <v>11</v>
      </c>
      <c r="R1435">
        <v>23</v>
      </c>
      <c r="S1435">
        <v>1</v>
      </c>
      <c r="T1435">
        <v>2</v>
      </c>
      <c r="U1435" t="s">
        <v>148</v>
      </c>
      <c r="V1435">
        <v>11</v>
      </c>
      <c r="W1435">
        <v>0</v>
      </c>
      <c r="X1435">
        <v>60</v>
      </c>
      <c r="Y1435">
        <v>720</v>
      </c>
      <c r="Z1435">
        <v>724</v>
      </c>
      <c r="AA1435">
        <v>1820</v>
      </c>
      <c r="AB1435">
        <v>2</v>
      </c>
    </row>
    <row r="1436" spans="1:28" x14ac:dyDescent="0.25">
      <c r="A1436">
        <v>1435</v>
      </c>
      <c r="B1436">
        <v>50339</v>
      </c>
      <c r="C1436">
        <v>7000</v>
      </c>
      <c r="D1436">
        <v>6950</v>
      </c>
      <c r="E1436" s="1">
        <v>6.0299999999999999E-2</v>
      </c>
      <c r="F1436" t="s">
        <v>14</v>
      </c>
      <c r="G1436" t="s">
        <v>15</v>
      </c>
      <c r="H1436" s="1">
        <v>8.2900000000000001E-2</v>
      </c>
      <c r="I1436" t="s">
        <v>46</v>
      </c>
      <c r="J1436" t="s">
        <v>35</v>
      </c>
      <c r="K1436">
        <v>2750</v>
      </c>
      <c r="L1436" t="s">
        <v>57</v>
      </c>
      <c r="M1436">
        <v>8</v>
      </c>
      <c r="N1436">
        <v>10860</v>
      </c>
      <c r="O1436">
        <v>0</v>
      </c>
      <c r="P1436" t="s">
        <v>64</v>
      </c>
      <c r="Q1436">
        <v>6</v>
      </c>
      <c r="R1436">
        <v>8</v>
      </c>
      <c r="S1436">
        <v>1</v>
      </c>
      <c r="T1436">
        <v>4</v>
      </c>
      <c r="U1436" t="s">
        <v>146</v>
      </c>
      <c r="V1436">
        <v>8</v>
      </c>
      <c r="W1436">
        <v>1</v>
      </c>
      <c r="X1436">
        <v>36</v>
      </c>
      <c r="Y1436">
        <v>760</v>
      </c>
      <c r="Z1436">
        <v>764</v>
      </c>
      <c r="AA1436">
        <v>2750</v>
      </c>
      <c r="AB1436">
        <v>4</v>
      </c>
    </row>
    <row r="1437" spans="1:28" x14ac:dyDescent="0.25">
      <c r="A1437">
        <v>1436</v>
      </c>
      <c r="B1437">
        <v>35460</v>
      </c>
      <c r="C1437">
        <v>10000</v>
      </c>
      <c r="D1437">
        <v>10000</v>
      </c>
      <c r="E1437" s="1">
        <v>0.1171</v>
      </c>
      <c r="F1437" t="s">
        <v>14</v>
      </c>
      <c r="G1437" t="s">
        <v>15</v>
      </c>
      <c r="H1437" s="1">
        <v>5.8500000000000003E-2</v>
      </c>
      <c r="I1437" t="s">
        <v>71</v>
      </c>
      <c r="J1437" t="s">
        <v>31</v>
      </c>
      <c r="K1437">
        <v>4333.33</v>
      </c>
      <c r="L1437" t="s">
        <v>43</v>
      </c>
      <c r="M1437">
        <v>8</v>
      </c>
      <c r="N1437">
        <v>7072</v>
      </c>
      <c r="O1437">
        <v>0</v>
      </c>
      <c r="P1437" t="s">
        <v>40</v>
      </c>
      <c r="Q1437">
        <v>11</v>
      </c>
      <c r="R1437">
        <v>5</v>
      </c>
      <c r="S1437">
        <v>1</v>
      </c>
      <c r="T1437">
        <v>11</v>
      </c>
      <c r="U1437" t="s">
        <v>146</v>
      </c>
      <c r="V1437">
        <v>14</v>
      </c>
      <c r="W1437">
        <v>0</v>
      </c>
      <c r="X1437">
        <v>36</v>
      </c>
      <c r="Y1437">
        <v>685</v>
      </c>
      <c r="Z1437">
        <v>689</v>
      </c>
      <c r="AA1437">
        <v>4333.33</v>
      </c>
      <c r="AB1437">
        <v>11</v>
      </c>
    </row>
    <row r="1438" spans="1:28" x14ac:dyDescent="0.25">
      <c r="A1438">
        <v>1437</v>
      </c>
      <c r="B1438">
        <v>102138</v>
      </c>
      <c r="C1438">
        <v>3200</v>
      </c>
      <c r="D1438">
        <v>2799.99</v>
      </c>
      <c r="E1438" s="1">
        <v>0.12609999999999999</v>
      </c>
      <c r="F1438" t="s">
        <v>14</v>
      </c>
      <c r="G1438" t="s">
        <v>29</v>
      </c>
      <c r="H1438" s="1">
        <v>0.16719999999999999</v>
      </c>
      <c r="I1438" t="s">
        <v>24</v>
      </c>
      <c r="J1438" t="s">
        <v>17</v>
      </c>
      <c r="K1438">
        <v>6476</v>
      </c>
      <c r="L1438" t="s">
        <v>48</v>
      </c>
      <c r="M1438">
        <v>14</v>
      </c>
      <c r="N1438">
        <v>80837</v>
      </c>
      <c r="O1438">
        <v>4</v>
      </c>
      <c r="P1438" t="s">
        <v>40</v>
      </c>
      <c r="Q1438">
        <v>12</v>
      </c>
      <c r="R1438">
        <v>16</v>
      </c>
      <c r="S1438">
        <v>2</v>
      </c>
      <c r="T1438">
        <v>11</v>
      </c>
      <c r="U1438" t="s">
        <v>149</v>
      </c>
      <c r="V1438">
        <v>17</v>
      </c>
      <c r="W1438">
        <v>1</v>
      </c>
      <c r="X1438">
        <v>36</v>
      </c>
      <c r="Y1438">
        <v>665</v>
      </c>
      <c r="Z1438">
        <v>669</v>
      </c>
      <c r="AA1438">
        <v>6476</v>
      </c>
      <c r="AB1438">
        <v>11</v>
      </c>
    </row>
    <row r="1439" spans="1:28" x14ac:dyDescent="0.25">
      <c r="A1439">
        <v>1438</v>
      </c>
      <c r="B1439">
        <v>13279</v>
      </c>
      <c r="C1439">
        <v>13000</v>
      </c>
      <c r="D1439">
        <v>12850</v>
      </c>
      <c r="E1439" s="1">
        <v>0.1038</v>
      </c>
      <c r="F1439" t="s">
        <v>14</v>
      </c>
      <c r="G1439" t="s">
        <v>15</v>
      </c>
      <c r="H1439" s="1">
        <v>0.1172</v>
      </c>
      <c r="I1439" t="s">
        <v>69</v>
      </c>
      <c r="J1439" t="s">
        <v>17</v>
      </c>
      <c r="K1439">
        <v>10533.33</v>
      </c>
      <c r="L1439" t="s">
        <v>51</v>
      </c>
      <c r="M1439">
        <v>13</v>
      </c>
      <c r="N1439">
        <v>37252</v>
      </c>
      <c r="O1439">
        <v>0</v>
      </c>
      <c r="P1439" t="s">
        <v>19</v>
      </c>
      <c r="Q1439">
        <v>10</v>
      </c>
      <c r="R1439">
        <v>11</v>
      </c>
      <c r="S1439">
        <v>1</v>
      </c>
      <c r="T1439">
        <v>0</v>
      </c>
      <c r="U1439" t="s">
        <v>146</v>
      </c>
      <c r="V1439">
        <v>10</v>
      </c>
      <c r="W1439">
        <v>1</v>
      </c>
      <c r="X1439">
        <v>36</v>
      </c>
      <c r="Y1439">
        <v>725</v>
      </c>
      <c r="Z1439">
        <v>729</v>
      </c>
      <c r="AA1439">
        <v>10533.33</v>
      </c>
      <c r="AB1439">
        <v>0</v>
      </c>
    </row>
    <row r="1440" spans="1:28" x14ac:dyDescent="0.25">
      <c r="A1440">
        <v>1439</v>
      </c>
      <c r="B1440">
        <v>71487</v>
      </c>
      <c r="C1440">
        <v>35000</v>
      </c>
      <c r="D1440">
        <v>35000</v>
      </c>
      <c r="E1440" s="1">
        <v>0.247</v>
      </c>
      <c r="F1440" t="s">
        <v>23</v>
      </c>
      <c r="G1440" t="s">
        <v>15</v>
      </c>
      <c r="H1440" s="1">
        <v>8.2600000000000007E-2</v>
      </c>
      <c r="I1440" t="s">
        <v>56</v>
      </c>
      <c r="J1440" t="s">
        <v>17</v>
      </c>
      <c r="K1440">
        <v>10000</v>
      </c>
      <c r="L1440" t="s">
        <v>73</v>
      </c>
      <c r="M1440">
        <v>12</v>
      </c>
      <c r="N1440">
        <v>21391</v>
      </c>
      <c r="O1440">
        <v>2</v>
      </c>
      <c r="P1440" t="s">
        <v>40</v>
      </c>
      <c r="Q1440">
        <v>24</v>
      </c>
      <c r="R1440">
        <v>8</v>
      </c>
      <c r="S1440">
        <v>1</v>
      </c>
      <c r="T1440">
        <v>11</v>
      </c>
      <c r="U1440" t="s">
        <v>148</v>
      </c>
      <c r="V1440">
        <v>18</v>
      </c>
      <c r="W1440">
        <v>1</v>
      </c>
      <c r="X1440">
        <v>60</v>
      </c>
      <c r="Y1440">
        <v>660</v>
      </c>
      <c r="Z1440">
        <v>664</v>
      </c>
      <c r="AA1440">
        <v>10000</v>
      </c>
      <c r="AB1440">
        <v>11</v>
      </c>
    </row>
    <row r="1441" spans="1:28" x14ac:dyDescent="0.25">
      <c r="A1441">
        <v>1440</v>
      </c>
      <c r="B1441">
        <v>97364</v>
      </c>
      <c r="C1441">
        <v>20800</v>
      </c>
      <c r="D1441">
        <v>20775</v>
      </c>
      <c r="E1441" s="1">
        <v>6.6199999999999995E-2</v>
      </c>
      <c r="F1441" t="s">
        <v>14</v>
      </c>
      <c r="G1441" t="s">
        <v>29</v>
      </c>
      <c r="H1441" s="1">
        <v>0.15640000000000001</v>
      </c>
      <c r="I1441" t="s">
        <v>24</v>
      </c>
      <c r="J1441" t="s">
        <v>17</v>
      </c>
      <c r="K1441">
        <v>10833.33</v>
      </c>
      <c r="L1441" t="s">
        <v>78</v>
      </c>
      <c r="M1441">
        <v>11</v>
      </c>
      <c r="N1441">
        <v>15192</v>
      </c>
      <c r="O1441">
        <v>0</v>
      </c>
      <c r="P1441" t="s">
        <v>40</v>
      </c>
      <c r="Q1441">
        <v>6</v>
      </c>
      <c r="R1441">
        <v>15</v>
      </c>
      <c r="S1441">
        <v>2</v>
      </c>
      <c r="T1441">
        <v>11</v>
      </c>
      <c r="U1441" t="s">
        <v>146</v>
      </c>
      <c r="V1441">
        <v>12</v>
      </c>
      <c r="W1441">
        <v>1</v>
      </c>
      <c r="X1441">
        <v>36</v>
      </c>
      <c r="Y1441">
        <v>710</v>
      </c>
      <c r="Z1441">
        <v>714</v>
      </c>
      <c r="AA1441">
        <v>10833.33</v>
      </c>
      <c r="AB1441">
        <v>11</v>
      </c>
    </row>
    <row r="1442" spans="1:28" x14ac:dyDescent="0.25">
      <c r="A1442">
        <v>1441</v>
      </c>
      <c r="B1442">
        <v>77135</v>
      </c>
      <c r="C1442">
        <v>1600</v>
      </c>
      <c r="D1442">
        <v>1600</v>
      </c>
      <c r="E1442" s="1">
        <v>0.16289999999999999</v>
      </c>
      <c r="F1442" t="s">
        <v>14</v>
      </c>
      <c r="G1442" t="s">
        <v>15</v>
      </c>
      <c r="H1442" s="1">
        <v>7.8E-2</v>
      </c>
      <c r="I1442" t="s">
        <v>116</v>
      </c>
      <c r="J1442" t="s">
        <v>31</v>
      </c>
      <c r="K1442">
        <v>2666.67</v>
      </c>
      <c r="L1442" t="s">
        <v>73</v>
      </c>
      <c r="M1442">
        <v>7</v>
      </c>
      <c r="N1442">
        <v>5504</v>
      </c>
      <c r="O1442">
        <v>2</v>
      </c>
      <c r="P1442" t="s">
        <v>47</v>
      </c>
      <c r="Q1442">
        <v>16</v>
      </c>
      <c r="R1442">
        <v>7</v>
      </c>
      <c r="S1442">
        <v>1</v>
      </c>
      <c r="T1442">
        <v>6</v>
      </c>
      <c r="U1442" t="s">
        <v>148</v>
      </c>
      <c r="V1442">
        <v>18</v>
      </c>
      <c r="W1442">
        <v>0</v>
      </c>
      <c r="X1442">
        <v>36</v>
      </c>
      <c r="Y1442">
        <v>660</v>
      </c>
      <c r="Z1442">
        <v>664</v>
      </c>
      <c r="AA1442">
        <v>2666.67</v>
      </c>
      <c r="AB1442">
        <v>6</v>
      </c>
    </row>
    <row r="1443" spans="1:28" x14ac:dyDescent="0.25">
      <c r="A1443">
        <v>1442</v>
      </c>
      <c r="B1443">
        <v>67373</v>
      </c>
      <c r="C1443">
        <v>10050</v>
      </c>
      <c r="D1443">
        <v>9900</v>
      </c>
      <c r="E1443" s="1">
        <v>6.0299999999999999E-2</v>
      </c>
      <c r="F1443" t="s">
        <v>14</v>
      </c>
      <c r="G1443" t="s">
        <v>101</v>
      </c>
      <c r="H1443" s="1">
        <v>0.2072</v>
      </c>
      <c r="I1443" t="s">
        <v>20</v>
      </c>
      <c r="J1443" t="s">
        <v>31</v>
      </c>
      <c r="K1443">
        <v>2500</v>
      </c>
      <c r="L1443" t="s">
        <v>82</v>
      </c>
      <c r="M1443">
        <v>11</v>
      </c>
      <c r="N1443">
        <v>13669</v>
      </c>
      <c r="O1443">
        <v>0</v>
      </c>
      <c r="P1443" t="s">
        <v>32</v>
      </c>
      <c r="Q1443">
        <v>6</v>
      </c>
      <c r="R1443">
        <v>20</v>
      </c>
      <c r="S1443">
        <v>0</v>
      </c>
      <c r="T1443">
        <v>9</v>
      </c>
      <c r="U1443" t="s">
        <v>146</v>
      </c>
      <c r="V1443">
        <v>8</v>
      </c>
      <c r="W1443">
        <v>0</v>
      </c>
      <c r="X1443">
        <v>36</v>
      </c>
      <c r="Y1443">
        <v>750</v>
      </c>
      <c r="Z1443">
        <v>754</v>
      </c>
      <c r="AA1443">
        <v>2500</v>
      </c>
      <c r="AB1443">
        <v>9</v>
      </c>
    </row>
    <row r="1444" spans="1:28" x14ac:dyDescent="0.25">
      <c r="A1444">
        <v>1443</v>
      </c>
      <c r="B1444">
        <v>51379</v>
      </c>
      <c r="C1444">
        <v>8000</v>
      </c>
      <c r="D1444">
        <v>7997.85</v>
      </c>
      <c r="E1444" s="1">
        <v>0.1799</v>
      </c>
      <c r="F1444" t="s">
        <v>14</v>
      </c>
      <c r="G1444" t="s">
        <v>15</v>
      </c>
      <c r="H1444" s="1">
        <v>0.21110000000000001</v>
      </c>
      <c r="I1444" t="s">
        <v>24</v>
      </c>
      <c r="J1444" t="s">
        <v>17</v>
      </c>
      <c r="K1444">
        <v>8583.33</v>
      </c>
      <c r="L1444" t="s">
        <v>36</v>
      </c>
      <c r="M1444">
        <v>15</v>
      </c>
      <c r="N1444">
        <v>14584</v>
      </c>
      <c r="O1444">
        <v>3</v>
      </c>
      <c r="P1444" t="s">
        <v>28</v>
      </c>
      <c r="Q1444">
        <v>17</v>
      </c>
      <c r="R1444">
        <v>21</v>
      </c>
      <c r="S1444">
        <v>1</v>
      </c>
      <c r="T1444">
        <v>5</v>
      </c>
      <c r="U1444" t="s">
        <v>149</v>
      </c>
      <c r="V1444">
        <v>16</v>
      </c>
      <c r="W1444">
        <v>1</v>
      </c>
      <c r="X1444">
        <v>36</v>
      </c>
      <c r="Y1444">
        <v>670</v>
      </c>
      <c r="Z1444">
        <v>674</v>
      </c>
      <c r="AA1444">
        <v>8583.33</v>
      </c>
      <c r="AB1444">
        <v>5</v>
      </c>
    </row>
    <row r="1445" spans="1:28" x14ac:dyDescent="0.25">
      <c r="A1445">
        <v>1444</v>
      </c>
      <c r="B1445">
        <v>97075</v>
      </c>
      <c r="C1445">
        <v>16000</v>
      </c>
      <c r="D1445">
        <v>16000</v>
      </c>
      <c r="E1445" s="1">
        <v>0.1212</v>
      </c>
      <c r="F1445" t="s">
        <v>14</v>
      </c>
      <c r="G1445" t="s">
        <v>15</v>
      </c>
      <c r="H1445" s="1">
        <v>0.24299999999999999</v>
      </c>
      <c r="I1445" t="s">
        <v>34</v>
      </c>
      <c r="J1445" t="s">
        <v>31</v>
      </c>
      <c r="K1445">
        <v>6250</v>
      </c>
      <c r="L1445" t="s">
        <v>21</v>
      </c>
      <c r="M1445">
        <v>8</v>
      </c>
      <c r="N1445">
        <v>10304</v>
      </c>
      <c r="O1445">
        <v>2</v>
      </c>
      <c r="P1445" t="s">
        <v>19</v>
      </c>
      <c r="Q1445">
        <v>12</v>
      </c>
      <c r="R1445">
        <v>24</v>
      </c>
      <c r="S1445">
        <v>1</v>
      </c>
      <c r="T1445">
        <v>0</v>
      </c>
      <c r="U1445" t="s">
        <v>148</v>
      </c>
      <c r="V1445">
        <v>11</v>
      </c>
      <c r="W1445">
        <v>0</v>
      </c>
      <c r="X1445">
        <v>36</v>
      </c>
      <c r="Y1445">
        <v>715</v>
      </c>
      <c r="Z1445">
        <v>719</v>
      </c>
      <c r="AA1445">
        <v>6250</v>
      </c>
      <c r="AB1445">
        <v>0</v>
      </c>
    </row>
    <row r="1446" spans="1:28" x14ac:dyDescent="0.25">
      <c r="A1446">
        <v>1445</v>
      </c>
      <c r="B1446">
        <v>46056</v>
      </c>
      <c r="C1446">
        <v>11700</v>
      </c>
      <c r="D1446">
        <v>11675</v>
      </c>
      <c r="E1446" s="1">
        <v>7.9000000000000001E-2</v>
      </c>
      <c r="F1446" t="s">
        <v>14</v>
      </c>
      <c r="G1446" t="s">
        <v>68</v>
      </c>
      <c r="H1446" s="1">
        <v>5.6300000000000003E-2</v>
      </c>
      <c r="I1446" t="s">
        <v>24</v>
      </c>
      <c r="J1446" t="s">
        <v>17</v>
      </c>
      <c r="K1446">
        <v>3320.83</v>
      </c>
      <c r="L1446" t="s">
        <v>39</v>
      </c>
      <c r="M1446">
        <v>11</v>
      </c>
      <c r="N1446">
        <v>14301</v>
      </c>
      <c r="O1446">
        <v>0</v>
      </c>
      <c r="P1446" t="s">
        <v>40</v>
      </c>
      <c r="Q1446">
        <v>7</v>
      </c>
      <c r="R1446">
        <v>5</v>
      </c>
      <c r="S1446">
        <v>4</v>
      </c>
      <c r="T1446">
        <v>11</v>
      </c>
      <c r="U1446" t="s">
        <v>146</v>
      </c>
      <c r="V1446">
        <v>11</v>
      </c>
      <c r="W1446">
        <v>1</v>
      </c>
      <c r="X1446">
        <v>36</v>
      </c>
      <c r="Y1446">
        <v>720</v>
      </c>
      <c r="Z1446">
        <v>724</v>
      </c>
      <c r="AA1446">
        <v>3320.83</v>
      </c>
      <c r="AB1446">
        <v>11</v>
      </c>
    </row>
    <row r="1447" spans="1:28" x14ac:dyDescent="0.25">
      <c r="A1447">
        <v>1446</v>
      </c>
      <c r="B1447">
        <v>72277</v>
      </c>
      <c r="C1447">
        <v>13475</v>
      </c>
      <c r="D1447">
        <v>13475</v>
      </c>
      <c r="E1447" s="1">
        <v>0.1212</v>
      </c>
      <c r="F1447" t="s">
        <v>14</v>
      </c>
      <c r="G1447" t="s">
        <v>15</v>
      </c>
      <c r="H1447" s="1">
        <v>0.28270000000000001</v>
      </c>
      <c r="I1447" t="s">
        <v>46</v>
      </c>
      <c r="J1447" t="s">
        <v>17</v>
      </c>
      <c r="K1447">
        <v>5666.67</v>
      </c>
      <c r="L1447" t="s">
        <v>42</v>
      </c>
      <c r="M1447">
        <v>12</v>
      </c>
      <c r="N1447">
        <v>7722</v>
      </c>
      <c r="O1447">
        <v>1</v>
      </c>
      <c r="P1447" t="s">
        <v>53</v>
      </c>
      <c r="Q1447">
        <v>12</v>
      </c>
      <c r="R1447">
        <v>28</v>
      </c>
      <c r="S1447">
        <v>1</v>
      </c>
      <c r="T1447">
        <v>7</v>
      </c>
      <c r="U1447" t="s">
        <v>147</v>
      </c>
      <c r="V1447">
        <v>12</v>
      </c>
      <c r="W1447">
        <v>1</v>
      </c>
      <c r="X1447">
        <v>36</v>
      </c>
      <c r="Y1447">
        <v>705</v>
      </c>
      <c r="Z1447">
        <v>709</v>
      </c>
      <c r="AA1447">
        <v>5666.67</v>
      </c>
      <c r="AB1447">
        <v>7</v>
      </c>
    </row>
    <row r="1448" spans="1:28" x14ac:dyDescent="0.25">
      <c r="A1448">
        <v>1447</v>
      </c>
      <c r="B1448">
        <v>31190</v>
      </c>
      <c r="C1448">
        <v>14500</v>
      </c>
      <c r="D1448">
        <v>14500</v>
      </c>
      <c r="E1448" s="1">
        <v>5.4199999999999998E-2</v>
      </c>
      <c r="F1448" t="s">
        <v>14</v>
      </c>
      <c r="G1448" t="s">
        <v>68</v>
      </c>
      <c r="H1448" s="1">
        <v>7.1499999999999994E-2</v>
      </c>
      <c r="I1448" t="s">
        <v>54</v>
      </c>
      <c r="J1448" t="s">
        <v>17</v>
      </c>
      <c r="K1448">
        <v>10000</v>
      </c>
      <c r="L1448" t="s">
        <v>112</v>
      </c>
      <c r="M1448">
        <v>9</v>
      </c>
      <c r="N1448">
        <v>40</v>
      </c>
      <c r="O1448">
        <v>0</v>
      </c>
      <c r="P1448" t="s">
        <v>40</v>
      </c>
      <c r="Q1448">
        <v>5</v>
      </c>
      <c r="R1448">
        <v>7</v>
      </c>
      <c r="S1448">
        <v>4</v>
      </c>
      <c r="T1448">
        <v>11</v>
      </c>
      <c r="U1448" t="s">
        <v>146</v>
      </c>
      <c r="V1448">
        <v>7</v>
      </c>
      <c r="W1448">
        <v>1</v>
      </c>
      <c r="X1448">
        <v>36</v>
      </c>
      <c r="Y1448">
        <v>800</v>
      </c>
      <c r="Z1448">
        <v>804</v>
      </c>
      <c r="AA1448">
        <v>10000</v>
      </c>
      <c r="AB1448">
        <v>11</v>
      </c>
    </row>
    <row r="1449" spans="1:28" x14ac:dyDescent="0.25">
      <c r="A1449">
        <v>1448</v>
      </c>
      <c r="B1449">
        <v>103224</v>
      </c>
      <c r="C1449">
        <v>5000</v>
      </c>
      <c r="D1449">
        <v>5000</v>
      </c>
      <c r="E1449" s="1">
        <v>0.14610000000000001</v>
      </c>
      <c r="F1449" t="s">
        <v>14</v>
      </c>
      <c r="G1449" t="s">
        <v>33</v>
      </c>
      <c r="H1449" s="1">
        <v>6.3600000000000004E-2</v>
      </c>
      <c r="I1449" t="s">
        <v>24</v>
      </c>
      <c r="J1449" t="s">
        <v>31</v>
      </c>
      <c r="K1449">
        <v>3083.33</v>
      </c>
      <c r="L1449" t="s">
        <v>48</v>
      </c>
      <c r="M1449">
        <v>8</v>
      </c>
      <c r="N1449">
        <v>4680</v>
      </c>
      <c r="O1449">
        <v>4</v>
      </c>
      <c r="P1449" t="s">
        <v>28</v>
      </c>
      <c r="Q1449">
        <v>14</v>
      </c>
      <c r="R1449">
        <v>6</v>
      </c>
      <c r="S1449">
        <v>3</v>
      </c>
      <c r="T1449">
        <v>5</v>
      </c>
      <c r="U1449" t="s">
        <v>149</v>
      </c>
      <c r="V1449">
        <v>17</v>
      </c>
      <c r="W1449">
        <v>0</v>
      </c>
      <c r="X1449">
        <v>36</v>
      </c>
      <c r="Y1449">
        <v>665</v>
      </c>
      <c r="Z1449">
        <v>669</v>
      </c>
      <c r="AA1449">
        <v>3083.33</v>
      </c>
      <c r="AB1449">
        <v>5</v>
      </c>
    </row>
    <row r="1450" spans="1:28" x14ac:dyDescent="0.25">
      <c r="A1450">
        <v>1449</v>
      </c>
      <c r="B1450">
        <v>53652</v>
      </c>
      <c r="C1450">
        <v>13600</v>
      </c>
      <c r="D1450">
        <v>13575</v>
      </c>
      <c r="E1450" s="1">
        <v>6.6199999999999995E-2</v>
      </c>
      <c r="F1450" t="s">
        <v>14</v>
      </c>
      <c r="G1450" t="s">
        <v>15</v>
      </c>
      <c r="H1450" s="1">
        <v>0.1731</v>
      </c>
      <c r="I1450" t="s">
        <v>24</v>
      </c>
      <c r="J1450" t="s">
        <v>17</v>
      </c>
      <c r="K1450">
        <v>11250</v>
      </c>
      <c r="L1450" t="s">
        <v>82</v>
      </c>
      <c r="M1450">
        <v>11</v>
      </c>
      <c r="N1450">
        <v>77377</v>
      </c>
      <c r="O1450">
        <v>1</v>
      </c>
      <c r="P1450" t="s">
        <v>64</v>
      </c>
      <c r="Q1450">
        <v>6</v>
      </c>
      <c r="R1450">
        <v>17</v>
      </c>
      <c r="S1450">
        <v>1</v>
      </c>
      <c r="T1450">
        <v>4</v>
      </c>
      <c r="U1450" t="s">
        <v>147</v>
      </c>
      <c r="V1450">
        <v>8</v>
      </c>
      <c r="W1450">
        <v>1</v>
      </c>
      <c r="X1450">
        <v>36</v>
      </c>
      <c r="Y1450">
        <v>750</v>
      </c>
      <c r="Z1450">
        <v>754</v>
      </c>
      <c r="AA1450">
        <v>11250</v>
      </c>
      <c r="AB1450">
        <v>4</v>
      </c>
    </row>
    <row r="1451" spans="1:28" x14ac:dyDescent="0.25">
      <c r="A1451">
        <v>1450</v>
      </c>
      <c r="B1451">
        <v>75321</v>
      </c>
      <c r="C1451">
        <v>2200</v>
      </c>
      <c r="D1451">
        <v>2200</v>
      </c>
      <c r="E1451" s="1">
        <v>8.8999999999999996E-2</v>
      </c>
      <c r="F1451" t="s">
        <v>14</v>
      </c>
      <c r="G1451" t="s">
        <v>15</v>
      </c>
      <c r="H1451" s="1">
        <v>0.14019999999999999</v>
      </c>
      <c r="I1451" t="s">
        <v>24</v>
      </c>
      <c r="J1451" t="s">
        <v>31</v>
      </c>
      <c r="K1451">
        <v>7083.33</v>
      </c>
      <c r="L1451" t="s">
        <v>21</v>
      </c>
      <c r="M1451">
        <v>10</v>
      </c>
      <c r="N1451">
        <v>14980</v>
      </c>
      <c r="O1451">
        <v>1</v>
      </c>
      <c r="P1451" t="s">
        <v>40</v>
      </c>
      <c r="Q1451">
        <v>8</v>
      </c>
      <c r="R1451">
        <v>14</v>
      </c>
      <c r="S1451">
        <v>1</v>
      </c>
      <c r="T1451">
        <v>11</v>
      </c>
      <c r="U1451" t="s">
        <v>147</v>
      </c>
      <c r="V1451">
        <v>11</v>
      </c>
      <c r="W1451">
        <v>0</v>
      </c>
      <c r="X1451">
        <v>36</v>
      </c>
      <c r="Y1451">
        <v>715</v>
      </c>
      <c r="Z1451">
        <v>719</v>
      </c>
      <c r="AA1451">
        <v>7083.33</v>
      </c>
      <c r="AB1451">
        <v>11</v>
      </c>
    </row>
    <row r="1452" spans="1:28" x14ac:dyDescent="0.25">
      <c r="A1452">
        <v>1451</v>
      </c>
      <c r="B1452">
        <v>49761</v>
      </c>
      <c r="C1452">
        <v>9000</v>
      </c>
      <c r="D1452">
        <v>9000</v>
      </c>
      <c r="E1452" s="1">
        <v>9.7600000000000006E-2</v>
      </c>
      <c r="F1452" t="s">
        <v>14</v>
      </c>
      <c r="G1452" t="s">
        <v>29</v>
      </c>
      <c r="H1452" s="1">
        <v>0.1867</v>
      </c>
      <c r="I1452" t="s">
        <v>71</v>
      </c>
      <c r="J1452" t="s">
        <v>17</v>
      </c>
      <c r="K1452">
        <v>5833.33</v>
      </c>
      <c r="L1452" t="s">
        <v>42</v>
      </c>
      <c r="M1452">
        <v>12</v>
      </c>
      <c r="N1452">
        <v>12035</v>
      </c>
      <c r="O1452">
        <v>0</v>
      </c>
      <c r="P1452" t="s">
        <v>40</v>
      </c>
      <c r="Q1452">
        <v>9</v>
      </c>
      <c r="R1452">
        <v>18</v>
      </c>
      <c r="S1452">
        <v>2</v>
      </c>
      <c r="T1452">
        <v>11</v>
      </c>
      <c r="U1452" t="s">
        <v>146</v>
      </c>
      <c r="V1452">
        <v>12</v>
      </c>
      <c r="W1452">
        <v>1</v>
      </c>
      <c r="X1452">
        <v>36</v>
      </c>
      <c r="Y1452">
        <v>705</v>
      </c>
      <c r="Z1452">
        <v>709</v>
      </c>
      <c r="AA1452">
        <v>5833.33</v>
      </c>
      <c r="AB1452">
        <v>11</v>
      </c>
    </row>
    <row r="1453" spans="1:28" x14ac:dyDescent="0.25">
      <c r="A1453">
        <v>1452</v>
      </c>
      <c r="B1453">
        <v>87513</v>
      </c>
      <c r="C1453">
        <v>27925</v>
      </c>
      <c r="D1453">
        <v>27925</v>
      </c>
      <c r="E1453" s="1">
        <v>0.22470000000000001</v>
      </c>
      <c r="F1453" t="s">
        <v>23</v>
      </c>
      <c r="G1453" t="s">
        <v>15</v>
      </c>
      <c r="H1453" s="1">
        <v>3.9399999999999998E-2</v>
      </c>
      <c r="I1453" t="s">
        <v>46</v>
      </c>
      <c r="J1453" t="s">
        <v>17</v>
      </c>
      <c r="K1453">
        <v>7000</v>
      </c>
      <c r="L1453" t="s">
        <v>43</v>
      </c>
      <c r="M1453">
        <v>14</v>
      </c>
      <c r="N1453">
        <v>9914</v>
      </c>
      <c r="O1453">
        <v>2</v>
      </c>
      <c r="P1453" t="s">
        <v>100</v>
      </c>
      <c r="Q1453">
        <v>22</v>
      </c>
      <c r="R1453">
        <v>3</v>
      </c>
      <c r="S1453">
        <v>1</v>
      </c>
      <c r="T1453" t="s">
        <v>100</v>
      </c>
      <c r="U1453" t="s">
        <v>148</v>
      </c>
      <c r="V1453">
        <v>14</v>
      </c>
      <c r="W1453">
        <v>1</v>
      </c>
      <c r="X1453">
        <v>60</v>
      </c>
      <c r="Y1453">
        <v>685</v>
      </c>
      <c r="Z1453">
        <v>689</v>
      </c>
      <c r="AA1453">
        <v>7000</v>
      </c>
      <c r="AB1453">
        <v>-1</v>
      </c>
    </row>
    <row r="1454" spans="1:28" x14ac:dyDescent="0.25">
      <c r="A1454">
        <v>1453</v>
      </c>
      <c r="B1454">
        <v>80353</v>
      </c>
      <c r="C1454">
        <v>9450</v>
      </c>
      <c r="D1454">
        <v>9450</v>
      </c>
      <c r="E1454" s="1">
        <v>0.14330000000000001</v>
      </c>
      <c r="F1454" t="s">
        <v>14</v>
      </c>
      <c r="G1454" t="s">
        <v>15</v>
      </c>
      <c r="H1454" s="1">
        <v>0.24510000000000001</v>
      </c>
      <c r="I1454" t="s">
        <v>71</v>
      </c>
      <c r="J1454" t="s">
        <v>31</v>
      </c>
      <c r="K1454">
        <v>2916.67</v>
      </c>
      <c r="L1454" t="s">
        <v>36</v>
      </c>
      <c r="M1454">
        <v>12</v>
      </c>
      <c r="N1454">
        <v>11555</v>
      </c>
      <c r="O1454">
        <v>0</v>
      </c>
      <c r="P1454" t="s">
        <v>64</v>
      </c>
      <c r="Q1454">
        <v>14</v>
      </c>
      <c r="R1454">
        <v>24</v>
      </c>
      <c r="S1454">
        <v>1</v>
      </c>
      <c r="T1454">
        <v>4</v>
      </c>
      <c r="U1454" t="s">
        <v>146</v>
      </c>
      <c r="V1454">
        <v>16</v>
      </c>
      <c r="W1454">
        <v>0</v>
      </c>
      <c r="X1454">
        <v>36</v>
      </c>
      <c r="Y1454">
        <v>670</v>
      </c>
      <c r="Z1454">
        <v>674</v>
      </c>
      <c r="AA1454">
        <v>2916.67</v>
      </c>
      <c r="AB1454">
        <v>4</v>
      </c>
    </row>
    <row r="1455" spans="1:28" x14ac:dyDescent="0.25">
      <c r="A1455">
        <v>1454</v>
      </c>
      <c r="B1455">
        <v>25236</v>
      </c>
      <c r="C1455">
        <v>15175</v>
      </c>
      <c r="D1455">
        <v>15175</v>
      </c>
      <c r="E1455" s="1">
        <v>0.20250000000000001</v>
      </c>
      <c r="F1455" t="s">
        <v>23</v>
      </c>
      <c r="G1455" t="s">
        <v>15</v>
      </c>
      <c r="H1455" s="1">
        <v>0.18779999999999999</v>
      </c>
      <c r="I1455" t="s">
        <v>79</v>
      </c>
      <c r="J1455" t="s">
        <v>31</v>
      </c>
      <c r="K1455">
        <v>4333.33</v>
      </c>
      <c r="L1455" t="s">
        <v>48</v>
      </c>
      <c r="M1455">
        <v>6</v>
      </c>
      <c r="N1455">
        <v>18049</v>
      </c>
      <c r="O1455">
        <v>0</v>
      </c>
      <c r="P1455" t="s">
        <v>44</v>
      </c>
      <c r="Q1455">
        <v>20</v>
      </c>
      <c r="R1455">
        <v>18</v>
      </c>
      <c r="S1455">
        <v>1</v>
      </c>
      <c r="T1455">
        <v>8</v>
      </c>
      <c r="U1455" t="s">
        <v>146</v>
      </c>
      <c r="V1455">
        <v>17</v>
      </c>
      <c r="W1455">
        <v>0</v>
      </c>
      <c r="X1455">
        <v>60</v>
      </c>
      <c r="Y1455">
        <v>665</v>
      </c>
      <c r="Z1455">
        <v>669</v>
      </c>
      <c r="AA1455">
        <v>4333.33</v>
      </c>
      <c r="AB1455">
        <v>8</v>
      </c>
    </row>
    <row r="1456" spans="1:28" x14ac:dyDescent="0.25">
      <c r="A1456">
        <v>1455</v>
      </c>
      <c r="B1456">
        <v>30497</v>
      </c>
      <c r="C1456">
        <v>10000</v>
      </c>
      <c r="D1456">
        <v>10000</v>
      </c>
      <c r="E1456" s="1">
        <v>7.4899999999999994E-2</v>
      </c>
      <c r="F1456" t="s">
        <v>14</v>
      </c>
      <c r="G1456" t="s">
        <v>15</v>
      </c>
      <c r="H1456" s="1">
        <v>7.7700000000000005E-2</v>
      </c>
      <c r="I1456" t="s">
        <v>59</v>
      </c>
      <c r="J1456" t="s">
        <v>31</v>
      </c>
      <c r="K1456">
        <v>3166.67</v>
      </c>
      <c r="L1456" t="s">
        <v>18</v>
      </c>
      <c r="M1456">
        <v>4</v>
      </c>
      <c r="N1456">
        <v>0</v>
      </c>
      <c r="O1456">
        <v>0</v>
      </c>
      <c r="P1456" t="s">
        <v>49</v>
      </c>
      <c r="Q1456">
        <v>7</v>
      </c>
      <c r="R1456">
        <v>7</v>
      </c>
      <c r="S1456">
        <v>1</v>
      </c>
      <c r="T1456">
        <v>1</v>
      </c>
      <c r="U1456" t="s">
        <v>146</v>
      </c>
      <c r="V1456">
        <v>9</v>
      </c>
      <c r="W1456">
        <v>0</v>
      </c>
      <c r="X1456">
        <v>36</v>
      </c>
      <c r="Y1456">
        <v>735</v>
      </c>
      <c r="Z1456">
        <v>739</v>
      </c>
      <c r="AA1456">
        <v>3166.67</v>
      </c>
      <c r="AB1456">
        <v>1</v>
      </c>
    </row>
    <row r="1457" spans="1:28" x14ac:dyDescent="0.25">
      <c r="A1457">
        <v>1456</v>
      </c>
      <c r="B1457">
        <v>96700</v>
      </c>
      <c r="C1457">
        <v>16000</v>
      </c>
      <c r="D1457">
        <v>16000</v>
      </c>
      <c r="E1457" s="1">
        <v>0.16289999999999999</v>
      </c>
      <c r="F1457" t="s">
        <v>14</v>
      </c>
      <c r="G1457" t="s">
        <v>15</v>
      </c>
      <c r="H1457" s="1">
        <v>0.20619999999999999</v>
      </c>
      <c r="I1457" t="s">
        <v>46</v>
      </c>
      <c r="J1457" t="s">
        <v>31</v>
      </c>
      <c r="K1457">
        <v>5416.67</v>
      </c>
      <c r="L1457" t="s">
        <v>84</v>
      </c>
      <c r="M1457">
        <v>13</v>
      </c>
      <c r="N1457">
        <v>14246</v>
      </c>
      <c r="O1457">
        <v>1</v>
      </c>
      <c r="P1457" t="s">
        <v>19</v>
      </c>
      <c r="Q1457">
        <v>16</v>
      </c>
      <c r="R1457">
        <v>20</v>
      </c>
      <c r="S1457">
        <v>1</v>
      </c>
      <c r="T1457">
        <v>0</v>
      </c>
      <c r="U1457" t="s">
        <v>147</v>
      </c>
      <c r="V1457">
        <v>15</v>
      </c>
      <c r="W1457">
        <v>0</v>
      </c>
      <c r="X1457">
        <v>36</v>
      </c>
      <c r="Y1457">
        <v>680</v>
      </c>
      <c r="Z1457">
        <v>684</v>
      </c>
      <c r="AA1457">
        <v>5416.67</v>
      </c>
      <c r="AB1457">
        <v>0</v>
      </c>
    </row>
    <row r="1458" spans="1:28" x14ac:dyDescent="0.25">
      <c r="A1458">
        <v>1457</v>
      </c>
      <c r="B1458">
        <v>85272</v>
      </c>
      <c r="C1458">
        <v>13200</v>
      </c>
      <c r="D1458">
        <v>13200</v>
      </c>
      <c r="E1458" s="1">
        <v>0.15310000000000001</v>
      </c>
      <c r="F1458" t="s">
        <v>14</v>
      </c>
      <c r="G1458" t="s">
        <v>15</v>
      </c>
      <c r="H1458" s="1">
        <v>8.6099999999999996E-2</v>
      </c>
      <c r="I1458" t="s">
        <v>114</v>
      </c>
      <c r="J1458" t="s">
        <v>17</v>
      </c>
      <c r="K1458">
        <v>3333.33</v>
      </c>
      <c r="L1458" t="s">
        <v>84</v>
      </c>
      <c r="M1458">
        <v>10</v>
      </c>
      <c r="N1458">
        <v>5400</v>
      </c>
      <c r="O1458">
        <v>3</v>
      </c>
      <c r="P1458" t="s">
        <v>40</v>
      </c>
      <c r="Q1458">
        <v>15</v>
      </c>
      <c r="R1458">
        <v>8</v>
      </c>
      <c r="S1458">
        <v>1</v>
      </c>
      <c r="T1458">
        <v>11</v>
      </c>
      <c r="U1458" t="s">
        <v>149</v>
      </c>
      <c r="V1458">
        <v>15</v>
      </c>
      <c r="W1458">
        <v>1</v>
      </c>
      <c r="X1458">
        <v>36</v>
      </c>
      <c r="Y1458">
        <v>680</v>
      </c>
      <c r="Z1458">
        <v>684</v>
      </c>
      <c r="AA1458">
        <v>3333.33</v>
      </c>
      <c r="AB1458">
        <v>11</v>
      </c>
    </row>
    <row r="1459" spans="1:28" x14ac:dyDescent="0.25">
      <c r="A1459">
        <v>1458</v>
      </c>
      <c r="B1459">
        <v>60220</v>
      </c>
      <c r="C1459">
        <v>20000</v>
      </c>
      <c r="D1459">
        <v>20000</v>
      </c>
      <c r="E1459" s="1">
        <v>0.1875</v>
      </c>
      <c r="F1459" t="s">
        <v>23</v>
      </c>
      <c r="G1459" t="s">
        <v>33</v>
      </c>
      <c r="H1459" s="1">
        <v>6.3E-2</v>
      </c>
      <c r="I1459" t="s">
        <v>77</v>
      </c>
      <c r="J1459" t="s">
        <v>31</v>
      </c>
      <c r="K1459">
        <v>15416.67</v>
      </c>
      <c r="L1459" t="s">
        <v>27</v>
      </c>
      <c r="M1459">
        <v>13</v>
      </c>
      <c r="N1459">
        <v>15026</v>
      </c>
      <c r="O1459">
        <v>3</v>
      </c>
      <c r="P1459" t="s">
        <v>19</v>
      </c>
      <c r="Q1459">
        <v>18</v>
      </c>
      <c r="R1459">
        <v>6</v>
      </c>
      <c r="S1459">
        <v>3</v>
      </c>
      <c r="T1459">
        <v>0</v>
      </c>
      <c r="U1459" t="s">
        <v>149</v>
      </c>
      <c r="V1459">
        <v>14</v>
      </c>
      <c r="W1459">
        <v>0</v>
      </c>
      <c r="X1459">
        <v>60</v>
      </c>
      <c r="Y1459">
        <v>695</v>
      </c>
      <c r="Z1459">
        <v>699</v>
      </c>
      <c r="AA1459">
        <v>15416.67</v>
      </c>
      <c r="AB1459">
        <v>0</v>
      </c>
    </row>
    <row r="1460" spans="1:28" x14ac:dyDescent="0.25">
      <c r="A1460">
        <v>1459</v>
      </c>
      <c r="B1460">
        <v>78437</v>
      </c>
      <c r="C1460">
        <v>8500</v>
      </c>
      <c r="D1460">
        <v>8500</v>
      </c>
      <c r="E1460" s="1">
        <v>0.1777</v>
      </c>
      <c r="F1460" t="s">
        <v>14</v>
      </c>
      <c r="G1460" t="s">
        <v>33</v>
      </c>
      <c r="H1460" s="2">
        <v>0.18</v>
      </c>
      <c r="I1460" t="s">
        <v>103</v>
      </c>
      <c r="J1460" t="s">
        <v>31</v>
      </c>
      <c r="K1460">
        <v>2583.33</v>
      </c>
      <c r="L1460" t="s">
        <v>48</v>
      </c>
      <c r="M1460">
        <v>9</v>
      </c>
      <c r="N1460">
        <v>13718</v>
      </c>
      <c r="O1460">
        <v>0</v>
      </c>
      <c r="P1460" t="s">
        <v>22</v>
      </c>
      <c r="Q1460">
        <v>17</v>
      </c>
      <c r="R1460" s="5">
        <v>18</v>
      </c>
      <c r="S1460">
        <v>3</v>
      </c>
      <c r="T1460">
        <v>2</v>
      </c>
      <c r="U1460" t="s">
        <v>146</v>
      </c>
      <c r="V1460">
        <v>17</v>
      </c>
      <c r="W1460">
        <v>0</v>
      </c>
      <c r="X1460">
        <v>36</v>
      </c>
      <c r="Y1460">
        <v>665</v>
      </c>
      <c r="Z1460">
        <v>669</v>
      </c>
      <c r="AA1460">
        <v>2583.33</v>
      </c>
      <c r="AB1460">
        <v>2</v>
      </c>
    </row>
    <row r="1461" spans="1:28" x14ac:dyDescent="0.25">
      <c r="A1461">
        <v>1460</v>
      </c>
      <c r="B1461">
        <v>40066</v>
      </c>
      <c r="C1461">
        <v>3000</v>
      </c>
      <c r="D1461">
        <v>3000</v>
      </c>
      <c r="E1461" s="1">
        <v>0.14269999999999999</v>
      </c>
      <c r="F1461" t="s">
        <v>14</v>
      </c>
      <c r="G1461" t="s">
        <v>15</v>
      </c>
      <c r="H1461" s="1">
        <v>0.1077</v>
      </c>
      <c r="I1461" t="s">
        <v>71</v>
      </c>
      <c r="J1461" t="s">
        <v>35</v>
      </c>
      <c r="K1461">
        <v>3833</v>
      </c>
      <c r="L1461" t="s">
        <v>36</v>
      </c>
      <c r="M1461">
        <v>11</v>
      </c>
      <c r="N1461">
        <v>5515</v>
      </c>
      <c r="O1461">
        <v>1</v>
      </c>
      <c r="P1461" t="s">
        <v>19</v>
      </c>
      <c r="Q1461">
        <v>14</v>
      </c>
      <c r="R1461">
        <v>10</v>
      </c>
      <c r="S1461">
        <v>1</v>
      </c>
      <c r="T1461">
        <v>0</v>
      </c>
      <c r="U1461" t="s">
        <v>147</v>
      </c>
      <c r="V1461">
        <v>16</v>
      </c>
      <c r="W1461">
        <v>1</v>
      </c>
      <c r="X1461">
        <v>36</v>
      </c>
      <c r="Y1461">
        <v>670</v>
      </c>
      <c r="Z1461">
        <v>674</v>
      </c>
      <c r="AA1461">
        <v>3833</v>
      </c>
      <c r="AB1461">
        <v>0</v>
      </c>
    </row>
    <row r="1462" spans="1:28" x14ac:dyDescent="0.25">
      <c r="A1462">
        <v>1461</v>
      </c>
      <c r="B1462">
        <v>91905</v>
      </c>
      <c r="C1462">
        <v>10000</v>
      </c>
      <c r="D1462">
        <v>10000</v>
      </c>
      <c r="E1462" s="1">
        <v>0.15310000000000001</v>
      </c>
      <c r="F1462" t="s">
        <v>14</v>
      </c>
      <c r="G1462" t="s">
        <v>29</v>
      </c>
      <c r="H1462" s="1">
        <v>0.18990000000000001</v>
      </c>
      <c r="I1462" t="s">
        <v>46</v>
      </c>
      <c r="J1462" t="s">
        <v>17</v>
      </c>
      <c r="K1462">
        <v>5583.33</v>
      </c>
      <c r="L1462" t="s">
        <v>62</v>
      </c>
      <c r="M1462">
        <v>16</v>
      </c>
      <c r="N1462">
        <v>12723</v>
      </c>
      <c r="O1462">
        <v>1</v>
      </c>
      <c r="P1462" t="s">
        <v>22</v>
      </c>
      <c r="Q1462">
        <v>15</v>
      </c>
      <c r="R1462">
        <v>18</v>
      </c>
      <c r="S1462">
        <v>2</v>
      </c>
      <c r="T1462">
        <v>2</v>
      </c>
      <c r="U1462" t="s">
        <v>147</v>
      </c>
      <c r="V1462">
        <v>15</v>
      </c>
      <c r="W1462">
        <v>1</v>
      </c>
      <c r="X1462">
        <v>36</v>
      </c>
      <c r="Y1462">
        <v>675</v>
      </c>
      <c r="Z1462">
        <v>679</v>
      </c>
      <c r="AA1462">
        <v>5583.33</v>
      </c>
      <c r="AB1462">
        <v>2</v>
      </c>
    </row>
    <row r="1463" spans="1:28" x14ac:dyDescent="0.25">
      <c r="A1463">
        <v>1462</v>
      </c>
      <c r="B1463">
        <v>99247</v>
      </c>
      <c r="C1463">
        <v>14075</v>
      </c>
      <c r="D1463">
        <v>14075</v>
      </c>
      <c r="E1463" s="1">
        <v>0.16289999999999999</v>
      </c>
      <c r="F1463" t="s">
        <v>14</v>
      </c>
      <c r="G1463" t="s">
        <v>15</v>
      </c>
      <c r="H1463" s="1">
        <v>0.11020000000000001</v>
      </c>
      <c r="I1463" t="s">
        <v>71</v>
      </c>
      <c r="J1463" t="s">
        <v>17</v>
      </c>
      <c r="K1463">
        <v>10416.67</v>
      </c>
      <c r="L1463" t="s">
        <v>83</v>
      </c>
      <c r="M1463">
        <v>10</v>
      </c>
      <c r="N1463">
        <v>7653</v>
      </c>
      <c r="O1463">
        <v>3</v>
      </c>
      <c r="P1463" t="s">
        <v>40</v>
      </c>
      <c r="Q1463">
        <v>16</v>
      </c>
      <c r="R1463">
        <v>11</v>
      </c>
      <c r="S1463">
        <v>1</v>
      </c>
      <c r="T1463">
        <v>11</v>
      </c>
      <c r="U1463" t="s">
        <v>149</v>
      </c>
      <c r="V1463">
        <v>13</v>
      </c>
      <c r="W1463">
        <v>1</v>
      </c>
      <c r="X1463">
        <v>36</v>
      </c>
      <c r="Y1463">
        <v>700</v>
      </c>
      <c r="Z1463">
        <v>704</v>
      </c>
      <c r="AA1463">
        <v>10416.67</v>
      </c>
      <c r="AB1463">
        <v>11</v>
      </c>
    </row>
    <row r="1464" spans="1:28" x14ac:dyDescent="0.25">
      <c r="A1464">
        <v>1463</v>
      </c>
      <c r="B1464">
        <v>62996</v>
      </c>
      <c r="C1464">
        <v>19000</v>
      </c>
      <c r="D1464">
        <v>19000</v>
      </c>
      <c r="E1464" s="1">
        <v>0.19719999999999999</v>
      </c>
      <c r="F1464" t="s">
        <v>23</v>
      </c>
      <c r="G1464" t="s">
        <v>29</v>
      </c>
      <c r="H1464" s="1">
        <v>0.19850000000000001</v>
      </c>
      <c r="I1464" t="s">
        <v>71</v>
      </c>
      <c r="J1464" t="s">
        <v>31</v>
      </c>
      <c r="K1464">
        <v>4500</v>
      </c>
      <c r="L1464" t="s">
        <v>84</v>
      </c>
      <c r="M1464">
        <v>13</v>
      </c>
      <c r="N1464">
        <v>11388</v>
      </c>
      <c r="O1464">
        <v>1</v>
      </c>
      <c r="P1464" t="s">
        <v>37</v>
      </c>
      <c r="Q1464">
        <v>19</v>
      </c>
      <c r="R1464">
        <v>19</v>
      </c>
      <c r="S1464">
        <v>2</v>
      </c>
      <c r="T1464">
        <v>3</v>
      </c>
      <c r="U1464" t="s">
        <v>147</v>
      </c>
      <c r="V1464">
        <v>15</v>
      </c>
      <c r="W1464">
        <v>0</v>
      </c>
      <c r="X1464">
        <v>60</v>
      </c>
      <c r="Y1464">
        <v>680</v>
      </c>
      <c r="Z1464">
        <v>684</v>
      </c>
      <c r="AA1464">
        <v>4500</v>
      </c>
      <c r="AB1464">
        <v>3</v>
      </c>
    </row>
    <row r="1465" spans="1:28" x14ac:dyDescent="0.25">
      <c r="A1465">
        <v>1464</v>
      </c>
      <c r="B1465">
        <v>2088</v>
      </c>
      <c r="C1465">
        <v>25000</v>
      </c>
      <c r="D1465">
        <v>11696.88</v>
      </c>
      <c r="E1465" s="1">
        <v>0.12839999999999999</v>
      </c>
      <c r="F1465" t="s">
        <v>14</v>
      </c>
      <c r="G1465" t="s">
        <v>101</v>
      </c>
      <c r="H1465" s="1">
        <v>5.5199999999999999E-2</v>
      </c>
      <c r="I1465" t="s">
        <v>81</v>
      </c>
      <c r="J1465" t="s">
        <v>17</v>
      </c>
      <c r="K1465">
        <v>8666.67</v>
      </c>
      <c r="L1465" t="s">
        <v>57</v>
      </c>
      <c r="M1465">
        <v>9</v>
      </c>
      <c r="N1465">
        <v>1900</v>
      </c>
      <c r="O1465">
        <v>4</v>
      </c>
      <c r="P1465" t="s">
        <v>40</v>
      </c>
      <c r="Q1465">
        <v>12</v>
      </c>
      <c r="R1465">
        <v>5</v>
      </c>
      <c r="S1465">
        <v>0</v>
      </c>
      <c r="T1465">
        <v>11</v>
      </c>
      <c r="U1465" t="s">
        <v>149</v>
      </c>
      <c r="V1465">
        <v>8</v>
      </c>
      <c r="W1465">
        <v>1</v>
      </c>
      <c r="X1465">
        <v>36</v>
      </c>
      <c r="Y1465">
        <v>760</v>
      </c>
      <c r="Z1465">
        <v>764</v>
      </c>
      <c r="AA1465">
        <v>8666.67</v>
      </c>
      <c r="AB1465">
        <v>11</v>
      </c>
    </row>
    <row r="1466" spans="1:28" x14ac:dyDescent="0.25">
      <c r="A1466">
        <v>1465</v>
      </c>
      <c r="B1466">
        <v>84001</v>
      </c>
      <c r="C1466">
        <v>9000</v>
      </c>
      <c r="D1466">
        <v>9000</v>
      </c>
      <c r="E1466" s="1">
        <v>0.13109999999999999</v>
      </c>
      <c r="F1466" t="s">
        <v>14</v>
      </c>
      <c r="G1466" t="s">
        <v>29</v>
      </c>
      <c r="H1466" s="1">
        <v>0.23880000000000001</v>
      </c>
      <c r="I1466" t="s">
        <v>61</v>
      </c>
      <c r="J1466" t="s">
        <v>17</v>
      </c>
      <c r="K1466">
        <v>4229.17</v>
      </c>
      <c r="L1466" t="s">
        <v>43</v>
      </c>
      <c r="M1466">
        <v>11</v>
      </c>
      <c r="N1466">
        <v>7496</v>
      </c>
      <c r="O1466">
        <v>0</v>
      </c>
      <c r="P1466" t="s">
        <v>49</v>
      </c>
      <c r="Q1466">
        <v>13</v>
      </c>
      <c r="R1466">
        <v>23</v>
      </c>
      <c r="S1466">
        <v>2</v>
      </c>
      <c r="T1466">
        <v>1</v>
      </c>
      <c r="U1466" t="s">
        <v>146</v>
      </c>
      <c r="V1466">
        <v>14</v>
      </c>
      <c r="W1466">
        <v>1</v>
      </c>
      <c r="X1466">
        <v>36</v>
      </c>
      <c r="Y1466">
        <v>685</v>
      </c>
      <c r="Z1466">
        <v>689</v>
      </c>
      <c r="AA1466">
        <v>4229.17</v>
      </c>
      <c r="AB1466">
        <v>1</v>
      </c>
    </row>
    <row r="1467" spans="1:28" x14ac:dyDescent="0.25">
      <c r="A1467">
        <v>1466</v>
      </c>
      <c r="B1467">
        <v>80275</v>
      </c>
      <c r="C1467">
        <v>6775</v>
      </c>
      <c r="D1467">
        <v>6775</v>
      </c>
      <c r="E1467" s="1">
        <v>0.13109999999999999</v>
      </c>
      <c r="F1467" t="s">
        <v>14</v>
      </c>
      <c r="G1467" t="s">
        <v>15</v>
      </c>
      <c r="H1467" s="1">
        <v>0.10199999999999999</v>
      </c>
      <c r="I1467" t="s">
        <v>85</v>
      </c>
      <c r="J1467" t="s">
        <v>31</v>
      </c>
      <c r="K1467">
        <v>6666.67</v>
      </c>
      <c r="L1467" t="s">
        <v>43</v>
      </c>
      <c r="M1467">
        <v>14</v>
      </c>
      <c r="N1467">
        <v>5457</v>
      </c>
      <c r="O1467">
        <v>2</v>
      </c>
      <c r="P1467" t="s">
        <v>19</v>
      </c>
      <c r="Q1467">
        <v>13</v>
      </c>
      <c r="R1467">
        <v>10</v>
      </c>
      <c r="S1467">
        <v>1</v>
      </c>
      <c r="T1467">
        <v>0</v>
      </c>
      <c r="U1467" t="s">
        <v>148</v>
      </c>
      <c r="V1467">
        <v>14</v>
      </c>
      <c r="W1467">
        <v>0</v>
      </c>
      <c r="X1467">
        <v>36</v>
      </c>
      <c r="Y1467">
        <v>685</v>
      </c>
      <c r="Z1467">
        <v>689</v>
      </c>
      <c r="AA1467">
        <v>6666.67</v>
      </c>
      <c r="AB1467">
        <v>0</v>
      </c>
    </row>
    <row r="1468" spans="1:28" x14ac:dyDescent="0.25">
      <c r="A1468">
        <v>1467</v>
      </c>
      <c r="B1468">
        <v>24608</v>
      </c>
      <c r="C1468">
        <v>2200</v>
      </c>
      <c r="D1468">
        <v>2200</v>
      </c>
      <c r="E1468" s="1">
        <v>0.15229999999999999</v>
      </c>
      <c r="F1468" t="s">
        <v>14</v>
      </c>
      <c r="G1468" t="s">
        <v>15</v>
      </c>
      <c r="H1468" s="1">
        <v>0.16200000000000001</v>
      </c>
      <c r="I1468" t="s">
        <v>24</v>
      </c>
      <c r="J1468" t="s">
        <v>31</v>
      </c>
      <c r="K1468">
        <v>2500</v>
      </c>
      <c r="L1468" t="s">
        <v>62</v>
      </c>
      <c r="M1468">
        <v>7</v>
      </c>
      <c r="N1468">
        <v>2476</v>
      </c>
      <c r="O1468">
        <v>2</v>
      </c>
      <c r="P1468" t="s">
        <v>22</v>
      </c>
      <c r="Q1468">
        <v>15</v>
      </c>
      <c r="R1468">
        <v>16</v>
      </c>
      <c r="S1468">
        <v>1</v>
      </c>
      <c r="T1468">
        <v>2</v>
      </c>
      <c r="U1468" t="s">
        <v>148</v>
      </c>
      <c r="V1468">
        <v>15</v>
      </c>
      <c r="W1468">
        <v>0</v>
      </c>
      <c r="X1468">
        <v>36</v>
      </c>
      <c r="Y1468">
        <v>675</v>
      </c>
      <c r="Z1468">
        <v>679</v>
      </c>
      <c r="AA1468">
        <v>2500</v>
      </c>
      <c r="AB1468">
        <v>2</v>
      </c>
    </row>
    <row r="1469" spans="1:28" x14ac:dyDescent="0.25">
      <c r="A1469">
        <v>1468</v>
      </c>
      <c r="B1469">
        <v>2891</v>
      </c>
      <c r="C1469">
        <v>10800</v>
      </c>
      <c r="D1469">
        <v>10550</v>
      </c>
      <c r="E1469" s="1">
        <v>0.08</v>
      </c>
      <c r="F1469" t="s">
        <v>14</v>
      </c>
      <c r="G1469" t="s">
        <v>68</v>
      </c>
      <c r="H1469" s="1">
        <v>6.8199999999999997E-2</v>
      </c>
      <c r="I1469" t="s">
        <v>24</v>
      </c>
      <c r="J1469" t="s">
        <v>17</v>
      </c>
      <c r="K1469">
        <v>11250</v>
      </c>
      <c r="L1469" t="s">
        <v>95</v>
      </c>
      <c r="M1469">
        <v>7</v>
      </c>
      <c r="N1469">
        <v>10232</v>
      </c>
      <c r="O1469">
        <v>2</v>
      </c>
      <c r="P1469" t="s">
        <v>19</v>
      </c>
      <c r="Q1469">
        <v>8</v>
      </c>
      <c r="R1469">
        <v>6</v>
      </c>
      <c r="S1469">
        <v>4</v>
      </c>
      <c r="T1469">
        <v>0</v>
      </c>
      <c r="U1469" t="s">
        <v>148</v>
      </c>
      <c r="V1469">
        <v>7</v>
      </c>
      <c r="W1469">
        <v>1</v>
      </c>
      <c r="X1469">
        <v>36</v>
      </c>
      <c r="Y1469">
        <v>790</v>
      </c>
      <c r="Z1469">
        <v>794</v>
      </c>
      <c r="AA1469">
        <v>11250</v>
      </c>
      <c r="AB1469">
        <v>0</v>
      </c>
    </row>
    <row r="1470" spans="1:28" x14ac:dyDescent="0.25">
      <c r="A1470">
        <v>1469</v>
      </c>
      <c r="B1470">
        <v>94245</v>
      </c>
      <c r="C1470">
        <v>16800</v>
      </c>
      <c r="D1470">
        <v>16800</v>
      </c>
      <c r="E1470" s="1">
        <v>0.14330000000000001</v>
      </c>
      <c r="F1470" t="s">
        <v>23</v>
      </c>
      <c r="G1470" t="s">
        <v>15</v>
      </c>
      <c r="H1470" s="1">
        <v>0.2175</v>
      </c>
      <c r="I1470" t="s">
        <v>65</v>
      </c>
      <c r="J1470" t="s">
        <v>17</v>
      </c>
      <c r="K1470">
        <v>6666.67</v>
      </c>
      <c r="L1470" t="s">
        <v>62</v>
      </c>
      <c r="M1470">
        <v>14</v>
      </c>
      <c r="N1470">
        <v>23740</v>
      </c>
      <c r="O1470">
        <v>0</v>
      </c>
      <c r="P1470" t="s">
        <v>49</v>
      </c>
      <c r="Q1470">
        <v>14</v>
      </c>
      <c r="R1470">
        <v>21</v>
      </c>
      <c r="S1470">
        <v>1</v>
      </c>
      <c r="T1470">
        <v>1</v>
      </c>
      <c r="U1470" t="s">
        <v>146</v>
      </c>
      <c r="V1470">
        <v>15</v>
      </c>
      <c r="W1470">
        <v>1</v>
      </c>
      <c r="X1470">
        <v>60</v>
      </c>
      <c r="Y1470">
        <v>675</v>
      </c>
      <c r="Z1470">
        <v>679</v>
      </c>
      <c r="AA1470">
        <v>6666.67</v>
      </c>
      <c r="AB1470">
        <v>1</v>
      </c>
    </row>
    <row r="1471" spans="1:28" x14ac:dyDescent="0.25">
      <c r="A1471">
        <v>1470</v>
      </c>
      <c r="B1471">
        <v>25703</v>
      </c>
      <c r="C1471">
        <v>3500</v>
      </c>
      <c r="D1471">
        <v>3500</v>
      </c>
      <c r="E1471" s="1">
        <v>0.15620000000000001</v>
      </c>
      <c r="F1471" t="s">
        <v>14</v>
      </c>
      <c r="G1471" t="s">
        <v>68</v>
      </c>
      <c r="H1471" s="1">
        <v>0.14410000000000001</v>
      </c>
      <c r="I1471" t="s">
        <v>61</v>
      </c>
      <c r="J1471" t="s">
        <v>17</v>
      </c>
      <c r="K1471">
        <v>6833.33</v>
      </c>
      <c r="L1471" t="s">
        <v>73</v>
      </c>
      <c r="M1471">
        <v>7</v>
      </c>
      <c r="N1471">
        <v>11526</v>
      </c>
      <c r="O1471">
        <v>3</v>
      </c>
      <c r="P1471" t="s">
        <v>44</v>
      </c>
      <c r="Q1471">
        <v>15</v>
      </c>
      <c r="R1471">
        <v>14</v>
      </c>
      <c r="S1471">
        <v>4</v>
      </c>
      <c r="T1471">
        <v>8</v>
      </c>
      <c r="U1471" t="s">
        <v>149</v>
      </c>
      <c r="V1471">
        <v>18</v>
      </c>
      <c r="W1471">
        <v>1</v>
      </c>
      <c r="X1471">
        <v>36</v>
      </c>
      <c r="Y1471">
        <v>660</v>
      </c>
      <c r="Z1471">
        <v>664</v>
      </c>
      <c r="AA1471">
        <v>6833.33</v>
      </c>
      <c r="AB1471">
        <v>8</v>
      </c>
    </row>
    <row r="1472" spans="1:28" x14ac:dyDescent="0.25">
      <c r="A1472">
        <v>1471</v>
      </c>
      <c r="B1472">
        <v>24038</v>
      </c>
      <c r="C1472">
        <v>9250</v>
      </c>
      <c r="D1472">
        <v>9250</v>
      </c>
      <c r="E1472" s="1">
        <v>0.18790000000000001</v>
      </c>
      <c r="F1472" t="s">
        <v>23</v>
      </c>
      <c r="G1472" t="s">
        <v>15</v>
      </c>
      <c r="H1472" s="1">
        <v>0.19270000000000001</v>
      </c>
      <c r="I1472" t="s">
        <v>90</v>
      </c>
      <c r="J1472" t="s">
        <v>17</v>
      </c>
      <c r="K1472">
        <v>4448</v>
      </c>
      <c r="L1472" t="s">
        <v>73</v>
      </c>
      <c r="M1472">
        <v>9</v>
      </c>
      <c r="N1472">
        <v>22704</v>
      </c>
      <c r="O1472">
        <v>0</v>
      </c>
      <c r="P1472" t="s">
        <v>40</v>
      </c>
      <c r="Q1472">
        <v>18</v>
      </c>
      <c r="R1472">
        <v>19</v>
      </c>
      <c r="S1472">
        <v>1</v>
      </c>
      <c r="T1472">
        <v>11</v>
      </c>
      <c r="U1472" t="s">
        <v>146</v>
      </c>
      <c r="V1472">
        <v>18</v>
      </c>
      <c r="W1472">
        <v>1</v>
      </c>
      <c r="X1472">
        <v>60</v>
      </c>
      <c r="Y1472">
        <v>660</v>
      </c>
      <c r="Z1472">
        <v>664</v>
      </c>
      <c r="AA1472">
        <v>4448</v>
      </c>
      <c r="AB1472">
        <v>11</v>
      </c>
    </row>
    <row r="1473" spans="1:28" x14ac:dyDescent="0.25">
      <c r="A1473">
        <v>1472</v>
      </c>
      <c r="B1473">
        <v>31842</v>
      </c>
      <c r="C1473">
        <v>23400</v>
      </c>
      <c r="D1473">
        <v>23400</v>
      </c>
      <c r="E1473" s="1">
        <v>7.4899999999999994E-2</v>
      </c>
      <c r="F1473" t="s">
        <v>14</v>
      </c>
      <c r="G1473" t="s">
        <v>15</v>
      </c>
      <c r="H1473" s="1">
        <v>0.15659999999999999</v>
      </c>
      <c r="I1473" t="s">
        <v>20</v>
      </c>
      <c r="J1473" t="s">
        <v>31</v>
      </c>
      <c r="K1473">
        <v>5580</v>
      </c>
      <c r="L1473" t="s">
        <v>55</v>
      </c>
      <c r="M1473">
        <v>6</v>
      </c>
      <c r="N1473">
        <v>2086</v>
      </c>
      <c r="O1473">
        <v>0</v>
      </c>
      <c r="P1473" t="s">
        <v>49</v>
      </c>
      <c r="Q1473">
        <v>7</v>
      </c>
      <c r="R1473">
        <v>15</v>
      </c>
      <c r="S1473">
        <v>1</v>
      </c>
      <c r="T1473">
        <v>1</v>
      </c>
      <c r="U1473" t="s">
        <v>146</v>
      </c>
      <c r="V1473">
        <v>9</v>
      </c>
      <c r="W1473">
        <v>0</v>
      </c>
      <c r="X1473">
        <v>36</v>
      </c>
      <c r="Y1473">
        <v>740</v>
      </c>
      <c r="Z1473">
        <v>744</v>
      </c>
      <c r="AA1473">
        <v>5580</v>
      </c>
      <c r="AB1473">
        <v>1</v>
      </c>
    </row>
    <row r="1474" spans="1:28" x14ac:dyDescent="0.25">
      <c r="A1474">
        <v>1473</v>
      </c>
      <c r="B1474">
        <v>81514</v>
      </c>
      <c r="C1474">
        <v>10375</v>
      </c>
      <c r="D1474">
        <v>10375</v>
      </c>
      <c r="E1474" s="1">
        <v>7.9000000000000001E-2</v>
      </c>
      <c r="F1474" t="s">
        <v>14</v>
      </c>
      <c r="G1474" t="s">
        <v>15</v>
      </c>
      <c r="H1474" s="1">
        <v>0.27639999999999998</v>
      </c>
      <c r="I1474" t="s">
        <v>72</v>
      </c>
      <c r="J1474" t="s">
        <v>17</v>
      </c>
      <c r="K1474">
        <v>4500</v>
      </c>
      <c r="L1474" t="s">
        <v>106</v>
      </c>
      <c r="M1474">
        <v>7</v>
      </c>
      <c r="N1474">
        <v>0</v>
      </c>
      <c r="O1474">
        <v>0</v>
      </c>
      <c r="P1474" t="s">
        <v>28</v>
      </c>
      <c r="Q1474">
        <v>7</v>
      </c>
      <c r="R1474">
        <v>27</v>
      </c>
      <c r="S1474">
        <v>1</v>
      </c>
      <c r="T1474">
        <v>5</v>
      </c>
      <c r="U1474" t="s">
        <v>146</v>
      </c>
      <c r="V1474">
        <v>9</v>
      </c>
      <c r="W1474">
        <v>1</v>
      </c>
      <c r="X1474">
        <v>36</v>
      </c>
      <c r="Y1474">
        <v>745</v>
      </c>
      <c r="Z1474">
        <v>749</v>
      </c>
      <c r="AA1474">
        <v>4500</v>
      </c>
      <c r="AB1474">
        <v>5</v>
      </c>
    </row>
    <row r="1475" spans="1:28" x14ac:dyDescent="0.25">
      <c r="A1475">
        <v>1474</v>
      </c>
      <c r="B1475">
        <v>66437</v>
      </c>
      <c r="C1475">
        <v>9325</v>
      </c>
      <c r="D1475">
        <v>9300</v>
      </c>
      <c r="E1475" s="1">
        <v>0.1409</v>
      </c>
      <c r="F1475" t="s">
        <v>14</v>
      </c>
      <c r="G1475" t="s">
        <v>15</v>
      </c>
      <c r="H1475" s="1">
        <v>0.2135</v>
      </c>
      <c r="I1475" t="s">
        <v>50</v>
      </c>
      <c r="J1475" t="s">
        <v>31</v>
      </c>
      <c r="K1475">
        <v>3333.33</v>
      </c>
      <c r="L1475" t="s">
        <v>27</v>
      </c>
      <c r="M1475">
        <v>10</v>
      </c>
      <c r="N1475">
        <v>27007</v>
      </c>
      <c r="O1475">
        <v>1</v>
      </c>
      <c r="P1475" t="s">
        <v>19</v>
      </c>
      <c r="Q1475">
        <v>14</v>
      </c>
      <c r="R1475">
        <v>21</v>
      </c>
      <c r="S1475">
        <v>1</v>
      </c>
      <c r="T1475">
        <v>0</v>
      </c>
      <c r="U1475" t="s">
        <v>147</v>
      </c>
      <c r="V1475">
        <v>14</v>
      </c>
      <c r="W1475">
        <v>0</v>
      </c>
      <c r="X1475">
        <v>36</v>
      </c>
      <c r="Y1475">
        <v>695</v>
      </c>
      <c r="Z1475">
        <v>699</v>
      </c>
      <c r="AA1475">
        <v>3333.33</v>
      </c>
      <c r="AB1475">
        <v>0</v>
      </c>
    </row>
    <row r="1476" spans="1:28" x14ac:dyDescent="0.25">
      <c r="A1476">
        <v>1475</v>
      </c>
      <c r="B1476">
        <v>49263</v>
      </c>
      <c r="C1476">
        <v>18000</v>
      </c>
      <c r="D1476">
        <v>18000</v>
      </c>
      <c r="E1476" s="1">
        <v>0.21479999999999999</v>
      </c>
      <c r="F1476" t="s">
        <v>23</v>
      </c>
      <c r="G1476" t="s">
        <v>15</v>
      </c>
      <c r="H1476" s="1">
        <v>0.15820000000000001</v>
      </c>
      <c r="I1476" t="s">
        <v>71</v>
      </c>
      <c r="J1476" t="s">
        <v>31</v>
      </c>
      <c r="K1476">
        <v>6500</v>
      </c>
      <c r="L1476" t="s">
        <v>48</v>
      </c>
      <c r="M1476">
        <v>10</v>
      </c>
      <c r="N1476">
        <v>4256</v>
      </c>
      <c r="O1476">
        <v>0</v>
      </c>
      <c r="P1476" t="s">
        <v>40</v>
      </c>
      <c r="Q1476">
        <v>21</v>
      </c>
      <c r="R1476">
        <v>15</v>
      </c>
      <c r="S1476">
        <v>1</v>
      </c>
      <c r="T1476">
        <v>11</v>
      </c>
      <c r="U1476" t="s">
        <v>146</v>
      </c>
      <c r="V1476">
        <v>17</v>
      </c>
      <c r="W1476">
        <v>0</v>
      </c>
      <c r="X1476">
        <v>60</v>
      </c>
      <c r="Y1476">
        <v>665</v>
      </c>
      <c r="Z1476">
        <v>669</v>
      </c>
      <c r="AA1476">
        <v>6500</v>
      </c>
      <c r="AB1476">
        <v>11</v>
      </c>
    </row>
    <row r="1477" spans="1:28" x14ac:dyDescent="0.25">
      <c r="A1477">
        <v>1476</v>
      </c>
      <c r="B1477">
        <v>68113</v>
      </c>
      <c r="C1477">
        <v>5375</v>
      </c>
      <c r="D1477">
        <v>5375</v>
      </c>
      <c r="E1477" s="1">
        <v>8.8999999999999996E-2</v>
      </c>
      <c r="F1477" t="s">
        <v>14</v>
      </c>
      <c r="G1477" t="s">
        <v>15</v>
      </c>
      <c r="H1477" s="1">
        <v>0.29480000000000001</v>
      </c>
      <c r="I1477" t="s">
        <v>85</v>
      </c>
      <c r="J1477" t="s">
        <v>31</v>
      </c>
      <c r="K1477">
        <v>3416.67</v>
      </c>
      <c r="L1477" t="s">
        <v>39</v>
      </c>
      <c r="M1477">
        <v>6</v>
      </c>
      <c r="N1477">
        <v>3007</v>
      </c>
      <c r="O1477">
        <v>2</v>
      </c>
      <c r="P1477" t="s">
        <v>19</v>
      </c>
      <c r="Q1477">
        <v>8</v>
      </c>
      <c r="R1477">
        <v>29</v>
      </c>
      <c r="S1477">
        <v>1</v>
      </c>
      <c r="T1477">
        <v>0</v>
      </c>
      <c r="U1477" t="s">
        <v>148</v>
      </c>
      <c r="V1477">
        <v>11</v>
      </c>
      <c r="W1477">
        <v>0</v>
      </c>
      <c r="X1477">
        <v>36</v>
      </c>
      <c r="Y1477">
        <v>720</v>
      </c>
      <c r="Z1477">
        <v>724</v>
      </c>
      <c r="AA1477">
        <v>3416.67</v>
      </c>
      <c r="AB1477">
        <v>0</v>
      </c>
    </row>
    <row r="1478" spans="1:28" x14ac:dyDescent="0.25">
      <c r="A1478">
        <v>1477</v>
      </c>
      <c r="B1478">
        <v>99898</v>
      </c>
      <c r="C1478">
        <v>3700</v>
      </c>
      <c r="D1478">
        <v>3700</v>
      </c>
      <c r="E1478" s="1">
        <v>0.158</v>
      </c>
      <c r="F1478" t="s">
        <v>14</v>
      </c>
      <c r="G1478" t="s">
        <v>29</v>
      </c>
      <c r="H1478" s="1">
        <v>0.32200000000000001</v>
      </c>
      <c r="I1478" t="s">
        <v>71</v>
      </c>
      <c r="J1478" t="s">
        <v>31</v>
      </c>
      <c r="K1478">
        <v>3000</v>
      </c>
      <c r="L1478" t="s">
        <v>25</v>
      </c>
      <c r="M1478">
        <v>9</v>
      </c>
      <c r="N1478">
        <v>14151</v>
      </c>
      <c r="O1478">
        <v>0</v>
      </c>
      <c r="P1478" t="s">
        <v>49</v>
      </c>
      <c r="Q1478">
        <v>15</v>
      </c>
      <c r="R1478">
        <v>32</v>
      </c>
      <c r="S1478">
        <v>2</v>
      </c>
      <c r="T1478">
        <v>1</v>
      </c>
      <c r="U1478" t="s">
        <v>146</v>
      </c>
      <c r="V1478">
        <v>14</v>
      </c>
      <c r="W1478">
        <v>0</v>
      </c>
      <c r="X1478">
        <v>36</v>
      </c>
      <c r="Y1478">
        <v>690</v>
      </c>
      <c r="Z1478">
        <v>694</v>
      </c>
      <c r="AA1478">
        <v>3000</v>
      </c>
      <c r="AB1478">
        <v>1</v>
      </c>
    </row>
    <row r="1479" spans="1:28" x14ac:dyDescent="0.25">
      <c r="A1479">
        <v>1478</v>
      </c>
      <c r="B1479">
        <v>65485</v>
      </c>
      <c r="C1479">
        <v>19125</v>
      </c>
      <c r="D1479">
        <v>19125</v>
      </c>
      <c r="E1479" s="1">
        <v>0.18490000000000001</v>
      </c>
      <c r="F1479" t="s">
        <v>14</v>
      </c>
      <c r="G1479" t="s">
        <v>15</v>
      </c>
      <c r="H1479" s="1">
        <v>9.0999999999999998E-2</v>
      </c>
      <c r="I1479" t="s">
        <v>38</v>
      </c>
      <c r="J1479" t="s">
        <v>31</v>
      </c>
      <c r="K1479">
        <v>4166.67</v>
      </c>
      <c r="L1479" t="s">
        <v>62</v>
      </c>
      <c r="M1479">
        <v>8</v>
      </c>
      <c r="N1479">
        <v>19761</v>
      </c>
      <c r="O1479">
        <v>3</v>
      </c>
      <c r="P1479" t="s">
        <v>40</v>
      </c>
      <c r="Q1479">
        <v>18</v>
      </c>
      <c r="R1479">
        <v>9</v>
      </c>
      <c r="S1479">
        <v>1</v>
      </c>
      <c r="T1479">
        <v>11</v>
      </c>
      <c r="U1479" t="s">
        <v>149</v>
      </c>
      <c r="V1479">
        <v>15</v>
      </c>
      <c r="W1479">
        <v>0</v>
      </c>
      <c r="X1479">
        <v>36</v>
      </c>
      <c r="Y1479">
        <v>675</v>
      </c>
      <c r="Z1479">
        <v>679</v>
      </c>
      <c r="AA1479">
        <v>4166.67</v>
      </c>
      <c r="AB1479">
        <v>11</v>
      </c>
    </row>
    <row r="1480" spans="1:28" x14ac:dyDescent="0.25">
      <c r="A1480">
        <v>1479</v>
      </c>
      <c r="B1480">
        <v>67349</v>
      </c>
      <c r="C1480">
        <v>1625</v>
      </c>
      <c r="D1480">
        <v>1625</v>
      </c>
      <c r="E1480" s="1">
        <v>0.15310000000000001</v>
      </c>
      <c r="F1480" t="s">
        <v>14</v>
      </c>
      <c r="G1480" t="s">
        <v>76</v>
      </c>
      <c r="H1480" s="1">
        <v>4.3200000000000002E-2</v>
      </c>
      <c r="I1480" t="s">
        <v>20</v>
      </c>
      <c r="J1480" t="s">
        <v>35</v>
      </c>
      <c r="K1480">
        <v>1666.67</v>
      </c>
      <c r="L1480" t="s">
        <v>106</v>
      </c>
      <c r="M1480">
        <v>3</v>
      </c>
      <c r="N1480">
        <v>1759</v>
      </c>
      <c r="O1480">
        <v>4</v>
      </c>
      <c r="P1480" t="s">
        <v>37</v>
      </c>
      <c r="Q1480">
        <v>15</v>
      </c>
      <c r="R1480">
        <v>4</v>
      </c>
      <c r="S1480">
        <v>5</v>
      </c>
      <c r="T1480">
        <v>3</v>
      </c>
      <c r="U1480" t="s">
        <v>149</v>
      </c>
      <c r="V1480">
        <v>9</v>
      </c>
      <c r="W1480">
        <v>1</v>
      </c>
      <c r="X1480">
        <v>36</v>
      </c>
      <c r="Y1480">
        <v>745</v>
      </c>
      <c r="Z1480">
        <v>749</v>
      </c>
      <c r="AA1480">
        <v>1666.67</v>
      </c>
      <c r="AB1480">
        <v>3</v>
      </c>
    </row>
    <row r="1481" spans="1:28" x14ac:dyDescent="0.25">
      <c r="A1481">
        <v>1480</v>
      </c>
      <c r="B1481">
        <v>39590</v>
      </c>
      <c r="C1481">
        <v>26000</v>
      </c>
      <c r="D1481">
        <v>25975</v>
      </c>
      <c r="E1481" s="1">
        <v>0.16769999999999999</v>
      </c>
      <c r="F1481" t="s">
        <v>23</v>
      </c>
      <c r="G1481" t="s">
        <v>68</v>
      </c>
      <c r="H1481" s="1">
        <v>0.1177</v>
      </c>
      <c r="I1481" t="s">
        <v>85</v>
      </c>
      <c r="J1481" t="s">
        <v>17</v>
      </c>
      <c r="K1481">
        <v>4416.67</v>
      </c>
      <c r="L1481" t="s">
        <v>52</v>
      </c>
      <c r="M1481">
        <v>5</v>
      </c>
      <c r="N1481">
        <v>7560</v>
      </c>
      <c r="O1481">
        <v>1</v>
      </c>
      <c r="P1481" t="s">
        <v>40</v>
      </c>
      <c r="Q1481">
        <v>16</v>
      </c>
      <c r="R1481">
        <v>11</v>
      </c>
      <c r="S1481">
        <v>4</v>
      </c>
      <c r="T1481">
        <v>11</v>
      </c>
      <c r="U1481" t="s">
        <v>147</v>
      </c>
      <c r="V1481">
        <v>9</v>
      </c>
      <c r="W1481">
        <v>1</v>
      </c>
      <c r="X1481">
        <v>60</v>
      </c>
      <c r="Y1481">
        <v>730</v>
      </c>
      <c r="Z1481">
        <v>734</v>
      </c>
      <c r="AA1481">
        <v>4416.67</v>
      </c>
      <c r="AB1481">
        <v>11</v>
      </c>
    </row>
    <row r="1482" spans="1:28" x14ac:dyDescent="0.25">
      <c r="A1482">
        <v>1481</v>
      </c>
      <c r="B1482">
        <v>36450</v>
      </c>
      <c r="C1482">
        <v>6650</v>
      </c>
      <c r="D1482">
        <v>6650</v>
      </c>
      <c r="E1482" s="1">
        <v>0.1825</v>
      </c>
      <c r="F1482" t="s">
        <v>23</v>
      </c>
      <c r="G1482" t="s">
        <v>15</v>
      </c>
      <c r="H1482" s="1">
        <v>0.17119999999999999</v>
      </c>
      <c r="I1482" t="s">
        <v>54</v>
      </c>
      <c r="J1482" t="s">
        <v>17</v>
      </c>
      <c r="K1482">
        <v>3084</v>
      </c>
      <c r="L1482" t="s">
        <v>84</v>
      </c>
      <c r="M1482">
        <v>16</v>
      </c>
      <c r="N1482">
        <v>5646</v>
      </c>
      <c r="O1482">
        <v>2</v>
      </c>
      <c r="P1482" t="s">
        <v>37</v>
      </c>
      <c r="Q1482">
        <v>18</v>
      </c>
      <c r="R1482">
        <v>17</v>
      </c>
      <c r="S1482">
        <v>1</v>
      </c>
      <c r="T1482">
        <v>3</v>
      </c>
      <c r="U1482" t="s">
        <v>148</v>
      </c>
      <c r="V1482">
        <v>15</v>
      </c>
      <c r="W1482">
        <v>1</v>
      </c>
      <c r="X1482">
        <v>60</v>
      </c>
      <c r="Y1482">
        <v>680</v>
      </c>
      <c r="Z1482">
        <v>684</v>
      </c>
      <c r="AA1482">
        <v>3084</v>
      </c>
      <c r="AB1482">
        <v>3</v>
      </c>
    </row>
    <row r="1483" spans="1:28" x14ac:dyDescent="0.25">
      <c r="A1483">
        <v>1482</v>
      </c>
      <c r="B1483">
        <v>31456</v>
      </c>
      <c r="C1483">
        <v>1000</v>
      </c>
      <c r="D1483">
        <v>1000</v>
      </c>
      <c r="E1483" s="1">
        <v>0.1149</v>
      </c>
      <c r="F1483" t="s">
        <v>14</v>
      </c>
      <c r="G1483" t="s">
        <v>15</v>
      </c>
      <c r="H1483" s="1">
        <v>0.21360000000000001</v>
      </c>
      <c r="I1483" t="s">
        <v>24</v>
      </c>
      <c r="J1483" t="s">
        <v>31</v>
      </c>
      <c r="K1483">
        <v>4666.67</v>
      </c>
      <c r="L1483" t="s">
        <v>36</v>
      </c>
      <c r="M1483">
        <v>16</v>
      </c>
      <c r="N1483">
        <v>26558</v>
      </c>
      <c r="O1483">
        <v>0</v>
      </c>
      <c r="P1483" t="s">
        <v>40</v>
      </c>
      <c r="Q1483">
        <v>11</v>
      </c>
      <c r="R1483">
        <v>21</v>
      </c>
      <c r="S1483">
        <v>1</v>
      </c>
      <c r="T1483">
        <v>11</v>
      </c>
      <c r="U1483" t="s">
        <v>146</v>
      </c>
      <c r="V1483">
        <v>16</v>
      </c>
      <c r="W1483">
        <v>0</v>
      </c>
      <c r="X1483">
        <v>36</v>
      </c>
      <c r="Y1483">
        <v>670</v>
      </c>
      <c r="Z1483">
        <v>674</v>
      </c>
      <c r="AA1483">
        <v>4666.67</v>
      </c>
      <c r="AB1483">
        <v>11</v>
      </c>
    </row>
    <row r="1484" spans="1:28" x14ac:dyDescent="0.25">
      <c r="A1484">
        <v>1483</v>
      </c>
      <c r="B1484">
        <v>2407</v>
      </c>
      <c r="C1484">
        <v>18000</v>
      </c>
      <c r="D1484">
        <v>17896.62</v>
      </c>
      <c r="E1484" s="1">
        <v>0.14419999999999999</v>
      </c>
      <c r="F1484" t="s">
        <v>14</v>
      </c>
      <c r="G1484" t="s">
        <v>97</v>
      </c>
      <c r="H1484" s="1">
        <v>7.8899999999999998E-2</v>
      </c>
      <c r="I1484" t="s">
        <v>20</v>
      </c>
      <c r="J1484" t="s">
        <v>17</v>
      </c>
      <c r="K1484">
        <v>5833.33</v>
      </c>
      <c r="L1484" t="s">
        <v>39</v>
      </c>
      <c r="M1484">
        <v>5</v>
      </c>
      <c r="N1484">
        <v>18505</v>
      </c>
      <c r="O1484">
        <v>1</v>
      </c>
      <c r="P1484" t="s">
        <v>37</v>
      </c>
      <c r="Q1484">
        <v>14</v>
      </c>
      <c r="R1484">
        <v>7</v>
      </c>
      <c r="S1484">
        <v>0</v>
      </c>
      <c r="T1484">
        <v>3</v>
      </c>
      <c r="U1484" t="s">
        <v>147</v>
      </c>
      <c r="V1484">
        <v>11</v>
      </c>
      <c r="W1484">
        <v>1</v>
      </c>
      <c r="X1484">
        <v>36</v>
      </c>
      <c r="Y1484">
        <v>720</v>
      </c>
      <c r="Z1484">
        <v>724</v>
      </c>
      <c r="AA1484">
        <v>5833.33</v>
      </c>
      <c r="AB1484">
        <v>3</v>
      </c>
    </row>
    <row r="1485" spans="1:28" x14ac:dyDescent="0.25">
      <c r="A1485">
        <v>1484</v>
      </c>
      <c r="B1485">
        <v>3841</v>
      </c>
      <c r="C1485">
        <v>8000</v>
      </c>
      <c r="D1485">
        <v>7975</v>
      </c>
      <c r="E1485" s="1">
        <v>0.12839999999999999</v>
      </c>
      <c r="F1485" t="s">
        <v>14</v>
      </c>
      <c r="G1485" t="s">
        <v>97</v>
      </c>
      <c r="H1485" s="1">
        <v>0.1673</v>
      </c>
      <c r="I1485" t="s">
        <v>20</v>
      </c>
      <c r="J1485" t="s">
        <v>17</v>
      </c>
      <c r="K1485">
        <v>3521</v>
      </c>
      <c r="L1485" t="s">
        <v>84</v>
      </c>
      <c r="M1485">
        <v>13</v>
      </c>
      <c r="N1485">
        <v>4075</v>
      </c>
      <c r="O1485">
        <v>0</v>
      </c>
      <c r="P1485" t="s">
        <v>37</v>
      </c>
      <c r="Q1485">
        <v>12</v>
      </c>
      <c r="R1485">
        <v>16</v>
      </c>
      <c r="S1485">
        <v>0</v>
      </c>
      <c r="T1485">
        <v>3</v>
      </c>
      <c r="U1485" t="s">
        <v>146</v>
      </c>
      <c r="V1485">
        <v>15</v>
      </c>
      <c r="W1485">
        <v>1</v>
      </c>
      <c r="X1485">
        <v>36</v>
      </c>
      <c r="Y1485">
        <v>680</v>
      </c>
      <c r="Z1485">
        <v>684</v>
      </c>
      <c r="AA1485">
        <v>3521</v>
      </c>
      <c r="AB1485">
        <v>3</v>
      </c>
    </row>
    <row r="1486" spans="1:28" x14ac:dyDescent="0.25">
      <c r="A1486">
        <v>1485</v>
      </c>
      <c r="B1486">
        <v>103033</v>
      </c>
      <c r="C1486">
        <v>4575</v>
      </c>
      <c r="D1486">
        <v>4575</v>
      </c>
      <c r="E1486" s="1">
        <v>0.1565</v>
      </c>
      <c r="F1486" t="s">
        <v>14</v>
      </c>
      <c r="G1486" t="s">
        <v>29</v>
      </c>
      <c r="H1486" s="1">
        <v>0.1431</v>
      </c>
      <c r="I1486" t="s">
        <v>129</v>
      </c>
      <c r="J1486" t="s">
        <v>118</v>
      </c>
      <c r="K1486">
        <v>5833.33</v>
      </c>
      <c r="L1486" t="s">
        <v>84</v>
      </c>
      <c r="M1486">
        <v>25</v>
      </c>
      <c r="N1486">
        <v>82586</v>
      </c>
      <c r="O1486">
        <v>2</v>
      </c>
      <c r="P1486" t="s">
        <v>22</v>
      </c>
      <c r="Q1486">
        <v>15</v>
      </c>
      <c r="R1486">
        <v>14</v>
      </c>
      <c r="S1486">
        <v>2</v>
      </c>
      <c r="T1486">
        <v>2</v>
      </c>
      <c r="U1486" t="s">
        <v>148</v>
      </c>
      <c r="V1486">
        <v>15</v>
      </c>
      <c r="W1486">
        <v>0</v>
      </c>
      <c r="X1486">
        <v>36</v>
      </c>
      <c r="Y1486">
        <v>680</v>
      </c>
      <c r="Z1486">
        <v>684</v>
      </c>
      <c r="AA1486">
        <v>5833.33</v>
      </c>
      <c r="AB1486">
        <v>2</v>
      </c>
    </row>
    <row r="1487" spans="1:28" x14ac:dyDescent="0.25">
      <c r="A1487">
        <v>1486</v>
      </c>
      <c r="B1487">
        <v>52353</v>
      </c>
      <c r="C1487">
        <v>35000</v>
      </c>
      <c r="D1487">
        <v>34950</v>
      </c>
      <c r="E1487" s="1">
        <v>0.21970000000000001</v>
      </c>
      <c r="F1487" t="s">
        <v>23</v>
      </c>
      <c r="G1487" t="s">
        <v>15</v>
      </c>
      <c r="H1487" s="1">
        <v>0.19320000000000001</v>
      </c>
      <c r="I1487" t="s">
        <v>96</v>
      </c>
      <c r="J1487" t="s">
        <v>17</v>
      </c>
      <c r="K1487">
        <v>14166.67</v>
      </c>
      <c r="L1487" t="s">
        <v>25</v>
      </c>
      <c r="M1487">
        <v>14</v>
      </c>
      <c r="N1487">
        <v>51314</v>
      </c>
      <c r="O1487">
        <v>3</v>
      </c>
      <c r="P1487" t="s">
        <v>37</v>
      </c>
      <c r="Q1487">
        <v>21</v>
      </c>
      <c r="R1487">
        <v>19</v>
      </c>
      <c r="S1487">
        <v>1</v>
      </c>
      <c r="T1487">
        <v>3</v>
      </c>
      <c r="U1487" t="s">
        <v>149</v>
      </c>
      <c r="V1487">
        <v>14</v>
      </c>
      <c r="W1487">
        <v>1</v>
      </c>
      <c r="X1487">
        <v>60</v>
      </c>
      <c r="Y1487">
        <v>690</v>
      </c>
      <c r="Z1487">
        <v>694</v>
      </c>
      <c r="AA1487">
        <v>14166.67</v>
      </c>
      <c r="AB1487">
        <v>3</v>
      </c>
    </row>
    <row r="1488" spans="1:28" x14ac:dyDescent="0.25">
      <c r="A1488">
        <v>1487</v>
      </c>
      <c r="B1488">
        <v>51625</v>
      </c>
      <c r="C1488">
        <v>10000</v>
      </c>
      <c r="D1488">
        <v>10000</v>
      </c>
      <c r="E1488" s="1">
        <v>0.1212</v>
      </c>
      <c r="F1488" t="s">
        <v>14</v>
      </c>
      <c r="G1488" t="s">
        <v>15</v>
      </c>
      <c r="H1488" s="1">
        <v>0.1246</v>
      </c>
      <c r="I1488" t="s">
        <v>24</v>
      </c>
      <c r="J1488" t="s">
        <v>17</v>
      </c>
      <c r="K1488">
        <v>4375</v>
      </c>
      <c r="L1488" t="s">
        <v>27</v>
      </c>
      <c r="M1488">
        <v>7</v>
      </c>
      <c r="N1488">
        <v>11070</v>
      </c>
      <c r="O1488">
        <v>0</v>
      </c>
      <c r="P1488" t="s">
        <v>28</v>
      </c>
      <c r="Q1488">
        <v>12</v>
      </c>
      <c r="R1488">
        <v>12</v>
      </c>
      <c r="S1488">
        <v>1</v>
      </c>
      <c r="T1488">
        <v>5</v>
      </c>
      <c r="U1488" t="s">
        <v>146</v>
      </c>
      <c r="V1488">
        <v>14</v>
      </c>
      <c r="W1488">
        <v>1</v>
      </c>
      <c r="X1488">
        <v>36</v>
      </c>
      <c r="Y1488">
        <v>695</v>
      </c>
      <c r="Z1488">
        <v>699</v>
      </c>
      <c r="AA1488">
        <v>4375</v>
      </c>
      <c r="AB1488">
        <v>5</v>
      </c>
    </row>
    <row r="1489" spans="1:28" x14ac:dyDescent="0.25">
      <c r="A1489">
        <v>1488</v>
      </c>
      <c r="B1489">
        <v>91179</v>
      </c>
      <c r="C1489">
        <v>32350</v>
      </c>
      <c r="D1489">
        <v>32350</v>
      </c>
      <c r="E1489" s="1">
        <v>0.18490000000000001</v>
      </c>
      <c r="F1489" t="s">
        <v>14</v>
      </c>
      <c r="G1489" t="s">
        <v>15</v>
      </c>
      <c r="H1489" s="1">
        <v>0.2014</v>
      </c>
      <c r="I1489" t="s">
        <v>34</v>
      </c>
      <c r="J1489" t="s">
        <v>35</v>
      </c>
      <c r="K1489">
        <v>6000</v>
      </c>
      <c r="L1489" t="s">
        <v>73</v>
      </c>
      <c r="M1489">
        <v>15</v>
      </c>
      <c r="N1489">
        <v>39513</v>
      </c>
      <c r="O1489">
        <v>1</v>
      </c>
      <c r="P1489" t="s">
        <v>37</v>
      </c>
      <c r="Q1489">
        <v>18</v>
      </c>
      <c r="R1489">
        <v>20</v>
      </c>
      <c r="S1489">
        <v>1</v>
      </c>
      <c r="T1489">
        <v>3</v>
      </c>
      <c r="U1489" t="s">
        <v>147</v>
      </c>
      <c r="V1489">
        <v>18</v>
      </c>
      <c r="W1489">
        <v>1</v>
      </c>
      <c r="X1489">
        <v>36</v>
      </c>
      <c r="Y1489">
        <v>660</v>
      </c>
      <c r="Z1489">
        <v>664</v>
      </c>
      <c r="AA1489">
        <v>6000</v>
      </c>
      <c r="AB1489">
        <v>3</v>
      </c>
    </row>
    <row r="1490" spans="1:28" x14ac:dyDescent="0.25">
      <c r="A1490">
        <v>1489</v>
      </c>
      <c r="B1490">
        <v>16680</v>
      </c>
      <c r="C1490">
        <v>16000</v>
      </c>
      <c r="D1490">
        <v>16000</v>
      </c>
      <c r="E1490" s="1">
        <v>0.1298</v>
      </c>
      <c r="F1490" t="s">
        <v>14</v>
      </c>
      <c r="G1490" t="s">
        <v>15</v>
      </c>
      <c r="H1490" s="1">
        <v>0.15859999999999999</v>
      </c>
      <c r="I1490" t="s">
        <v>24</v>
      </c>
      <c r="J1490" t="s">
        <v>17</v>
      </c>
      <c r="K1490">
        <v>3600</v>
      </c>
      <c r="L1490" t="s">
        <v>83</v>
      </c>
      <c r="M1490">
        <v>9</v>
      </c>
      <c r="N1490">
        <v>26357</v>
      </c>
      <c r="O1490">
        <v>2</v>
      </c>
      <c r="P1490" t="s">
        <v>37</v>
      </c>
      <c r="Q1490">
        <v>12</v>
      </c>
      <c r="R1490">
        <v>15</v>
      </c>
      <c r="S1490">
        <v>1</v>
      </c>
      <c r="T1490">
        <v>3</v>
      </c>
      <c r="U1490" t="s">
        <v>148</v>
      </c>
      <c r="V1490">
        <v>13</v>
      </c>
      <c r="W1490">
        <v>1</v>
      </c>
      <c r="X1490">
        <v>36</v>
      </c>
      <c r="Y1490">
        <v>700</v>
      </c>
      <c r="Z1490">
        <v>704</v>
      </c>
      <c r="AA1490">
        <v>3600</v>
      </c>
      <c r="AB1490">
        <v>3</v>
      </c>
    </row>
    <row r="1491" spans="1:28" x14ac:dyDescent="0.25">
      <c r="A1491">
        <v>1490</v>
      </c>
      <c r="B1491">
        <v>73961</v>
      </c>
      <c r="C1491">
        <v>13750</v>
      </c>
      <c r="D1491">
        <v>13750</v>
      </c>
      <c r="E1491" s="1">
        <v>0.1409</v>
      </c>
      <c r="F1491" t="s">
        <v>14</v>
      </c>
      <c r="G1491" t="s">
        <v>29</v>
      </c>
      <c r="H1491" s="1">
        <v>0.2477</v>
      </c>
      <c r="I1491" t="s">
        <v>24</v>
      </c>
      <c r="J1491" t="s">
        <v>31</v>
      </c>
      <c r="K1491">
        <v>3000</v>
      </c>
      <c r="L1491" t="s">
        <v>25</v>
      </c>
      <c r="M1491">
        <v>12</v>
      </c>
      <c r="N1491">
        <v>16734</v>
      </c>
      <c r="O1491">
        <v>1</v>
      </c>
      <c r="P1491" t="s">
        <v>49</v>
      </c>
      <c r="Q1491">
        <v>14</v>
      </c>
      <c r="R1491">
        <v>24</v>
      </c>
      <c r="S1491">
        <v>2</v>
      </c>
      <c r="T1491">
        <v>1</v>
      </c>
      <c r="U1491" t="s">
        <v>147</v>
      </c>
      <c r="V1491">
        <v>14</v>
      </c>
      <c r="W1491">
        <v>0</v>
      </c>
      <c r="X1491">
        <v>36</v>
      </c>
      <c r="Y1491">
        <v>690</v>
      </c>
      <c r="Z1491">
        <v>694</v>
      </c>
      <c r="AA1491">
        <v>3000</v>
      </c>
      <c r="AB1491">
        <v>1</v>
      </c>
    </row>
    <row r="1492" spans="1:28" x14ac:dyDescent="0.25">
      <c r="A1492">
        <v>1491</v>
      </c>
      <c r="B1492">
        <v>95827</v>
      </c>
      <c r="C1492">
        <v>5600</v>
      </c>
      <c r="D1492">
        <v>5600</v>
      </c>
      <c r="E1492" s="1">
        <v>0.1114</v>
      </c>
      <c r="F1492" t="s">
        <v>14</v>
      </c>
      <c r="G1492" t="s">
        <v>29</v>
      </c>
      <c r="H1492" s="1">
        <v>0.27960000000000002</v>
      </c>
      <c r="I1492" t="s">
        <v>85</v>
      </c>
      <c r="J1492" t="s">
        <v>17</v>
      </c>
      <c r="K1492">
        <v>11666.67</v>
      </c>
      <c r="L1492" t="s">
        <v>48</v>
      </c>
      <c r="M1492">
        <v>18</v>
      </c>
      <c r="N1492">
        <v>194205</v>
      </c>
      <c r="O1492">
        <v>0</v>
      </c>
      <c r="P1492" t="s">
        <v>40</v>
      </c>
      <c r="Q1492">
        <v>11</v>
      </c>
      <c r="R1492">
        <v>27</v>
      </c>
      <c r="S1492">
        <v>2</v>
      </c>
      <c r="T1492">
        <v>11</v>
      </c>
      <c r="U1492" t="s">
        <v>146</v>
      </c>
      <c r="V1492">
        <v>17</v>
      </c>
      <c r="W1492">
        <v>1</v>
      </c>
      <c r="X1492">
        <v>36</v>
      </c>
      <c r="Y1492">
        <v>665</v>
      </c>
      <c r="Z1492">
        <v>669</v>
      </c>
      <c r="AA1492">
        <v>11666.67</v>
      </c>
      <c r="AB1492">
        <v>11</v>
      </c>
    </row>
    <row r="1493" spans="1:28" x14ac:dyDescent="0.25">
      <c r="A1493">
        <v>1492</v>
      </c>
      <c r="B1493">
        <v>79106</v>
      </c>
      <c r="C1493">
        <v>21000</v>
      </c>
      <c r="D1493">
        <v>20950</v>
      </c>
      <c r="E1493" s="1">
        <v>0.23760000000000001</v>
      </c>
      <c r="F1493" t="s">
        <v>23</v>
      </c>
      <c r="G1493" t="s">
        <v>15</v>
      </c>
      <c r="H1493" s="1">
        <v>0.2482</v>
      </c>
      <c r="I1493" t="s">
        <v>26</v>
      </c>
      <c r="J1493" t="s">
        <v>31</v>
      </c>
      <c r="K1493">
        <v>7458.33</v>
      </c>
      <c r="L1493" t="s">
        <v>73</v>
      </c>
      <c r="M1493">
        <v>14</v>
      </c>
      <c r="N1493">
        <v>11973</v>
      </c>
      <c r="O1493">
        <v>0</v>
      </c>
      <c r="P1493" t="s">
        <v>40</v>
      </c>
      <c r="Q1493">
        <v>23</v>
      </c>
      <c r="R1493">
        <v>24</v>
      </c>
      <c r="S1493">
        <v>1</v>
      </c>
      <c r="T1493">
        <v>11</v>
      </c>
      <c r="U1493" t="s">
        <v>146</v>
      </c>
      <c r="V1493">
        <v>18</v>
      </c>
      <c r="W1493">
        <v>0</v>
      </c>
      <c r="X1493">
        <v>60</v>
      </c>
      <c r="Y1493">
        <v>660</v>
      </c>
      <c r="Z1493">
        <v>664</v>
      </c>
      <c r="AA1493">
        <v>7458.33</v>
      </c>
      <c r="AB1493">
        <v>11</v>
      </c>
    </row>
    <row r="1494" spans="1:28" x14ac:dyDescent="0.25">
      <c r="A1494">
        <v>1493</v>
      </c>
      <c r="B1494">
        <v>53903</v>
      </c>
      <c r="C1494">
        <v>12000</v>
      </c>
      <c r="D1494">
        <v>12000</v>
      </c>
      <c r="E1494" s="1">
        <v>7.9000000000000001E-2</v>
      </c>
      <c r="F1494" t="s">
        <v>14</v>
      </c>
      <c r="G1494" t="s">
        <v>68</v>
      </c>
      <c r="H1494" s="1">
        <v>0.21990000000000001</v>
      </c>
      <c r="I1494" t="s">
        <v>93</v>
      </c>
      <c r="J1494" t="s">
        <v>17</v>
      </c>
      <c r="K1494">
        <v>5416.67</v>
      </c>
      <c r="L1494" t="s">
        <v>52</v>
      </c>
      <c r="M1494">
        <v>8</v>
      </c>
      <c r="N1494">
        <v>28146</v>
      </c>
      <c r="O1494">
        <v>0</v>
      </c>
      <c r="P1494" t="s">
        <v>40</v>
      </c>
      <c r="Q1494">
        <v>7</v>
      </c>
      <c r="R1494">
        <v>21</v>
      </c>
      <c r="S1494">
        <v>4</v>
      </c>
      <c r="T1494">
        <v>11</v>
      </c>
      <c r="U1494" t="s">
        <v>146</v>
      </c>
      <c r="V1494">
        <v>9</v>
      </c>
      <c r="W1494">
        <v>1</v>
      </c>
      <c r="X1494">
        <v>36</v>
      </c>
      <c r="Y1494">
        <v>730</v>
      </c>
      <c r="Z1494">
        <v>734</v>
      </c>
      <c r="AA1494">
        <v>5416.67</v>
      </c>
      <c r="AB1494">
        <v>11</v>
      </c>
    </row>
    <row r="1495" spans="1:28" x14ac:dyDescent="0.25">
      <c r="A1495">
        <v>1494</v>
      </c>
      <c r="B1495">
        <v>31290</v>
      </c>
      <c r="C1495">
        <v>12000</v>
      </c>
      <c r="D1495">
        <v>12000</v>
      </c>
      <c r="E1495" s="1">
        <v>0.13489999999999999</v>
      </c>
      <c r="F1495" t="s">
        <v>14</v>
      </c>
      <c r="G1495" t="s">
        <v>15</v>
      </c>
      <c r="H1495" s="1">
        <v>0.16289999999999999</v>
      </c>
      <c r="I1495" t="s">
        <v>108</v>
      </c>
      <c r="J1495" t="s">
        <v>17</v>
      </c>
      <c r="K1495">
        <v>6250</v>
      </c>
      <c r="L1495" t="s">
        <v>84</v>
      </c>
      <c r="M1495">
        <v>13</v>
      </c>
      <c r="N1495">
        <v>13528</v>
      </c>
      <c r="O1495">
        <v>1</v>
      </c>
      <c r="P1495" t="s">
        <v>53</v>
      </c>
      <c r="Q1495">
        <v>13</v>
      </c>
      <c r="R1495">
        <v>16</v>
      </c>
      <c r="S1495">
        <v>1</v>
      </c>
      <c r="T1495">
        <v>7</v>
      </c>
      <c r="U1495" t="s">
        <v>147</v>
      </c>
      <c r="V1495">
        <v>15</v>
      </c>
      <c r="W1495">
        <v>1</v>
      </c>
      <c r="X1495">
        <v>36</v>
      </c>
      <c r="Y1495">
        <v>680</v>
      </c>
      <c r="Z1495">
        <v>684</v>
      </c>
      <c r="AA1495">
        <v>6250</v>
      </c>
      <c r="AB1495">
        <v>7</v>
      </c>
    </row>
    <row r="1496" spans="1:28" x14ac:dyDescent="0.25">
      <c r="A1496">
        <v>1495</v>
      </c>
      <c r="B1496">
        <v>26608</v>
      </c>
      <c r="C1496">
        <v>3600</v>
      </c>
      <c r="D1496">
        <v>3600</v>
      </c>
      <c r="E1496" s="1">
        <v>0.1399</v>
      </c>
      <c r="F1496" t="s">
        <v>14</v>
      </c>
      <c r="G1496" t="s">
        <v>33</v>
      </c>
      <c r="H1496" s="2">
        <v>0.1</v>
      </c>
      <c r="I1496" t="s">
        <v>71</v>
      </c>
      <c r="J1496" t="s">
        <v>31</v>
      </c>
      <c r="K1496">
        <v>5750</v>
      </c>
      <c r="L1496" t="s">
        <v>36</v>
      </c>
      <c r="M1496">
        <v>8</v>
      </c>
      <c r="N1496">
        <v>10766</v>
      </c>
      <c r="O1496">
        <v>2</v>
      </c>
      <c r="P1496" t="s">
        <v>64</v>
      </c>
      <c r="Q1496">
        <v>13</v>
      </c>
      <c r="R1496" s="5">
        <v>1</v>
      </c>
      <c r="S1496">
        <v>3</v>
      </c>
      <c r="T1496">
        <v>4</v>
      </c>
      <c r="U1496" t="s">
        <v>148</v>
      </c>
      <c r="V1496">
        <v>16</v>
      </c>
      <c r="W1496">
        <v>0</v>
      </c>
      <c r="X1496">
        <v>36</v>
      </c>
      <c r="Y1496">
        <v>670</v>
      </c>
      <c r="Z1496">
        <v>674</v>
      </c>
      <c r="AA1496">
        <v>5750</v>
      </c>
      <c r="AB1496">
        <v>4</v>
      </c>
    </row>
    <row r="1497" spans="1:28" x14ac:dyDescent="0.25">
      <c r="A1497">
        <v>1496</v>
      </c>
      <c r="B1497">
        <v>16549</v>
      </c>
      <c r="C1497">
        <v>25000</v>
      </c>
      <c r="D1497">
        <v>15175</v>
      </c>
      <c r="E1497" s="1">
        <v>0.16320000000000001</v>
      </c>
      <c r="F1497" t="s">
        <v>23</v>
      </c>
      <c r="G1497" t="s">
        <v>15</v>
      </c>
      <c r="H1497" s="1">
        <v>0.22189999999999999</v>
      </c>
      <c r="I1497" t="s">
        <v>77</v>
      </c>
      <c r="J1497" t="s">
        <v>17</v>
      </c>
      <c r="K1497">
        <v>7083.33</v>
      </c>
      <c r="L1497" t="s">
        <v>42</v>
      </c>
      <c r="M1497">
        <v>8</v>
      </c>
      <c r="N1497">
        <v>9133</v>
      </c>
      <c r="O1497">
        <v>0</v>
      </c>
      <c r="P1497" t="s">
        <v>64</v>
      </c>
      <c r="Q1497">
        <v>16</v>
      </c>
      <c r="R1497">
        <v>22</v>
      </c>
      <c r="S1497">
        <v>1</v>
      </c>
      <c r="T1497">
        <v>4</v>
      </c>
      <c r="U1497" t="s">
        <v>146</v>
      </c>
      <c r="V1497">
        <v>12</v>
      </c>
      <c r="W1497">
        <v>1</v>
      </c>
      <c r="X1497">
        <v>60</v>
      </c>
      <c r="Y1497">
        <v>705</v>
      </c>
      <c r="Z1497">
        <v>709</v>
      </c>
      <c r="AA1497">
        <v>7083.33</v>
      </c>
      <c r="AB1497">
        <v>4</v>
      </c>
    </row>
    <row r="1498" spans="1:28" x14ac:dyDescent="0.25">
      <c r="A1498">
        <v>1497</v>
      </c>
      <c r="B1498">
        <v>16631</v>
      </c>
      <c r="C1498">
        <v>8400</v>
      </c>
      <c r="D1498">
        <v>8400</v>
      </c>
      <c r="E1498" s="1">
        <v>9.2499999999999999E-2</v>
      </c>
      <c r="F1498" t="s">
        <v>23</v>
      </c>
      <c r="G1498" t="s">
        <v>58</v>
      </c>
      <c r="H1498" s="1">
        <v>0.22470000000000001</v>
      </c>
      <c r="I1498" t="s">
        <v>102</v>
      </c>
      <c r="J1498" t="s">
        <v>17</v>
      </c>
      <c r="K1498">
        <v>4833.33</v>
      </c>
      <c r="L1498" t="s">
        <v>57</v>
      </c>
      <c r="M1498">
        <v>6</v>
      </c>
      <c r="N1498">
        <v>19187</v>
      </c>
      <c r="O1498">
        <v>0</v>
      </c>
      <c r="P1498" t="s">
        <v>37</v>
      </c>
      <c r="Q1498">
        <v>9</v>
      </c>
      <c r="R1498">
        <v>22</v>
      </c>
      <c r="S1498">
        <v>0</v>
      </c>
      <c r="T1498">
        <v>3</v>
      </c>
      <c r="U1498" t="s">
        <v>146</v>
      </c>
      <c r="V1498">
        <v>8</v>
      </c>
      <c r="W1498">
        <v>1</v>
      </c>
      <c r="X1498">
        <v>60</v>
      </c>
      <c r="Y1498">
        <v>760</v>
      </c>
      <c r="Z1498">
        <v>764</v>
      </c>
      <c r="AA1498">
        <v>4833.33</v>
      </c>
      <c r="AB1498">
        <v>3</v>
      </c>
    </row>
    <row r="1499" spans="1:28" x14ac:dyDescent="0.25">
      <c r="A1499">
        <v>1498</v>
      </c>
      <c r="B1499">
        <v>92743</v>
      </c>
      <c r="C1499">
        <v>24375</v>
      </c>
      <c r="D1499">
        <v>24300</v>
      </c>
      <c r="E1499" s="1">
        <v>0.158</v>
      </c>
      <c r="F1499" t="s">
        <v>23</v>
      </c>
      <c r="G1499" t="s">
        <v>15</v>
      </c>
      <c r="H1499" s="1">
        <v>0.30609999999999998</v>
      </c>
      <c r="I1499" t="s">
        <v>77</v>
      </c>
      <c r="J1499" t="s">
        <v>17</v>
      </c>
      <c r="K1499">
        <v>4708.33</v>
      </c>
      <c r="L1499" t="s">
        <v>83</v>
      </c>
      <c r="M1499">
        <v>18</v>
      </c>
      <c r="N1499">
        <v>49136</v>
      </c>
      <c r="O1499">
        <v>0</v>
      </c>
      <c r="P1499" t="s">
        <v>40</v>
      </c>
      <c r="Q1499">
        <v>15</v>
      </c>
      <c r="R1499">
        <v>30</v>
      </c>
      <c r="S1499">
        <v>1</v>
      </c>
      <c r="T1499">
        <v>11</v>
      </c>
      <c r="U1499" t="s">
        <v>146</v>
      </c>
      <c r="V1499">
        <v>13</v>
      </c>
      <c r="W1499">
        <v>1</v>
      </c>
      <c r="X1499">
        <v>60</v>
      </c>
      <c r="Y1499">
        <v>700</v>
      </c>
      <c r="Z1499">
        <v>704</v>
      </c>
      <c r="AA1499">
        <v>4708.33</v>
      </c>
      <c r="AB1499">
        <v>11</v>
      </c>
    </row>
    <row r="1500" spans="1:28" x14ac:dyDescent="0.25">
      <c r="A1500">
        <v>1499</v>
      </c>
      <c r="B1500">
        <v>83058</v>
      </c>
      <c r="C1500">
        <v>8575</v>
      </c>
      <c r="D1500">
        <v>8575</v>
      </c>
      <c r="E1500" s="1">
        <v>0.158</v>
      </c>
      <c r="F1500" t="s">
        <v>14</v>
      </c>
      <c r="G1500" t="s">
        <v>15</v>
      </c>
      <c r="H1500" s="1">
        <v>0.34410000000000002</v>
      </c>
      <c r="I1500" t="s">
        <v>114</v>
      </c>
      <c r="J1500" t="s">
        <v>17</v>
      </c>
      <c r="K1500">
        <v>4541.67</v>
      </c>
      <c r="L1500" t="s">
        <v>62</v>
      </c>
      <c r="M1500">
        <v>15</v>
      </c>
      <c r="N1500">
        <v>5180</v>
      </c>
      <c r="O1500">
        <v>1</v>
      </c>
      <c r="P1500" t="s">
        <v>40</v>
      </c>
      <c r="Q1500">
        <v>15</v>
      </c>
      <c r="R1500">
        <v>34</v>
      </c>
      <c r="S1500">
        <v>1</v>
      </c>
      <c r="T1500">
        <v>11</v>
      </c>
      <c r="U1500" t="s">
        <v>147</v>
      </c>
      <c r="V1500">
        <v>15</v>
      </c>
      <c r="W1500">
        <v>1</v>
      </c>
      <c r="X1500">
        <v>36</v>
      </c>
      <c r="Y1500">
        <v>675</v>
      </c>
      <c r="Z1500">
        <v>679</v>
      </c>
      <c r="AA1500">
        <v>4541.67</v>
      </c>
      <c r="AB1500">
        <v>11</v>
      </c>
    </row>
    <row r="1501" spans="1:28" x14ac:dyDescent="0.25">
      <c r="A1501">
        <v>1500</v>
      </c>
      <c r="B1501">
        <v>87620</v>
      </c>
      <c r="C1501">
        <v>13800</v>
      </c>
      <c r="D1501">
        <v>13800</v>
      </c>
      <c r="E1501" s="1">
        <v>0.1212</v>
      </c>
      <c r="F1501" t="s">
        <v>14</v>
      </c>
      <c r="G1501" t="s">
        <v>15</v>
      </c>
      <c r="H1501" s="1">
        <v>0.1711</v>
      </c>
      <c r="I1501" t="s">
        <v>24</v>
      </c>
      <c r="J1501" t="s">
        <v>31</v>
      </c>
      <c r="K1501">
        <v>4250</v>
      </c>
      <c r="L1501" t="s">
        <v>27</v>
      </c>
      <c r="M1501">
        <v>8</v>
      </c>
      <c r="N1501">
        <v>11366</v>
      </c>
      <c r="O1501">
        <v>0</v>
      </c>
      <c r="P1501" t="s">
        <v>19</v>
      </c>
      <c r="Q1501">
        <v>12</v>
      </c>
      <c r="R1501">
        <v>17</v>
      </c>
      <c r="S1501">
        <v>1</v>
      </c>
      <c r="T1501">
        <v>0</v>
      </c>
      <c r="U1501" t="s">
        <v>146</v>
      </c>
      <c r="V1501">
        <v>14</v>
      </c>
      <c r="W1501">
        <v>0</v>
      </c>
      <c r="X1501">
        <v>36</v>
      </c>
      <c r="Y1501">
        <v>695</v>
      </c>
      <c r="Z1501">
        <v>699</v>
      </c>
      <c r="AA1501">
        <v>4250</v>
      </c>
      <c r="AB1501">
        <v>0</v>
      </c>
    </row>
    <row r="1502" spans="1:28" x14ac:dyDescent="0.25">
      <c r="A1502">
        <v>1501</v>
      </c>
      <c r="B1502">
        <v>31254</v>
      </c>
      <c r="C1502">
        <v>17000</v>
      </c>
      <c r="D1502">
        <v>17000</v>
      </c>
      <c r="E1502" s="1">
        <v>0.1149</v>
      </c>
      <c r="F1502" t="s">
        <v>14</v>
      </c>
      <c r="G1502" t="s">
        <v>15</v>
      </c>
      <c r="H1502" s="1">
        <v>0.13689999999999999</v>
      </c>
      <c r="I1502" t="s">
        <v>103</v>
      </c>
      <c r="J1502" t="s">
        <v>31</v>
      </c>
      <c r="K1502">
        <v>5083.33</v>
      </c>
      <c r="L1502" t="s">
        <v>27</v>
      </c>
      <c r="M1502">
        <v>9</v>
      </c>
      <c r="N1502">
        <v>13883</v>
      </c>
      <c r="O1502">
        <v>0</v>
      </c>
      <c r="P1502" t="s">
        <v>64</v>
      </c>
      <c r="Q1502">
        <v>11</v>
      </c>
      <c r="R1502">
        <v>13</v>
      </c>
      <c r="S1502">
        <v>1</v>
      </c>
      <c r="T1502">
        <v>4</v>
      </c>
      <c r="U1502" t="s">
        <v>146</v>
      </c>
      <c r="V1502">
        <v>14</v>
      </c>
      <c r="W1502">
        <v>0</v>
      </c>
      <c r="X1502">
        <v>36</v>
      </c>
      <c r="Y1502">
        <v>695</v>
      </c>
      <c r="Z1502">
        <v>699</v>
      </c>
      <c r="AA1502">
        <v>5083.33</v>
      </c>
      <c r="AB1502">
        <v>4</v>
      </c>
    </row>
    <row r="1503" spans="1:28" x14ac:dyDescent="0.25">
      <c r="A1503">
        <v>1502</v>
      </c>
      <c r="B1503">
        <v>58027</v>
      </c>
      <c r="C1503">
        <v>11000</v>
      </c>
      <c r="D1503">
        <v>11000</v>
      </c>
      <c r="E1503" s="1">
        <v>0.13669999999999999</v>
      </c>
      <c r="F1503" t="s">
        <v>14</v>
      </c>
      <c r="G1503" t="s">
        <v>15</v>
      </c>
      <c r="H1503" s="1">
        <v>0.13439999999999999</v>
      </c>
      <c r="I1503" t="s">
        <v>41</v>
      </c>
      <c r="J1503" t="s">
        <v>17</v>
      </c>
      <c r="K1503">
        <v>4666.67</v>
      </c>
      <c r="L1503" t="s">
        <v>62</v>
      </c>
      <c r="M1503">
        <v>8</v>
      </c>
      <c r="N1503">
        <v>10482</v>
      </c>
      <c r="O1503">
        <v>0</v>
      </c>
      <c r="P1503" t="s">
        <v>47</v>
      </c>
      <c r="Q1503">
        <v>13</v>
      </c>
      <c r="R1503">
        <v>13</v>
      </c>
      <c r="S1503">
        <v>1</v>
      </c>
      <c r="T1503">
        <v>6</v>
      </c>
      <c r="U1503" t="s">
        <v>146</v>
      </c>
      <c r="V1503">
        <v>15</v>
      </c>
      <c r="W1503">
        <v>1</v>
      </c>
      <c r="X1503">
        <v>36</v>
      </c>
      <c r="Y1503">
        <v>675</v>
      </c>
      <c r="Z1503">
        <v>679</v>
      </c>
      <c r="AA1503">
        <v>4666.67</v>
      </c>
      <c r="AB1503">
        <v>6</v>
      </c>
    </row>
    <row r="1504" spans="1:28" x14ac:dyDescent="0.25">
      <c r="A1504">
        <v>1503</v>
      </c>
      <c r="B1504">
        <v>12131</v>
      </c>
      <c r="C1504">
        <v>7800</v>
      </c>
      <c r="D1504">
        <v>7800</v>
      </c>
      <c r="E1504" s="1">
        <v>0.14349999999999999</v>
      </c>
      <c r="F1504" t="s">
        <v>14</v>
      </c>
      <c r="G1504" t="s">
        <v>33</v>
      </c>
      <c r="H1504" s="1">
        <v>0.21890000000000001</v>
      </c>
      <c r="I1504" t="s">
        <v>24</v>
      </c>
      <c r="J1504" t="s">
        <v>31</v>
      </c>
      <c r="K1504">
        <v>2508.33</v>
      </c>
      <c r="L1504" t="s">
        <v>84</v>
      </c>
      <c r="M1504">
        <v>5</v>
      </c>
      <c r="N1504">
        <v>25780</v>
      </c>
      <c r="O1504">
        <v>0</v>
      </c>
      <c r="P1504" t="s">
        <v>19</v>
      </c>
      <c r="Q1504">
        <v>14</v>
      </c>
      <c r="R1504">
        <v>21</v>
      </c>
      <c r="S1504">
        <v>3</v>
      </c>
      <c r="T1504">
        <v>0</v>
      </c>
      <c r="U1504" t="s">
        <v>146</v>
      </c>
      <c r="V1504">
        <v>15</v>
      </c>
      <c r="W1504">
        <v>0</v>
      </c>
      <c r="X1504">
        <v>36</v>
      </c>
      <c r="Y1504">
        <v>680</v>
      </c>
      <c r="Z1504">
        <v>684</v>
      </c>
      <c r="AA1504">
        <v>2508.33</v>
      </c>
      <c r="AB1504">
        <v>0</v>
      </c>
    </row>
    <row r="1505" spans="1:28" x14ac:dyDescent="0.25">
      <c r="A1505">
        <v>1504</v>
      </c>
      <c r="B1505">
        <v>30255</v>
      </c>
      <c r="C1505">
        <v>3725</v>
      </c>
      <c r="D1505">
        <v>3725</v>
      </c>
      <c r="E1505" s="1">
        <v>0.10589999999999999</v>
      </c>
      <c r="F1505" t="s">
        <v>14</v>
      </c>
      <c r="G1505" t="s">
        <v>29</v>
      </c>
      <c r="H1505" s="1">
        <v>0.1857</v>
      </c>
      <c r="I1505" t="s">
        <v>71</v>
      </c>
      <c r="J1505" t="s">
        <v>31</v>
      </c>
      <c r="K1505">
        <v>11666.67</v>
      </c>
      <c r="L1505" t="s">
        <v>27</v>
      </c>
      <c r="M1505">
        <v>21</v>
      </c>
      <c r="N1505">
        <v>43987</v>
      </c>
      <c r="O1505">
        <v>0</v>
      </c>
      <c r="P1505" t="s">
        <v>40</v>
      </c>
      <c r="Q1505">
        <v>10</v>
      </c>
      <c r="R1505">
        <v>18</v>
      </c>
      <c r="S1505">
        <v>2</v>
      </c>
      <c r="T1505">
        <v>11</v>
      </c>
      <c r="U1505" t="s">
        <v>146</v>
      </c>
      <c r="V1505">
        <v>14</v>
      </c>
      <c r="W1505">
        <v>0</v>
      </c>
      <c r="X1505">
        <v>36</v>
      </c>
      <c r="Y1505">
        <v>695</v>
      </c>
      <c r="Z1505">
        <v>699</v>
      </c>
      <c r="AA1505">
        <v>11666.67</v>
      </c>
      <c r="AB1505">
        <v>11</v>
      </c>
    </row>
    <row r="1506" spans="1:28" x14ac:dyDescent="0.25">
      <c r="A1506">
        <v>1505</v>
      </c>
      <c r="B1506">
        <v>57001</v>
      </c>
      <c r="C1506">
        <v>11000</v>
      </c>
      <c r="D1506">
        <v>11000</v>
      </c>
      <c r="E1506" s="1">
        <v>0.17269999999999999</v>
      </c>
      <c r="F1506" t="s">
        <v>14</v>
      </c>
      <c r="G1506" t="s">
        <v>33</v>
      </c>
      <c r="H1506" s="1">
        <v>0.1144</v>
      </c>
      <c r="I1506" t="s">
        <v>86</v>
      </c>
      <c r="J1506" t="s">
        <v>17</v>
      </c>
      <c r="K1506">
        <v>5000</v>
      </c>
      <c r="L1506" t="s">
        <v>48</v>
      </c>
      <c r="M1506">
        <v>7</v>
      </c>
      <c r="N1506">
        <v>10070</v>
      </c>
      <c r="O1506">
        <v>3</v>
      </c>
      <c r="P1506" t="s">
        <v>40</v>
      </c>
      <c r="Q1506">
        <v>17</v>
      </c>
      <c r="R1506">
        <v>11</v>
      </c>
      <c r="S1506">
        <v>3</v>
      </c>
      <c r="T1506">
        <v>11</v>
      </c>
      <c r="U1506" t="s">
        <v>149</v>
      </c>
      <c r="V1506">
        <v>17</v>
      </c>
      <c r="W1506">
        <v>1</v>
      </c>
      <c r="X1506">
        <v>36</v>
      </c>
      <c r="Y1506">
        <v>665</v>
      </c>
      <c r="Z1506">
        <v>669</v>
      </c>
      <c r="AA1506">
        <v>5000</v>
      </c>
      <c r="AB1506">
        <v>11</v>
      </c>
    </row>
    <row r="1507" spans="1:28" x14ac:dyDescent="0.25">
      <c r="A1507">
        <v>1506</v>
      </c>
      <c r="B1507">
        <v>61049</v>
      </c>
      <c r="C1507">
        <v>8500</v>
      </c>
      <c r="D1507">
        <v>8500</v>
      </c>
      <c r="E1507" s="1">
        <v>0.15310000000000001</v>
      </c>
      <c r="F1507" t="s">
        <v>14</v>
      </c>
      <c r="G1507" t="s">
        <v>15</v>
      </c>
      <c r="H1507" s="1">
        <v>7.5600000000000001E-2</v>
      </c>
      <c r="I1507" t="s">
        <v>99</v>
      </c>
      <c r="J1507" t="s">
        <v>31</v>
      </c>
      <c r="K1507">
        <v>3333.33</v>
      </c>
      <c r="L1507" t="s">
        <v>36</v>
      </c>
      <c r="M1507">
        <v>5</v>
      </c>
      <c r="N1507">
        <v>8844</v>
      </c>
      <c r="O1507">
        <v>0</v>
      </c>
      <c r="P1507" t="s">
        <v>19</v>
      </c>
      <c r="Q1507">
        <v>15</v>
      </c>
      <c r="R1507">
        <v>7</v>
      </c>
      <c r="S1507">
        <v>1</v>
      </c>
      <c r="T1507">
        <v>0</v>
      </c>
      <c r="U1507" t="s">
        <v>146</v>
      </c>
      <c r="V1507">
        <v>16</v>
      </c>
      <c r="W1507">
        <v>0</v>
      </c>
      <c r="X1507">
        <v>36</v>
      </c>
      <c r="Y1507">
        <v>670</v>
      </c>
      <c r="Z1507">
        <v>674</v>
      </c>
      <c r="AA1507">
        <v>3333.33</v>
      </c>
      <c r="AB1507">
        <v>0</v>
      </c>
    </row>
    <row r="1508" spans="1:28" x14ac:dyDescent="0.25">
      <c r="A1508">
        <v>1507</v>
      </c>
      <c r="B1508">
        <v>58569</v>
      </c>
      <c r="C1508">
        <v>10000</v>
      </c>
      <c r="D1508">
        <v>10000</v>
      </c>
      <c r="E1508" s="1">
        <v>9.7600000000000006E-2</v>
      </c>
      <c r="F1508" t="s">
        <v>14</v>
      </c>
      <c r="G1508" t="s">
        <v>29</v>
      </c>
      <c r="H1508" s="1">
        <v>6.83E-2</v>
      </c>
      <c r="I1508" t="s">
        <v>38</v>
      </c>
      <c r="J1508" t="s">
        <v>31</v>
      </c>
      <c r="K1508">
        <v>4583.33</v>
      </c>
      <c r="L1508" t="s">
        <v>42</v>
      </c>
      <c r="M1508">
        <v>14</v>
      </c>
      <c r="N1508">
        <v>13511</v>
      </c>
      <c r="O1508">
        <v>0</v>
      </c>
      <c r="P1508" t="s">
        <v>53</v>
      </c>
      <c r="Q1508">
        <v>9</v>
      </c>
      <c r="R1508">
        <v>6</v>
      </c>
      <c r="S1508">
        <v>2</v>
      </c>
      <c r="T1508">
        <v>7</v>
      </c>
      <c r="U1508" t="s">
        <v>146</v>
      </c>
      <c r="V1508">
        <v>12</v>
      </c>
      <c r="W1508">
        <v>0</v>
      </c>
      <c r="X1508">
        <v>36</v>
      </c>
      <c r="Y1508">
        <v>705</v>
      </c>
      <c r="Z1508">
        <v>709</v>
      </c>
      <c r="AA1508">
        <v>4583.33</v>
      </c>
      <c r="AB1508">
        <v>7</v>
      </c>
    </row>
    <row r="1509" spans="1:28" x14ac:dyDescent="0.25">
      <c r="A1509">
        <v>1508</v>
      </c>
      <c r="B1509">
        <v>37224</v>
      </c>
      <c r="C1509">
        <v>12000</v>
      </c>
      <c r="D1509">
        <v>12000</v>
      </c>
      <c r="E1509" s="1">
        <v>0.1171</v>
      </c>
      <c r="F1509" t="s">
        <v>23</v>
      </c>
      <c r="G1509" t="s">
        <v>15</v>
      </c>
      <c r="H1509" s="1">
        <v>0.23300000000000001</v>
      </c>
      <c r="I1509" t="s">
        <v>34</v>
      </c>
      <c r="J1509" t="s">
        <v>17</v>
      </c>
      <c r="K1509">
        <v>4000</v>
      </c>
      <c r="L1509" t="s">
        <v>51</v>
      </c>
      <c r="M1509">
        <v>8</v>
      </c>
      <c r="N1509">
        <v>15010</v>
      </c>
      <c r="O1509">
        <v>0</v>
      </c>
      <c r="P1509" t="s">
        <v>40</v>
      </c>
      <c r="Q1509">
        <v>11</v>
      </c>
      <c r="R1509">
        <v>23</v>
      </c>
      <c r="S1509">
        <v>1</v>
      </c>
      <c r="T1509">
        <v>11</v>
      </c>
      <c r="U1509" t="s">
        <v>146</v>
      </c>
      <c r="V1509">
        <v>10</v>
      </c>
      <c r="W1509">
        <v>1</v>
      </c>
      <c r="X1509">
        <v>60</v>
      </c>
      <c r="Y1509">
        <v>725</v>
      </c>
      <c r="Z1509">
        <v>729</v>
      </c>
      <c r="AA1509">
        <v>4000</v>
      </c>
      <c r="AB1509">
        <v>11</v>
      </c>
    </row>
    <row r="1510" spans="1:28" x14ac:dyDescent="0.25">
      <c r="A1510">
        <v>1509</v>
      </c>
      <c r="B1510">
        <v>59159</v>
      </c>
      <c r="C1510">
        <v>31500</v>
      </c>
      <c r="D1510">
        <v>31425</v>
      </c>
      <c r="E1510" s="1">
        <v>0.1212</v>
      </c>
      <c r="F1510" t="s">
        <v>23</v>
      </c>
      <c r="G1510" t="s">
        <v>33</v>
      </c>
      <c r="H1510" s="1">
        <v>0.2132</v>
      </c>
      <c r="I1510" t="s">
        <v>81</v>
      </c>
      <c r="J1510" t="s">
        <v>31</v>
      </c>
      <c r="K1510">
        <v>5250</v>
      </c>
      <c r="L1510" t="s">
        <v>88</v>
      </c>
      <c r="M1510">
        <v>10</v>
      </c>
      <c r="N1510">
        <v>11936</v>
      </c>
      <c r="O1510">
        <v>0</v>
      </c>
      <c r="P1510" t="s">
        <v>40</v>
      </c>
      <c r="Q1510">
        <v>12</v>
      </c>
      <c r="R1510">
        <v>21</v>
      </c>
      <c r="S1510">
        <v>3</v>
      </c>
      <c r="T1510">
        <v>11</v>
      </c>
      <c r="U1510" t="s">
        <v>146</v>
      </c>
      <c r="V1510">
        <v>8</v>
      </c>
      <c r="W1510">
        <v>0</v>
      </c>
      <c r="X1510">
        <v>60</v>
      </c>
      <c r="Y1510">
        <v>755</v>
      </c>
      <c r="Z1510">
        <v>759</v>
      </c>
      <c r="AA1510">
        <v>5250</v>
      </c>
      <c r="AB1510">
        <v>11</v>
      </c>
    </row>
    <row r="1511" spans="1:28" x14ac:dyDescent="0.25">
      <c r="A1511">
        <v>1510</v>
      </c>
      <c r="B1511">
        <v>84476</v>
      </c>
      <c r="C1511">
        <v>19000</v>
      </c>
      <c r="D1511">
        <v>19000</v>
      </c>
      <c r="E1511" s="1">
        <v>0.15310000000000001</v>
      </c>
      <c r="F1511" t="s">
        <v>23</v>
      </c>
      <c r="G1511" t="s">
        <v>15</v>
      </c>
      <c r="H1511" s="1">
        <v>0.27650000000000002</v>
      </c>
      <c r="I1511" t="s">
        <v>46</v>
      </c>
      <c r="J1511" t="s">
        <v>31</v>
      </c>
      <c r="K1511">
        <v>3617.21</v>
      </c>
      <c r="L1511" t="s">
        <v>42</v>
      </c>
      <c r="M1511">
        <v>8</v>
      </c>
      <c r="N1511">
        <v>25692</v>
      </c>
      <c r="O1511">
        <v>0</v>
      </c>
      <c r="P1511" t="s">
        <v>37</v>
      </c>
      <c r="Q1511">
        <v>15</v>
      </c>
      <c r="R1511">
        <v>27</v>
      </c>
      <c r="S1511">
        <v>1</v>
      </c>
      <c r="T1511">
        <v>3</v>
      </c>
      <c r="U1511" t="s">
        <v>146</v>
      </c>
      <c r="V1511">
        <v>12</v>
      </c>
      <c r="W1511">
        <v>0</v>
      </c>
      <c r="X1511">
        <v>60</v>
      </c>
      <c r="Y1511">
        <v>705</v>
      </c>
      <c r="Z1511">
        <v>709</v>
      </c>
      <c r="AA1511">
        <v>3617.21</v>
      </c>
      <c r="AB1511">
        <v>3</v>
      </c>
    </row>
    <row r="1512" spans="1:28" x14ac:dyDescent="0.25">
      <c r="A1512">
        <v>1511</v>
      </c>
      <c r="B1512">
        <v>94507</v>
      </c>
      <c r="C1512">
        <v>12000</v>
      </c>
      <c r="D1512">
        <v>12000</v>
      </c>
      <c r="E1512" s="1">
        <v>0.1016</v>
      </c>
      <c r="F1512" t="s">
        <v>14</v>
      </c>
      <c r="G1512" t="s">
        <v>15</v>
      </c>
      <c r="H1512" s="1">
        <v>0.14219999999999999</v>
      </c>
      <c r="I1512" t="s">
        <v>99</v>
      </c>
      <c r="J1512" t="s">
        <v>17</v>
      </c>
      <c r="K1512">
        <v>8791.67</v>
      </c>
      <c r="L1512" t="s">
        <v>27</v>
      </c>
      <c r="M1512">
        <v>10</v>
      </c>
      <c r="N1512">
        <v>17185</v>
      </c>
      <c r="O1512">
        <v>2</v>
      </c>
      <c r="P1512" t="s">
        <v>44</v>
      </c>
      <c r="Q1512">
        <v>10</v>
      </c>
      <c r="R1512">
        <v>14</v>
      </c>
      <c r="S1512">
        <v>1</v>
      </c>
      <c r="T1512">
        <v>8</v>
      </c>
      <c r="U1512" t="s">
        <v>148</v>
      </c>
      <c r="V1512">
        <v>14</v>
      </c>
      <c r="W1512">
        <v>1</v>
      </c>
      <c r="X1512">
        <v>36</v>
      </c>
      <c r="Y1512">
        <v>695</v>
      </c>
      <c r="Z1512">
        <v>699</v>
      </c>
      <c r="AA1512">
        <v>8791.67</v>
      </c>
      <c r="AB1512">
        <v>8</v>
      </c>
    </row>
    <row r="1513" spans="1:28" x14ac:dyDescent="0.25">
      <c r="A1513">
        <v>1512</v>
      </c>
      <c r="B1513">
        <v>69461</v>
      </c>
      <c r="C1513">
        <v>19125</v>
      </c>
      <c r="D1513">
        <v>19125</v>
      </c>
      <c r="E1513" s="1">
        <v>0.1016</v>
      </c>
      <c r="F1513" t="s">
        <v>14</v>
      </c>
      <c r="G1513" t="s">
        <v>15</v>
      </c>
      <c r="H1513" s="1">
        <v>0.25580000000000003</v>
      </c>
      <c r="I1513" t="s">
        <v>46</v>
      </c>
      <c r="J1513" t="s">
        <v>31</v>
      </c>
      <c r="K1513">
        <v>4000</v>
      </c>
      <c r="L1513" t="s">
        <v>51</v>
      </c>
      <c r="M1513">
        <v>5</v>
      </c>
      <c r="N1513">
        <v>0</v>
      </c>
      <c r="O1513">
        <v>0</v>
      </c>
      <c r="P1513" t="s">
        <v>28</v>
      </c>
      <c r="Q1513">
        <v>10</v>
      </c>
      <c r="R1513">
        <v>25</v>
      </c>
      <c r="S1513">
        <v>1</v>
      </c>
      <c r="T1513">
        <v>5</v>
      </c>
      <c r="U1513" t="s">
        <v>146</v>
      </c>
      <c r="V1513">
        <v>10</v>
      </c>
      <c r="W1513">
        <v>0</v>
      </c>
      <c r="X1513">
        <v>36</v>
      </c>
      <c r="Y1513">
        <v>725</v>
      </c>
      <c r="Z1513">
        <v>729</v>
      </c>
      <c r="AA1513">
        <v>4000</v>
      </c>
      <c r="AB1513">
        <v>5</v>
      </c>
    </row>
    <row r="1514" spans="1:28" x14ac:dyDescent="0.25">
      <c r="A1514">
        <v>1513</v>
      </c>
      <c r="B1514">
        <v>8194</v>
      </c>
      <c r="C1514">
        <v>6525</v>
      </c>
      <c r="D1514">
        <v>6500</v>
      </c>
      <c r="E1514" s="1">
        <v>0.16070000000000001</v>
      </c>
      <c r="F1514" t="s">
        <v>14</v>
      </c>
      <c r="G1514" t="s">
        <v>33</v>
      </c>
      <c r="H1514" s="1">
        <v>0.1011</v>
      </c>
      <c r="I1514" t="s">
        <v>72</v>
      </c>
      <c r="J1514" t="s">
        <v>31</v>
      </c>
      <c r="K1514">
        <v>3166.67</v>
      </c>
      <c r="L1514" t="s">
        <v>83</v>
      </c>
      <c r="M1514">
        <v>3</v>
      </c>
      <c r="N1514">
        <v>2494</v>
      </c>
      <c r="O1514">
        <v>1</v>
      </c>
      <c r="P1514" t="s">
        <v>49</v>
      </c>
      <c r="Q1514">
        <v>16</v>
      </c>
      <c r="R1514">
        <v>10</v>
      </c>
      <c r="S1514">
        <v>3</v>
      </c>
      <c r="T1514">
        <v>1</v>
      </c>
      <c r="U1514" t="s">
        <v>147</v>
      </c>
      <c r="V1514">
        <v>13</v>
      </c>
      <c r="W1514">
        <v>0</v>
      </c>
      <c r="X1514">
        <v>36</v>
      </c>
      <c r="Y1514">
        <v>700</v>
      </c>
      <c r="Z1514">
        <v>704</v>
      </c>
      <c r="AA1514">
        <v>3166.67</v>
      </c>
      <c r="AB1514">
        <v>1</v>
      </c>
    </row>
    <row r="1515" spans="1:28" x14ac:dyDescent="0.25">
      <c r="A1515">
        <v>1514</v>
      </c>
      <c r="B1515">
        <v>72283</v>
      </c>
      <c r="C1515">
        <v>8975</v>
      </c>
      <c r="D1515">
        <v>8975</v>
      </c>
      <c r="E1515" s="1">
        <v>7.9000000000000001E-2</v>
      </c>
      <c r="F1515" t="s">
        <v>14</v>
      </c>
      <c r="G1515" t="s">
        <v>15</v>
      </c>
      <c r="H1515" s="1">
        <v>0.21510000000000001</v>
      </c>
      <c r="I1515" t="s">
        <v>30</v>
      </c>
      <c r="J1515" t="s">
        <v>17</v>
      </c>
      <c r="K1515">
        <v>9166.67</v>
      </c>
      <c r="L1515" t="s">
        <v>51</v>
      </c>
      <c r="M1515">
        <v>18</v>
      </c>
      <c r="N1515">
        <v>61613</v>
      </c>
      <c r="O1515">
        <v>3</v>
      </c>
      <c r="P1515" t="s">
        <v>40</v>
      </c>
      <c r="Q1515">
        <v>7</v>
      </c>
      <c r="R1515">
        <v>21</v>
      </c>
      <c r="S1515">
        <v>1</v>
      </c>
      <c r="T1515">
        <v>11</v>
      </c>
      <c r="U1515" t="s">
        <v>149</v>
      </c>
      <c r="V1515">
        <v>10</v>
      </c>
      <c r="W1515">
        <v>1</v>
      </c>
      <c r="X1515">
        <v>36</v>
      </c>
      <c r="Y1515">
        <v>725</v>
      </c>
      <c r="Z1515">
        <v>729</v>
      </c>
      <c r="AA1515">
        <v>9166.67</v>
      </c>
      <c r="AB1515">
        <v>11</v>
      </c>
    </row>
    <row r="1516" spans="1:28" x14ac:dyDescent="0.25">
      <c r="A1516">
        <v>1515</v>
      </c>
      <c r="B1516">
        <v>32215</v>
      </c>
      <c r="C1516">
        <v>6000</v>
      </c>
      <c r="D1516">
        <v>5975</v>
      </c>
      <c r="E1516" s="1">
        <v>6.0299999999999999E-2</v>
      </c>
      <c r="F1516" t="s">
        <v>14</v>
      </c>
      <c r="G1516" t="s">
        <v>33</v>
      </c>
      <c r="H1516" s="1">
        <v>0.11409999999999999</v>
      </c>
      <c r="I1516" t="s">
        <v>71</v>
      </c>
      <c r="J1516" t="s">
        <v>17</v>
      </c>
      <c r="K1516">
        <v>6250</v>
      </c>
      <c r="L1516" t="s">
        <v>67</v>
      </c>
      <c r="M1516">
        <v>9</v>
      </c>
      <c r="N1516">
        <v>89985</v>
      </c>
      <c r="O1516">
        <v>2</v>
      </c>
      <c r="P1516" t="s">
        <v>100</v>
      </c>
      <c r="Q1516">
        <v>6</v>
      </c>
      <c r="R1516">
        <v>11</v>
      </c>
      <c r="S1516">
        <v>3</v>
      </c>
      <c r="T1516" t="s">
        <v>100</v>
      </c>
      <c r="U1516" t="s">
        <v>148</v>
      </c>
      <c r="V1516">
        <v>7</v>
      </c>
      <c r="W1516">
        <v>1</v>
      </c>
      <c r="X1516">
        <v>36</v>
      </c>
      <c r="Y1516">
        <v>780</v>
      </c>
      <c r="Z1516">
        <v>784</v>
      </c>
      <c r="AA1516">
        <v>6250</v>
      </c>
      <c r="AB1516">
        <v>-1</v>
      </c>
    </row>
    <row r="1517" spans="1:28" x14ac:dyDescent="0.25">
      <c r="A1517">
        <v>1516</v>
      </c>
      <c r="B1517">
        <v>47228</v>
      </c>
      <c r="C1517">
        <v>20800</v>
      </c>
      <c r="D1517">
        <v>20800</v>
      </c>
      <c r="E1517" s="1">
        <v>0.19220000000000001</v>
      </c>
      <c r="F1517" t="s">
        <v>23</v>
      </c>
      <c r="G1517" t="s">
        <v>29</v>
      </c>
      <c r="H1517" s="1">
        <v>0.155</v>
      </c>
      <c r="I1517" t="s">
        <v>20</v>
      </c>
      <c r="J1517" t="s">
        <v>31</v>
      </c>
      <c r="K1517">
        <v>6916.67</v>
      </c>
      <c r="L1517" t="s">
        <v>84</v>
      </c>
      <c r="M1517">
        <v>20</v>
      </c>
      <c r="N1517">
        <v>28764</v>
      </c>
      <c r="O1517">
        <v>1</v>
      </c>
      <c r="P1517" t="s">
        <v>40</v>
      </c>
      <c r="Q1517">
        <v>19</v>
      </c>
      <c r="R1517">
        <v>15</v>
      </c>
      <c r="S1517">
        <v>2</v>
      </c>
      <c r="T1517">
        <v>11</v>
      </c>
      <c r="U1517" t="s">
        <v>147</v>
      </c>
      <c r="V1517">
        <v>15</v>
      </c>
      <c r="W1517">
        <v>0</v>
      </c>
      <c r="X1517">
        <v>60</v>
      </c>
      <c r="Y1517">
        <v>680</v>
      </c>
      <c r="Z1517">
        <v>684</v>
      </c>
      <c r="AA1517">
        <v>6916.67</v>
      </c>
      <c r="AB1517">
        <v>11</v>
      </c>
    </row>
    <row r="1518" spans="1:28" x14ac:dyDescent="0.25">
      <c r="A1518">
        <v>1517</v>
      </c>
      <c r="B1518">
        <v>41426</v>
      </c>
      <c r="C1518">
        <v>8400</v>
      </c>
      <c r="D1518">
        <v>8400</v>
      </c>
      <c r="E1518" s="1">
        <v>0.14269999999999999</v>
      </c>
      <c r="F1518" t="s">
        <v>14</v>
      </c>
      <c r="G1518" t="s">
        <v>15</v>
      </c>
      <c r="H1518" s="1">
        <v>0.1195</v>
      </c>
      <c r="I1518" t="s">
        <v>85</v>
      </c>
      <c r="J1518" t="s">
        <v>17</v>
      </c>
      <c r="K1518">
        <v>4166.67</v>
      </c>
      <c r="L1518" t="s">
        <v>84</v>
      </c>
      <c r="M1518">
        <v>10</v>
      </c>
      <c r="N1518">
        <v>16634</v>
      </c>
      <c r="O1518">
        <v>1</v>
      </c>
      <c r="P1518" t="s">
        <v>40</v>
      </c>
      <c r="Q1518">
        <v>14</v>
      </c>
      <c r="R1518">
        <v>11</v>
      </c>
      <c r="S1518">
        <v>1</v>
      </c>
      <c r="T1518">
        <v>11</v>
      </c>
      <c r="U1518" t="s">
        <v>147</v>
      </c>
      <c r="V1518">
        <v>15</v>
      </c>
      <c r="W1518">
        <v>1</v>
      </c>
      <c r="X1518">
        <v>36</v>
      </c>
      <c r="Y1518">
        <v>680</v>
      </c>
      <c r="Z1518">
        <v>684</v>
      </c>
      <c r="AA1518">
        <v>4166.67</v>
      </c>
      <c r="AB1518">
        <v>11</v>
      </c>
    </row>
    <row r="1519" spans="1:28" x14ac:dyDescent="0.25">
      <c r="A1519">
        <v>1518</v>
      </c>
      <c r="B1519">
        <v>79725</v>
      </c>
      <c r="C1519">
        <v>20000</v>
      </c>
      <c r="D1519">
        <v>20000</v>
      </c>
      <c r="E1519" s="1">
        <v>0.18490000000000001</v>
      </c>
      <c r="F1519" t="s">
        <v>14</v>
      </c>
      <c r="G1519" t="s">
        <v>15</v>
      </c>
      <c r="H1519" s="1">
        <v>0.1283</v>
      </c>
      <c r="I1519" t="s">
        <v>46</v>
      </c>
      <c r="J1519" t="s">
        <v>17</v>
      </c>
      <c r="K1519">
        <v>13583.33</v>
      </c>
      <c r="L1519" t="s">
        <v>62</v>
      </c>
      <c r="M1519">
        <v>17</v>
      </c>
      <c r="N1519">
        <v>30679</v>
      </c>
      <c r="O1519">
        <v>1</v>
      </c>
      <c r="P1519" t="s">
        <v>19</v>
      </c>
      <c r="Q1519">
        <v>18</v>
      </c>
      <c r="R1519">
        <v>12</v>
      </c>
      <c r="S1519">
        <v>1</v>
      </c>
      <c r="T1519">
        <v>0</v>
      </c>
      <c r="U1519" t="s">
        <v>147</v>
      </c>
      <c r="V1519">
        <v>15</v>
      </c>
      <c r="W1519">
        <v>1</v>
      </c>
      <c r="X1519">
        <v>36</v>
      </c>
      <c r="Y1519">
        <v>675</v>
      </c>
      <c r="Z1519">
        <v>679</v>
      </c>
      <c r="AA1519">
        <v>13583.33</v>
      </c>
      <c r="AB1519">
        <v>0</v>
      </c>
    </row>
    <row r="1520" spans="1:28" x14ac:dyDescent="0.25">
      <c r="A1520">
        <v>1519</v>
      </c>
      <c r="B1520">
        <v>85720</v>
      </c>
      <c r="C1520">
        <v>18550</v>
      </c>
      <c r="D1520">
        <v>18550</v>
      </c>
      <c r="E1520" s="1">
        <v>0.1212</v>
      </c>
      <c r="F1520" t="s">
        <v>14</v>
      </c>
      <c r="G1520" t="s">
        <v>15</v>
      </c>
      <c r="H1520" s="1">
        <v>0.1137</v>
      </c>
      <c r="I1520" t="s">
        <v>46</v>
      </c>
      <c r="J1520" t="s">
        <v>17</v>
      </c>
      <c r="K1520">
        <v>3941</v>
      </c>
      <c r="L1520" t="s">
        <v>78</v>
      </c>
      <c r="M1520">
        <v>14</v>
      </c>
      <c r="N1520">
        <v>9438</v>
      </c>
      <c r="O1520">
        <v>0</v>
      </c>
      <c r="P1520" t="s">
        <v>100</v>
      </c>
      <c r="Q1520">
        <v>12</v>
      </c>
      <c r="R1520">
        <v>11</v>
      </c>
      <c r="S1520">
        <v>1</v>
      </c>
      <c r="T1520" t="s">
        <v>100</v>
      </c>
      <c r="U1520" t="s">
        <v>146</v>
      </c>
      <c r="V1520">
        <v>12</v>
      </c>
      <c r="W1520">
        <v>1</v>
      </c>
      <c r="X1520">
        <v>36</v>
      </c>
      <c r="Y1520">
        <v>710</v>
      </c>
      <c r="Z1520">
        <v>714</v>
      </c>
      <c r="AA1520">
        <v>3941</v>
      </c>
      <c r="AB1520">
        <v>-1</v>
      </c>
    </row>
    <row r="1521" spans="1:28" x14ac:dyDescent="0.25">
      <c r="A1521">
        <v>1520</v>
      </c>
      <c r="B1521">
        <v>65819</v>
      </c>
      <c r="C1521">
        <v>9600</v>
      </c>
      <c r="D1521">
        <v>9600</v>
      </c>
      <c r="E1521" s="1">
        <v>0.1212</v>
      </c>
      <c r="F1521" t="s">
        <v>14</v>
      </c>
      <c r="G1521" t="s">
        <v>29</v>
      </c>
      <c r="H1521" s="1">
        <v>0.2535</v>
      </c>
      <c r="I1521" t="s">
        <v>34</v>
      </c>
      <c r="J1521" t="s">
        <v>31</v>
      </c>
      <c r="K1521">
        <v>4750</v>
      </c>
      <c r="L1521" t="s">
        <v>43</v>
      </c>
      <c r="M1521">
        <v>11</v>
      </c>
      <c r="N1521">
        <v>29475</v>
      </c>
      <c r="O1521">
        <v>0</v>
      </c>
      <c r="P1521" t="s">
        <v>28</v>
      </c>
      <c r="Q1521">
        <v>12</v>
      </c>
      <c r="R1521">
        <v>25</v>
      </c>
      <c r="S1521">
        <v>2</v>
      </c>
      <c r="T1521">
        <v>5</v>
      </c>
      <c r="U1521" t="s">
        <v>146</v>
      </c>
      <c r="V1521">
        <v>14</v>
      </c>
      <c r="W1521">
        <v>0</v>
      </c>
      <c r="X1521">
        <v>36</v>
      </c>
      <c r="Y1521">
        <v>685</v>
      </c>
      <c r="Z1521">
        <v>689</v>
      </c>
      <c r="AA1521">
        <v>4750</v>
      </c>
      <c r="AB1521">
        <v>5</v>
      </c>
    </row>
    <row r="1522" spans="1:28" x14ac:dyDescent="0.25">
      <c r="A1522">
        <v>1521</v>
      </c>
      <c r="B1522">
        <v>60947</v>
      </c>
      <c r="C1522">
        <v>6000</v>
      </c>
      <c r="D1522">
        <v>6000</v>
      </c>
      <c r="E1522" s="1">
        <v>6.0299999999999999E-2</v>
      </c>
      <c r="F1522" t="s">
        <v>14</v>
      </c>
      <c r="G1522" t="s">
        <v>76</v>
      </c>
      <c r="H1522" s="1">
        <v>0.1268</v>
      </c>
      <c r="I1522" t="s">
        <v>20</v>
      </c>
      <c r="J1522" t="s">
        <v>17</v>
      </c>
      <c r="K1522">
        <v>6666.67</v>
      </c>
      <c r="L1522" t="s">
        <v>104</v>
      </c>
      <c r="M1522">
        <v>13</v>
      </c>
      <c r="N1522">
        <v>8581</v>
      </c>
      <c r="O1522">
        <v>0</v>
      </c>
      <c r="P1522" t="s">
        <v>40</v>
      </c>
      <c r="Q1522">
        <v>6</v>
      </c>
      <c r="R1522">
        <v>12</v>
      </c>
      <c r="S1522">
        <v>5</v>
      </c>
      <c r="T1522">
        <v>11</v>
      </c>
      <c r="U1522" t="s">
        <v>146</v>
      </c>
      <c r="V1522">
        <v>8</v>
      </c>
      <c r="W1522">
        <v>1</v>
      </c>
      <c r="X1522">
        <v>36</v>
      </c>
      <c r="Y1522">
        <v>775</v>
      </c>
      <c r="Z1522">
        <v>779</v>
      </c>
      <c r="AA1522">
        <v>6666.67</v>
      </c>
      <c r="AB1522">
        <v>11</v>
      </c>
    </row>
    <row r="1523" spans="1:28" x14ac:dyDescent="0.25">
      <c r="A1523">
        <v>1522</v>
      </c>
      <c r="B1523">
        <v>66542</v>
      </c>
      <c r="C1523">
        <v>14000</v>
      </c>
      <c r="D1523">
        <v>14000</v>
      </c>
      <c r="E1523" s="1">
        <v>0.15310000000000001</v>
      </c>
      <c r="F1523" t="s">
        <v>14</v>
      </c>
      <c r="G1523" t="s">
        <v>29</v>
      </c>
      <c r="H1523" s="1">
        <v>0.1135</v>
      </c>
      <c r="I1523" t="s">
        <v>59</v>
      </c>
      <c r="J1523" t="s">
        <v>31</v>
      </c>
      <c r="K1523">
        <v>7333.33</v>
      </c>
      <c r="L1523" t="s">
        <v>84</v>
      </c>
      <c r="M1523">
        <v>7</v>
      </c>
      <c r="N1523">
        <v>6229</v>
      </c>
      <c r="O1523">
        <v>1</v>
      </c>
      <c r="P1523" t="s">
        <v>19</v>
      </c>
      <c r="Q1523">
        <v>15</v>
      </c>
      <c r="R1523">
        <v>11</v>
      </c>
      <c r="S1523">
        <v>2</v>
      </c>
      <c r="T1523">
        <v>0</v>
      </c>
      <c r="U1523" t="s">
        <v>147</v>
      </c>
      <c r="V1523">
        <v>15</v>
      </c>
      <c r="W1523">
        <v>0</v>
      </c>
      <c r="X1523">
        <v>36</v>
      </c>
      <c r="Y1523">
        <v>680</v>
      </c>
      <c r="Z1523">
        <v>684</v>
      </c>
      <c r="AA1523">
        <v>7333.33</v>
      </c>
      <c r="AB1523">
        <v>0</v>
      </c>
    </row>
    <row r="1524" spans="1:28" x14ac:dyDescent="0.25">
      <c r="A1524">
        <v>1523</v>
      </c>
      <c r="B1524">
        <v>17609</v>
      </c>
      <c r="C1524">
        <v>17000</v>
      </c>
      <c r="D1524">
        <v>16573.330000000002</v>
      </c>
      <c r="E1524" s="1">
        <v>0.1298</v>
      </c>
      <c r="F1524" t="s">
        <v>14</v>
      </c>
      <c r="G1524" t="s">
        <v>15</v>
      </c>
      <c r="H1524" s="1">
        <v>0.15720000000000001</v>
      </c>
      <c r="I1524" t="s">
        <v>56</v>
      </c>
      <c r="J1524" t="s">
        <v>31</v>
      </c>
      <c r="K1524">
        <v>4333.33</v>
      </c>
      <c r="L1524" t="s">
        <v>42</v>
      </c>
      <c r="M1524">
        <v>5</v>
      </c>
      <c r="N1524">
        <v>19053</v>
      </c>
      <c r="O1524">
        <v>0</v>
      </c>
      <c r="P1524" t="s">
        <v>40</v>
      </c>
      <c r="Q1524">
        <v>12</v>
      </c>
      <c r="R1524">
        <v>15</v>
      </c>
      <c r="S1524">
        <v>1</v>
      </c>
      <c r="T1524">
        <v>11</v>
      </c>
      <c r="U1524" t="s">
        <v>146</v>
      </c>
      <c r="V1524">
        <v>12</v>
      </c>
      <c r="W1524">
        <v>0</v>
      </c>
      <c r="X1524">
        <v>36</v>
      </c>
      <c r="Y1524">
        <v>705</v>
      </c>
      <c r="Z1524">
        <v>709</v>
      </c>
      <c r="AA1524">
        <v>4333.33</v>
      </c>
      <c r="AB1524">
        <v>11</v>
      </c>
    </row>
    <row r="1525" spans="1:28" x14ac:dyDescent="0.25">
      <c r="A1525">
        <v>1524</v>
      </c>
      <c r="B1525">
        <v>41569</v>
      </c>
      <c r="C1525">
        <v>13250</v>
      </c>
      <c r="D1525">
        <v>13225</v>
      </c>
      <c r="E1525" s="1">
        <v>0.1065</v>
      </c>
      <c r="F1525" t="s">
        <v>14</v>
      </c>
      <c r="G1525" t="s">
        <v>29</v>
      </c>
      <c r="H1525" s="1">
        <v>0.24959999999999999</v>
      </c>
      <c r="I1525" t="s">
        <v>30</v>
      </c>
      <c r="J1525" t="s">
        <v>31</v>
      </c>
      <c r="K1525">
        <v>3333.33</v>
      </c>
      <c r="L1525" t="s">
        <v>83</v>
      </c>
      <c r="M1525">
        <v>13</v>
      </c>
      <c r="N1525">
        <v>16192</v>
      </c>
      <c r="O1525">
        <v>0</v>
      </c>
      <c r="P1525" t="s">
        <v>49</v>
      </c>
      <c r="Q1525">
        <v>10</v>
      </c>
      <c r="R1525">
        <v>24</v>
      </c>
      <c r="S1525">
        <v>2</v>
      </c>
      <c r="T1525">
        <v>1</v>
      </c>
      <c r="U1525" t="s">
        <v>146</v>
      </c>
      <c r="V1525">
        <v>13</v>
      </c>
      <c r="W1525">
        <v>0</v>
      </c>
      <c r="X1525">
        <v>36</v>
      </c>
      <c r="Y1525">
        <v>700</v>
      </c>
      <c r="Z1525">
        <v>704</v>
      </c>
      <c r="AA1525">
        <v>3333.33</v>
      </c>
      <c r="AB1525">
        <v>1</v>
      </c>
    </row>
    <row r="1526" spans="1:28" x14ac:dyDescent="0.25">
      <c r="A1526">
        <v>1525</v>
      </c>
      <c r="B1526">
        <v>53373</v>
      </c>
      <c r="C1526">
        <v>13000</v>
      </c>
      <c r="D1526">
        <v>13000</v>
      </c>
      <c r="E1526" s="1">
        <v>9.7600000000000006E-2</v>
      </c>
      <c r="F1526" t="s">
        <v>14</v>
      </c>
      <c r="G1526" t="s">
        <v>29</v>
      </c>
      <c r="H1526" s="1">
        <v>0.245</v>
      </c>
      <c r="I1526" t="s">
        <v>20</v>
      </c>
      <c r="J1526" t="s">
        <v>31</v>
      </c>
      <c r="K1526">
        <v>4166.67</v>
      </c>
      <c r="L1526" t="s">
        <v>42</v>
      </c>
      <c r="M1526">
        <v>10</v>
      </c>
      <c r="N1526">
        <v>15534</v>
      </c>
      <c r="O1526">
        <v>0</v>
      </c>
      <c r="P1526" t="s">
        <v>47</v>
      </c>
      <c r="Q1526">
        <v>9</v>
      </c>
      <c r="R1526">
        <v>24</v>
      </c>
      <c r="S1526">
        <v>2</v>
      </c>
      <c r="T1526">
        <v>6</v>
      </c>
      <c r="U1526" t="s">
        <v>146</v>
      </c>
      <c r="V1526">
        <v>12</v>
      </c>
      <c r="W1526">
        <v>0</v>
      </c>
      <c r="X1526">
        <v>36</v>
      </c>
      <c r="Y1526">
        <v>705</v>
      </c>
      <c r="Z1526">
        <v>709</v>
      </c>
      <c r="AA1526">
        <v>4166.67</v>
      </c>
      <c r="AB1526">
        <v>6</v>
      </c>
    </row>
    <row r="1527" spans="1:28" x14ac:dyDescent="0.25">
      <c r="A1527">
        <v>1526</v>
      </c>
      <c r="B1527">
        <v>65052</v>
      </c>
      <c r="C1527">
        <v>20000</v>
      </c>
      <c r="D1527">
        <v>20000</v>
      </c>
      <c r="E1527" s="1">
        <v>0.1212</v>
      </c>
      <c r="F1527" t="s">
        <v>14</v>
      </c>
      <c r="G1527" t="s">
        <v>15</v>
      </c>
      <c r="H1527" s="1">
        <v>0.16350000000000001</v>
      </c>
      <c r="I1527" t="s">
        <v>46</v>
      </c>
      <c r="J1527" t="s">
        <v>17</v>
      </c>
      <c r="K1527">
        <v>4166.67</v>
      </c>
      <c r="L1527" t="s">
        <v>83</v>
      </c>
      <c r="M1527">
        <v>7</v>
      </c>
      <c r="N1527">
        <v>15917</v>
      </c>
      <c r="O1527">
        <v>0</v>
      </c>
      <c r="P1527" t="s">
        <v>49</v>
      </c>
      <c r="Q1527">
        <v>12</v>
      </c>
      <c r="R1527">
        <v>16</v>
      </c>
      <c r="S1527">
        <v>1</v>
      </c>
      <c r="T1527">
        <v>1</v>
      </c>
      <c r="U1527" t="s">
        <v>146</v>
      </c>
      <c r="V1527">
        <v>13</v>
      </c>
      <c r="W1527">
        <v>1</v>
      </c>
      <c r="X1527">
        <v>36</v>
      </c>
      <c r="Y1527">
        <v>700</v>
      </c>
      <c r="Z1527">
        <v>704</v>
      </c>
      <c r="AA1527">
        <v>4166.67</v>
      </c>
      <c r="AB1527">
        <v>1</v>
      </c>
    </row>
    <row r="1528" spans="1:28" x14ac:dyDescent="0.25">
      <c r="A1528">
        <v>1527</v>
      </c>
      <c r="B1528">
        <v>63133</v>
      </c>
      <c r="C1528">
        <v>7000</v>
      </c>
      <c r="D1528">
        <v>7000</v>
      </c>
      <c r="E1528" s="1">
        <v>0.15310000000000001</v>
      </c>
      <c r="F1528" t="s">
        <v>14</v>
      </c>
      <c r="G1528" t="s">
        <v>29</v>
      </c>
      <c r="H1528" s="1">
        <v>0.15640000000000001</v>
      </c>
      <c r="I1528" t="s">
        <v>99</v>
      </c>
      <c r="J1528" t="s">
        <v>31</v>
      </c>
      <c r="K1528">
        <v>2666.67</v>
      </c>
      <c r="L1528" t="s">
        <v>36</v>
      </c>
      <c r="M1528">
        <v>11</v>
      </c>
      <c r="N1528">
        <v>11529</v>
      </c>
      <c r="O1528">
        <v>0</v>
      </c>
      <c r="P1528" t="s">
        <v>28</v>
      </c>
      <c r="Q1528">
        <v>15</v>
      </c>
      <c r="R1528">
        <v>15</v>
      </c>
      <c r="S1528">
        <v>2</v>
      </c>
      <c r="T1528">
        <v>5</v>
      </c>
      <c r="U1528" t="s">
        <v>146</v>
      </c>
      <c r="V1528">
        <v>16</v>
      </c>
      <c r="W1528">
        <v>0</v>
      </c>
      <c r="X1528">
        <v>36</v>
      </c>
      <c r="Y1528">
        <v>670</v>
      </c>
      <c r="Z1528">
        <v>674</v>
      </c>
      <c r="AA1528">
        <v>2666.67</v>
      </c>
      <c r="AB1528">
        <v>5</v>
      </c>
    </row>
    <row r="1529" spans="1:28" x14ac:dyDescent="0.25">
      <c r="A1529">
        <v>1528</v>
      </c>
      <c r="B1529">
        <v>85485</v>
      </c>
      <c r="C1529">
        <v>12000</v>
      </c>
      <c r="D1529">
        <v>12000</v>
      </c>
      <c r="E1529" s="1">
        <v>0.17269999999999999</v>
      </c>
      <c r="F1529" t="s">
        <v>14</v>
      </c>
      <c r="G1529" t="s">
        <v>15</v>
      </c>
      <c r="H1529" s="1">
        <v>0.1507</v>
      </c>
      <c r="I1529" t="s">
        <v>99</v>
      </c>
      <c r="J1529" t="s">
        <v>17</v>
      </c>
      <c r="K1529">
        <v>4166.67</v>
      </c>
      <c r="L1529" t="s">
        <v>48</v>
      </c>
      <c r="M1529">
        <v>7</v>
      </c>
      <c r="N1529">
        <v>12318</v>
      </c>
      <c r="O1529">
        <v>1</v>
      </c>
      <c r="P1529" t="s">
        <v>19</v>
      </c>
      <c r="Q1529">
        <v>17</v>
      </c>
      <c r="R1529">
        <v>15</v>
      </c>
      <c r="S1529">
        <v>1</v>
      </c>
      <c r="T1529">
        <v>0</v>
      </c>
      <c r="U1529" t="s">
        <v>147</v>
      </c>
      <c r="V1529">
        <v>17</v>
      </c>
      <c r="W1529">
        <v>1</v>
      </c>
      <c r="X1529">
        <v>36</v>
      </c>
      <c r="Y1529">
        <v>665</v>
      </c>
      <c r="Z1529">
        <v>669</v>
      </c>
      <c r="AA1529">
        <v>4166.67</v>
      </c>
      <c r="AB1529">
        <v>0</v>
      </c>
    </row>
    <row r="1530" spans="1:28" x14ac:dyDescent="0.25">
      <c r="A1530">
        <v>1529</v>
      </c>
      <c r="B1530">
        <v>49712</v>
      </c>
      <c r="C1530">
        <v>4200</v>
      </c>
      <c r="D1530">
        <v>4200</v>
      </c>
      <c r="E1530" s="1">
        <v>7.6200000000000004E-2</v>
      </c>
      <c r="F1530" t="s">
        <v>14</v>
      </c>
      <c r="G1530" t="s">
        <v>15</v>
      </c>
      <c r="H1530" s="1">
        <v>6.7500000000000004E-2</v>
      </c>
      <c r="I1530" t="s">
        <v>81</v>
      </c>
      <c r="J1530" t="s">
        <v>35</v>
      </c>
      <c r="K1530">
        <v>10416.67</v>
      </c>
      <c r="L1530" t="s">
        <v>18</v>
      </c>
      <c r="M1530">
        <v>15</v>
      </c>
      <c r="N1530">
        <v>10819</v>
      </c>
      <c r="O1530">
        <v>1</v>
      </c>
      <c r="P1530" t="s">
        <v>22</v>
      </c>
      <c r="Q1530">
        <v>7</v>
      </c>
      <c r="R1530">
        <v>6</v>
      </c>
      <c r="S1530">
        <v>1</v>
      </c>
      <c r="T1530">
        <v>2</v>
      </c>
      <c r="U1530" t="s">
        <v>147</v>
      </c>
      <c r="V1530">
        <v>9</v>
      </c>
      <c r="W1530">
        <v>1</v>
      </c>
      <c r="X1530">
        <v>36</v>
      </c>
      <c r="Y1530">
        <v>735</v>
      </c>
      <c r="Z1530">
        <v>739</v>
      </c>
      <c r="AA1530">
        <v>10416.67</v>
      </c>
      <c r="AB1530">
        <v>2</v>
      </c>
    </row>
    <row r="1531" spans="1:28" x14ac:dyDescent="0.25">
      <c r="A1531">
        <v>1530</v>
      </c>
      <c r="B1531">
        <v>1973</v>
      </c>
      <c r="C1531">
        <v>15000</v>
      </c>
      <c r="D1531">
        <v>7100</v>
      </c>
      <c r="E1531" s="1">
        <v>0.11890000000000001</v>
      </c>
      <c r="F1531" t="s">
        <v>14</v>
      </c>
      <c r="G1531" t="s">
        <v>15</v>
      </c>
      <c r="H1531" s="1">
        <v>0.1242</v>
      </c>
      <c r="I1531" t="s">
        <v>46</v>
      </c>
      <c r="J1531" t="s">
        <v>17</v>
      </c>
      <c r="K1531">
        <v>5000</v>
      </c>
      <c r="L1531" t="s">
        <v>21</v>
      </c>
      <c r="M1531">
        <v>15</v>
      </c>
      <c r="N1531">
        <v>31563</v>
      </c>
      <c r="O1531">
        <v>3</v>
      </c>
      <c r="P1531" t="s">
        <v>19</v>
      </c>
      <c r="Q1531">
        <v>11</v>
      </c>
      <c r="R1531">
        <v>12</v>
      </c>
      <c r="S1531">
        <v>1</v>
      </c>
      <c r="T1531">
        <v>0</v>
      </c>
      <c r="U1531" t="s">
        <v>149</v>
      </c>
      <c r="V1531">
        <v>11</v>
      </c>
      <c r="W1531">
        <v>1</v>
      </c>
      <c r="X1531">
        <v>36</v>
      </c>
      <c r="Y1531">
        <v>715</v>
      </c>
      <c r="Z1531">
        <v>719</v>
      </c>
      <c r="AA1531">
        <v>5000</v>
      </c>
      <c r="AB1531">
        <v>0</v>
      </c>
    </row>
    <row r="1532" spans="1:28" x14ac:dyDescent="0.25">
      <c r="A1532">
        <v>1531</v>
      </c>
      <c r="B1532">
        <v>17961</v>
      </c>
      <c r="C1532">
        <v>1775</v>
      </c>
      <c r="D1532">
        <v>1775</v>
      </c>
      <c r="E1532" s="1">
        <v>6.54E-2</v>
      </c>
      <c r="F1532" t="s">
        <v>14</v>
      </c>
      <c r="G1532" t="s">
        <v>15</v>
      </c>
      <c r="H1532" s="1">
        <v>0.19769999999999999</v>
      </c>
      <c r="I1532" t="s">
        <v>54</v>
      </c>
      <c r="J1532" t="s">
        <v>31</v>
      </c>
      <c r="K1532">
        <v>3333.33</v>
      </c>
      <c r="L1532" t="s">
        <v>51</v>
      </c>
      <c r="M1532">
        <v>11</v>
      </c>
      <c r="N1532">
        <v>2038</v>
      </c>
      <c r="O1532">
        <v>0</v>
      </c>
      <c r="P1532" t="s">
        <v>19</v>
      </c>
      <c r="Q1532">
        <v>6</v>
      </c>
      <c r="R1532">
        <v>19</v>
      </c>
      <c r="S1532">
        <v>1</v>
      </c>
      <c r="T1532">
        <v>0</v>
      </c>
      <c r="U1532" t="s">
        <v>146</v>
      </c>
      <c r="V1532">
        <v>10</v>
      </c>
      <c r="W1532">
        <v>0</v>
      </c>
      <c r="X1532">
        <v>36</v>
      </c>
      <c r="Y1532">
        <v>725</v>
      </c>
      <c r="Z1532">
        <v>729</v>
      </c>
      <c r="AA1532">
        <v>3333.33</v>
      </c>
      <c r="AB1532">
        <v>0</v>
      </c>
    </row>
    <row r="1533" spans="1:28" x14ac:dyDescent="0.25">
      <c r="A1533">
        <v>1532</v>
      </c>
      <c r="B1533">
        <v>64307</v>
      </c>
      <c r="C1533">
        <v>10000</v>
      </c>
      <c r="D1533">
        <v>10000</v>
      </c>
      <c r="E1533" s="1">
        <v>0.1212</v>
      </c>
      <c r="F1533" t="s">
        <v>14</v>
      </c>
      <c r="G1533" t="s">
        <v>68</v>
      </c>
      <c r="H1533" s="1">
        <v>0.18809999999999999</v>
      </c>
      <c r="I1533" t="s">
        <v>71</v>
      </c>
      <c r="J1533" t="s">
        <v>17</v>
      </c>
      <c r="K1533">
        <v>3250</v>
      </c>
      <c r="L1533" t="s">
        <v>27</v>
      </c>
      <c r="M1533">
        <v>10</v>
      </c>
      <c r="N1533">
        <v>19354</v>
      </c>
      <c r="O1533">
        <v>0</v>
      </c>
      <c r="P1533" t="s">
        <v>40</v>
      </c>
      <c r="Q1533">
        <v>12</v>
      </c>
      <c r="R1533">
        <v>18</v>
      </c>
      <c r="S1533">
        <v>4</v>
      </c>
      <c r="T1533">
        <v>11</v>
      </c>
      <c r="U1533" t="s">
        <v>146</v>
      </c>
      <c r="V1533">
        <v>14</v>
      </c>
      <c r="W1533">
        <v>1</v>
      </c>
      <c r="X1533">
        <v>36</v>
      </c>
      <c r="Y1533">
        <v>695</v>
      </c>
      <c r="Z1533">
        <v>699</v>
      </c>
      <c r="AA1533">
        <v>3250</v>
      </c>
      <c r="AB1533">
        <v>11</v>
      </c>
    </row>
    <row r="1534" spans="1:28" x14ac:dyDescent="0.25">
      <c r="A1534">
        <v>1533</v>
      </c>
      <c r="B1534">
        <v>37291</v>
      </c>
      <c r="C1534">
        <v>14400</v>
      </c>
      <c r="D1534">
        <v>14375</v>
      </c>
      <c r="E1534" s="1">
        <v>0.12690000000000001</v>
      </c>
      <c r="F1534" t="s">
        <v>23</v>
      </c>
      <c r="G1534" t="s">
        <v>15</v>
      </c>
      <c r="H1534" s="1">
        <v>0.16059999999999999</v>
      </c>
      <c r="I1534" t="s">
        <v>61</v>
      </c>
      <c r="J1534" t="s">
        <v>31</v>
      </c>
      <c r="K1534">
        <v>6250</v>
      </c>
      <c r="L1534" t="s">
        <v>52</v>
      </c>
      <c r="M1534">
        <v>6</v>
      </c>
      <c r="N1534">
        <v>28675</v>
      </c>
      <c r="O1534">
        <v>1</v>
      </c>
      <c r="P1534" t="s">
        <v>53</v>
      </c>
      <c r="Q1534">
        <v>12</v>
      </c>
      <c r="R1534">
        <v>16</v>
      </c>
      <c r="S1534">
        <v>1</v>
      </c>
      <c r="T1534">
        <v>7</v>
      </c>
      <c r="U1534" t="s">
        <v>147</v>
      </c>
      <c r="V1534">
        <v>9</v>
      </c>
      <c r="W1534">
        <v>0</v>
      </c>
      <c r="X1534">
        <v>60</v>
      </c>
      <c r="Y1534">
        <v>730</v>
      </c>
      <c r="Z1534">
        <v>734</v>
      </c>
      <c r="AA1534">
        <v>6250</v>
      </c>
      <c r="AB1534">
        <v>7</v>
      </c>
    </row>
    <row r="1535" spans="1:28" x14ac:dyDescent="0.25">
      <c r="A1535">
        <v>1534</v>
      </c>
      <c r="B1535">
        <v>28276</v>
      </c>
      <c r="C1535">
        <v>16000</v>
      </c>
      <c r="D1535">
        <v>13150</v>
      </c>
      <c r="E1535" s="1">
        <v>8.4900000000000003E-2</v>
      </c>
      <c r="F1535" t="s">
        <v>14</v>
      </c>
      <c r="G1535" t="s">
        <v>29</v>
      </c>
      <c r="H1535" s="1">
        <v>0.10299999999999999</v>
      </c>
      <c r="I1535" t="s">
        <v>46</v>
      </c>
      <c r="J1535" t="s">
        <v>31</v>
      </c>
      <c r="K1535">
        <v>5416.67</v>
      </c>
      <c r="L1535" t="s">
        <v>18</v>
      </c>
      <c r="M1535">
        <v>15</v>
      </c>
      <c r="N1535">
        <v>15119</v>
      </c>
      <c r="O1535">
        <v>0</v>
      </c>
      <c r="P1535" t="s">
        <v>47</v>
      </c>
      <c r="Q1535">
        <v>8</v>
      </c>
      <c r="R1535">
        <v>10</v>
      </c>
      <c r="S1535">
        <v>2</v>
      </c>
      <c r="T1535">
        <v>6</v>
      </c>
      <c r="U1535" t="s">
        <v>146</v>
      </c>
      <c r="V1535">
        <v>9</v>
      </c>
      <c r="W1535">
        <v>0</v>
      </c>
      <c r="X1535">
        <v>36</v>
      </c>
      <c r="Y1535">
        <v>735</v>
      </c>
      <c r="Z1535">
        <v>739</v>
      </c>
      <c r="AA1535">
        <v>5416.67</v>
      </c>
      <c r="AB1535">
        <v>6</v>
      </c>
    </row>
    <row r="1536" spans="1:28" x14ac:dyDescent="0.25">
      <c r="A1536">
        <v>1535</v>
      </c>
      <c r="B1536">
        <v>9762</v>
      </c>
      <c r="C1536">
        <v>10000</v>
      </c>
      <c r="D1536">
        <v>9975</v>
      </c>
      <c r="E1536" s="1">
        <v>0.1348</v>
      </c>
      <c r="F1536" t="s">
        <v>14</v>
      </c>
      <c r="G1536" t="s">
        <v>15</v>
      </c>
      <c r="H1536" s="1">
        <v>0.1457</v>
      </c>
      <c r="I1536" t="s">
        <v>108</v>
      </c>
      <c r="J1536" t="s">
        <v>17</v>
      </c>
      <c r="K1536">
        <v>6307.42</v>
      </c>
      <c r="L1536" t="s">
        <v>84</v>
      </c>
      <c r="M1536">
        <v>11</v>
      </c>
      <c r="N1536">
        <v>18823</v>
      </c>
      <c r="O1536">
        <v>0</v>
      </c>
      <c r="P1536" t="s">
        <v>40</v>
      </c>
      <c r="Q1536">
        <v>13</v>
      </c>
      <c r="R1536">
        <v>14</v>
      </c>
      <c r="S1536">
        <v>1</v>
      </c>
      <c r="T1536">
        <v>11</v>
      </c>
      <c r="U1536" t="s">
        <v>146</v>
      </c>
      <c r="V1536">
        <v>15</v>
      </c>
      <c r="W1536">
        <v>1</v>
      </c>
      <c r="X1536">
        <v>36</v>
      </c>
      <c r="Y1536">
        <v>680</v>
      </c>
      <c r="Z1536">
        <v>684</v>
      </c>
      <c r="AA1536">
        <v>6307.42</v>
      </c>
      <c r="AB1536">
        <v>11</v>
      </c>
    </row>
    <row r="1537" spans="1:28" x14ac:dyDescent="0.25">
      <c r="A1537">
        <v>1536</v>
      </c>
      <c r="B1537">
        <v>16996</v>
      </c>
      <c r="C1537">
        <v>3000</v>
      </c>
      <c r="D1537">
        <v>2950</v>
      </c>
      <c r="E1537" s="1">
        <v>5.79E-2</v>
      </c>
      <c r="F1537" t="s">
        <v>14</v>
      </c>
      <c r="G1537" t="s">
        <v>101</v>
      </c>
      <c r="H1537" s="1">
        <v>8.4900000000000003E-2</v>
      </c>
      <c r="I1537" t="s">
        <v>99</v>
      </c>
      <c r="J1537" t="s">
        <v>31</v>
      </c>
      <c r="K1537">
        <v>5416.67</v>
      </c>
      <c r="L1537" t="s">
        <v>106</v>
      </c>
      <c r="M1537">
        <v>13</v>
      </c>
      <c r="N1537">
        <v>10380</v>
      </c>
      <c r="O1537">
        <v>1</v>
      </c>
      <c r="P1537" t="s">
        <v>49</v>
      </c>
      <c r="Q1537">
        <v>5</v>
      </c>
      <c r="R1537">
        <v>8</v>
      </c>
      <c r="S1537">
        <v>0</v>
      </c>
      <c r="T1537">
        <v>1</v>
      </c>
      <c r="U1537" t="s">
        <v>147</v>
      </c>
      <c r="V1537">
        <v>9</v>
      </c>
      <c r="W1537">
        <v>0</v>
      </c>
      <c r="X1537">
        <v>36</v>
      </c>
      <c r="Y1537">
        <v>745</v>
      </c>
      <c r="Z1537">
        <v>749</v>
      </c>
      <c r="AA1537">
        <v>5416.67</v>
      </c>
      <c r="AB1537">
        <v>1</v>
      </c>
    </row>
    <row r="1538" spans="1:28" x14ac:dyDescent="0.25">
      <c r="A1538">
        <v>1537</v>
      </c>
      <c r="B1538">
        <v>47673</v>
      </c>
      <c r="C1538">
        <v>20000</v>
      </c>
      <c r="D1538">
        <v>20000</v>
      </c>
      <c r="E1538" s="1">
        <v>7.9000000000000001E-2</v>
      </c>
      <c r="F1538" t="s">
        <v>14</v>
      </c>
      <c r="G1538" t="s">
        <v>15</v>
      </c>
      <c r="H1538" s="1">
        <v>0.20949999999999999</v>
      </c>
      <c r="I1538" t="s">
        <v>24</v>
      </c>
      <c r="J1538" t="s">
        <v>31</v>
      </c>
      <c r="K1538">
        <v>4333.33</v>
      </c>
      <c r="L1538" t="s">
        <v>82</v>
      </c>
      <c r="M1538">
        <v>9</v>
      </c>
      <c r="N1538">
        <v>13169</v>
      </c>
      <c r="O1538">
        <v>1</v>
      </c>
      <c r="P1538" t="s">
        <v>40</v>
      </c>
      <c r="Q1538">
        <v>7</v>
      </c>
      <c r="R1538">
        <v>20</v>
      </c>
      <c r="S1538">
        <v>1</v>
      </c>
      <c r="T1538">
        <v>11</v>
      </c>
      <c r="U1538" t="s">
        <v>147</v>
      </c>
      <c r="V1538">
        <v>8</v>
      </c>
      <c r="W1538">
        <v>0</v>
      </c>
      <c r="X1538">
        <v>36</v>
      </c>
      <c r="Y1538">
        <v>750</v>
      </c>
      <c r="Z1538">
        <v>754</v>
      </c>
      <c r="AA1538">
        <v>4333.33</v>
      </c>
      <c r="AB1538">
        <v>11</v>
      </c>
    </row>
    <row r="1539" spans="1:28" x14ac:dyDescent="0.25">
      <c r="A1539">
        <v>1538</v>
      </c>
      <c r="B1539">
        <v>95606</v>
      </c>
      <c r="C1539">
        <v>6000</v>
      </c>
      <c r="D1539">
        <v>6000</v>
      </c>
      <c r="E1539" s="1">
        <v>0.158</v>
      </c>
      <c r="F1539" t="s">
        <v>14</v>
      </c>
      <c r="G1539" t="s">
        <v>15</v>
      </c>
      <c r="H1539" s="2">
        <v>0.21</v>
      </c>
      <c r="I1539" t="s">
        <v>86</v>
      </c>
      <c r="J1539" t="s">
        <v>31</v>
      </c>
      <c r="K1539">
        <v>2176.67</v>
      </c>
      <c r="L1539" t="s">
        <v>43</v>
      </c>
      <c r="M1539">
        <v>13</v>
      </c>
      <c r="N1539">
        <v>4356</v>
      </c>
      <c r="O1539">
        <v>1</v>
      </c>
      <c r="P1539" t="s">
        <v>22</v>
      </c>
      <c r="Q1539">
        <v>15</v>
      </c>
      <c r="R1539" s="5">
        <v>21</v>
      </c>
      <c r="S1539">
        <v>1</v>
      </c>
      <c r="T1539">
        <v>2</v>
      </c>
      <c r="U1539" t="s">
        <v>147</v>
      </c>
      <c r="V1539">
        <v>14</v>
      </c>
      <c r="W1539">
        <v>0</v>
      </c>
      <c r="X1539">
        <v>36</v>
      </c>
      <c r="Y1539">
        <v>685</v>
      </c>
      <c r="Z1539">
        <v>689</v>
      </c>
      <c r="AA1539">
        <v>2176.67</v>
      </c>
      <c r="AB1539">
        <v>2</v>
      </c>
    </row>
    <row r="1540" spans="1:28" x14ac:dyDescent="0.25">
      <c r="A1540">
        <v>1539</v>
      </c>
      <c r="B1540">
        <v>40351</v>
      </c>
      <c r="C1540">
        <v>7050</v>
      </c>
      <c r="D1540">
        <v>7050</v>
      </c>
      <c r="E1540" s="1">
        <v>0.13489999999999999</v>
      </c>
      <c r="F1540" t="s">
        <v>14</v>
      </c>
      <c r="G1540" t="s">
        <v>15</v>
      </c>
      <c r="H1540" s="1">
        <v>0.14050000000000001</v>
      </c>
      <c r="I1540" t="s">
        <v>77</v>
      </c>
      <c r="J1540" t="s">
        <v>17</v>
      </c>
      <c r="K1540">
        <v>5624</v>
      </c>
      <c r="L1540" t="s">
        <v>84</v>
      </c>
      <c r="M1540">
        <v>6</v>
      </c>
      <c r="N1540">
        <v>2530</v>
      </c>
      <c r="O1540">
        <v>3</v>
      </c>
      <c r="P1540" t="s">
        <v>64</v>
      </c>
      <c r="Q1540">
        <v>13</v>
      </c>
      <c r="R1540">
        <v>14</v>
      </c>
      <c r="S1540">
        <v>1</v>
      </c>
      <c r="T1540">
        <v>4</v>
      </c>
      <c r="U1540" t="s">
        <v>149</v>
      </c>
      <c r="V1540">
        <v>15</v>
      </c>
      <c r="W1540">
        <v>1</v>
      </c>
      <c r="X1540">
        <v>36</v>
      </c>
      <c r="Y1540">
        <v>680</v>
      </c>
      <c r="Z1540">
        <v>684</v>
      </c>
      <c r="AA1540">
        <v>5624</v>
      </c>
      <c r="AB1540">
        <v>4</v>
      </c>
    </row>
    <row r="1541" spans="1:28" x14ac:dyDescent="0.25">
      <c r="A1541">
        <v>1540</v>
      </c>
      <c r="B1541">
        <v>70321</v>
      </c>
      <c r="C1541">
        <v>11325</v>
      </c>
      <c r="D1541">
        <v>11325</v>
      </c>
      <c r="E1541" s="1">
        <v>0.1212</v>
      </c>
      <c r="F1541" t="s">
        <v>14</v>
      </c>
      <c r="G1541" t="s">
        <v>33</v>
      </c>
      <c r="H1541" s="1">
        <v>8.6099999999999996E-2</v>
      </c>
      <c r="I1541" t="s">
        <v>20</v>
      </c>
      <c r="J1541" t="s">
        <v>31</v>
      </c>
      <c r="K1541">
        <v>2833.33</v>
      </c>
      <c r="L1541" t="s">
        <v>51</v>
      </c>
      <c r="M1541">
        <v>3</v>
      </c>
      <c r="N1541">
        <v>9137</v>
      </c>
      <c r="O1541">
        <v>0</v>
      </c>
      <c r="P1541" t="s">
        <v>40</v>
      </c>
      <c r="Q1541">
        <v>12</v>
      </c>
      <c r="R1541">
        <v>8</v>
      </c>
      <c r="S1541">
        <v>3</v>
      </c>
      <c r="T1541">
        <v>11</v>
      </c>
      <c r="U1541" t="s">
        <v>146</v>
      </c>
      <c r="V1541">
        <v>10</v>
      </c>
      <c r="W1541">
        <v>0</v>
      </c>
      <c r="X1541">
        <v>36</v>
      </c>
      <c r="Y1541">
        <v>725</v>
      </c>
      <c r="Z1541">
        <v>729</v>
      </c>
      <c r="AA1541">
        <v>2833.33</v>
      </c>
      <c r="AB1541">
        <v>11</v>
      </c>
    </row>
    <row r="1542" spans="1:28" x14ac:dyDescent="0.25">
      <c r="A1542">
        <v>1541</v>
      </c>
      <c r="B1542">
        <v>62797</v>
      </c>
      <c r="C1542">
        <v>2000</v>
      </c>
      <c r="D1542">
        <v>2000</v>
      </c>
      <c r="E1542" s="1">
        <v>0.16289999999999999</v>
      </c>
      <c r="F1542" t="s">
        <v>14</v>
      </c>
      <c r="G1542" t="s">
        <v>68</v>
      </c>
      <c r="H1542" s="1">
        <v>0.30580000000000002</v>
      </c>
      <c r="I1542" t="s">
        <v>54</v>
      </c>
      <c r="J1542" t="s">
        <v>17</v>
      </c>
      <c r="K1542">
        <v>4166.67</v>
      </c>
      <c r="L1542" t="s">
        <v>36</v>
      </c>
      <c r="M1542">
        <v>9</v>
      </c>
      <c r="N1542">
        <v>3313</v>
      </c>
      <c r="O1542">
        <v>1</v>
      </c>
      <c r="P1542" t="s">
        <v>22</v>
      </c>
      <c r="Q1542">
        <v>16</v>
      </c>
      <c r="R1542">
        <v>30</v>
      </c>
      <c r="S1542">
        <v>4</v>
      </c>
      <c r="T1542">
        <v>2</v>
      </c>
      <c r="U1542" t="s">
        <v>147</v>
      </c>
      <c r="V1542">
        <v>16</v>
      </c>
      <c r="W1542">
        <v>1</v>
      </c>
      <c r="X1542">
        <v>36</v>
      </c>
      <c r="Y1542">
        <v>670</v>
      </c>
      <c r="Z1542">
        <v>674</v>
      </c>
      <c r="AA1542">
        <v>4166.67</v>
      </c>
      <c r="AB1542">
        <v>2</v>
      </c>
    </row>
    <row r="1543" spans="1:28" x14ac:dyDescent="0.25">
      <c r="A1543">
        <v>1542</v>
      </c>
      <c r="B1543">
        <v>1760</v>
      </c>
      <c r="C1543">
        <v>11000</v>
      </c>
      <c r="D1543">
        <v>6557.05</v>
      </c>
      <c r="E1543" s="1">
        <v>0.12529999999999999</v>
      </c>
      <c r="F1543" t="s">
        <v>14</v>
      </c>
      <c r="G1543" t="s">
        <v>33</v>
      </c>
      <c r="H1543" s="1">
        <v>1.6199999999999999E-2</v>
      </c>
      <c r="I1543" t="s">
        <v>24</v>
      </c>
      <c r="J1543" t="s">
        <v>31</v>
      </c>
      <c r="K1543">
        <v>6667</v>
      </c>
      <c r="L1543" t="s">
        <v>25</v>
      </c>
      <c r="M1543">
        <v>7</v>
      </c>
      <c r="N1543">
        <v>4526</v>
      </c>
      <c r="O1543">
        <v>0</v>
      </c>
      <c r="P1543" t="s">
        <v>40</v>
      </c>
      <c r="Q1543">
        <v>12</v>
      </c>
      <c r="R1543">
        <v>1</v>
      </c>
      <c r="S1543">
        <v>3</v>
      </c>
      <c r="T1543">
        <v>11</v>
      </c>
      <c r="U1543" t="s">
        <v>146</v>
      </c>
      <c r="V1543">
        <v>14</v>
      </c>
      <c r="W1543">
        <v>0</v>
      </c>
      <c r="X1543">
        <v>36</v>
      </c>
      <c r="Y1543">
        <v>690</v>
      </c>
      <c r="Z1543">
        <v>694</v>
      </c>
      <c r="AA1543">
        <v>6667</v>
      </c>
      <c r="AB1543">
        <v>11</v>
      </c>
    </row>
    <row r="1544" spans="1:28" x14ac:dyDescent="0.25">
      <c r="A1544">
        <v>1543</v>
      </c>
      <c r="B1544">
        <v>95560</v>
      </c>
      <c r="C1544">
        <v>10000</v>
      </c>
      <c r="D1544">
        <v>10000</v>
      </c>
      <c r="E1544" s="1">
        <v>0.14330000000000001</v>
      </c>
      <c r="F1544" t="s">
        <v>14</v>
      </c>
      <c r="G1544" t="s">
        <v>15</v>
      </c>
      <c r="H1544" s="1">
        <v>0.2356</v>
      </c>
      <c r="I1544" t="s">
        <v>79</v>
      </c>
      <c r="J1544" t="s">
        <v>31</v>
      </c>
      <c r="K1544">
        <v>2750</v>
      </c>
      <c r="L1544" t="s">
        <v>83</v>
      </c>
      <c r="M1544">
        <v>4</v>
      </c>
      <c r="N1544">
        <v>14317</v>
      </c>
      <c r="O1544">
        <v>0</v>
      </c>
      <c r="P1544" t="s">
        <v>22</v>
      </c>
      <c r="Q1544">
        <v>14</v>
      </c>
      <c r="R1544">
        <v>23</v>
      </c>
      <c r="S1544">
        <v>1</v>
      </c>
      <c r="T1544">
        <v>2</v>
      </c>
      <c r="U1544" t="s">
        <v>146</v>
      </c>
      <c r="V1544">
        <v>13</v>
      </c>
      <c r="W1544">
        <v>0</v>
      </c>
      <c r="X1544">
        <v>36</v>
      </c>
      <c r="Y1544">
        <v>700</v>
      </c>
      <c r="Z1544">
        <v>704</v>
      </c>
      <c r="AA1544">
        <v>2750</v>
      </c>
      <c r="AB1544">
        <v>2</v>
      </c>
    </row>
    <row r="1545" spans="1:28" x14ac:dyDescent="0.25">
      <c r="A1545">
        <v>1544</v>
      </c>
      <c r="B1545">
        <v>101158</v>
      </c>
      <c r="C1545">
        <v>15000</v>
      </c>
      <c r="D1545">
        <v>15000</v>
      </c>
      <c r="E1545" s="1">
        <v>0.16289999999999999</v>
      </c>
      <c r="F1545" t="s">
        <v>14</v>
      </c>
      <c r="G1545" t="s">
        <v>29</v>
      </c>
      <c r="H1545" s="1">
        <v>0.1067</v>
      </c>
      <c r="I1545" t="s">
        <v>24</v>
      </c>
      <c r="J1545" t="s">
        <v>31</v>
      </c>
      <c r="K1545">
        <v>5000</v>
      </c>
      <c r="L1545" t="s">
        <v>48</v>
      </c>
      <c r="M1545">
        <v>14</v>
      </c>
      <c r="N1545">
        <v>13611</v>
      </c>
      <c r="O1545">
        <v>0</v>
      </c>
      <c r="P1545" t="s">
        <v>64</v>
      </c>
      <c r="Q1545">
        <v>16</v>
      </c>
      <c r="R1545">
        <v>10</v>
      </c>
      <c r="S1545">
        <v>2</v>
      </c>
      <c r="T1545">
        <v>4</v>
      </c>
      <c r="U1545" t="s">
        <v>146</v>
      </c>
      <c r="V1545">
        <v>17</v>
      </c>
      <c r="W1545">
        <v>0</v>
      </c>
      <c r="X1545">
        <v>36</v>
      </c>
      <c r="Y1545">
        <v>665</v>
      </c>
      <c r="Z1545">
        <v>669</v>
      </c>
      <c r="AA1545">
        <v>5000</v>
      </c>
      <c r="AB1545">
        <v>4</v>
      </c>
    </row>
    <row r="1546" spans="1:28" x14ac:dyDescent="0.25">
      <c r="A1546">
        <v>1545</v>
      </c>
      <c r="B1546">
        <v>38040</v>
      </c>
      <c r="C1546">
        <v>23000</v>
      </c>
      <c r="D1546">
        <v>22975</v>
      </c>
      <c r="E1546" s="1">
        <v>0.18640000000000001</v>
      </c>
      <c r="F1546" t="s">
        <v>23</v>
      </c>
      <c r="G1546" t="s">
        <v>15</v>
      </c>
      <c r="H1546" s="1">
        <v>0.2117</v>
      </c>
      <c r="I1546" t="s">
        <v>61</v>
      </c>
      <c r="J1546" t="s">
        <v>31</v>
      </c>
      <c r="K1546">
        <v>5166.67</v>
      </c>
      <c r="L1546" t="s">
        <v>25</v>
      </c>
      <c r="M1546">
        <v>13</v>
      </c>
      <c r="N1546">
        <v>23773</v>
      </c>
      <c r="O1546">
        <v>0</v>
      </c>
      <c r="P1546" t="s">
        <v>47</v>
      </c>
      <c r="Q1546">
        <v>18</v>
      </c>
      <c r="R1546">
        <v>21</v>
      </c>
      <c r="S1546">
        <v>1</v>
      </c>
      <c r="T1546">
        <v>6</v>
      </c>
      <c r="U1546" t="s">
        <v>146</v>
      </c>
      <c r="V1546">
        <v>14</v>
      </c>
      <c r="W1546">
        <v>0</v>
      </c>
      <c r="X1546">
        <v>60</v>
      </c>
      <c r="Y1546">
        <v>690</v>
      </c>
      <c r="Z1546">
        <v>694</v>
      </c>
      <c r="AA1546">
        <v>5166.67</v>
      </c>
      <c r="AB1546">
        <v>6</v>
      </c>
    </row>
    <row r="1547" spans="1:28" x14ac:dyDescent="0.25">
      <c r="A1547">
        <v>1546</v>
      </c>
      <c r="B1547">
        <v>89677</v>
      </c>
      <c r="C1547">
        <v>10000</v>
      </c>
      <c r="D1547">
        <v>10000</v>
      </c>
      <c r="E1547" s="1">
        <v>0.15310000000000001</v>
      </c>
      <c r="F1547" t="s">
        <v>14</v>
      </c>
      <c r="G1547" t="s">
        <v>29</v>
      </c>
      <c r="H1547" s="1">
        <v>0.26029999999999998</v>
      </c>
      <c r="I1547" t="s">
        <v>79</v>
      </c>
      <c r="J1547" t="s">
        <v>17</v>
      </c>
      <c r="K1547">
        <v>5416.67</v>
      </c>
      <c r="L1547" t="s">
        <v>62</v>
      </c>
      <c r="M1547">
        <v>12</v>
      </c>
      <c r="N1547">
        <v>7161</v>
      </c>
      <c r="O1547">
        <v>3</v>
      </c>
      <c r="P1547" t="s">
        <v>100</v>
      </c>
      <c r="Q1547">
        <v>15</v>
      </c>
      <c r="R1547">
        <v>26</v>
      </c>
      <c r="S1547">
        <v>2</v>
      </c>
      <c r="T1547" t="s">
        <v>100</v>
      </c>
      <c r="U1547" t="s">
        <v>149</v>
      </c>
      <c r="V1547">
        <v>15</v>
      </c>
      <c r="W1547">
        <v>1</v>
      </c>
      <c r="X1547">
        <v>36</v>
      </c>
      <c r="Y1547">
        <v>675</v>
      </c>
      <c r="Z1547">
        <v>679</v>
      </c>
      <c r="AA1547">
        <v>5416.67</v>
      </c>
      <c r="AB1547">
        <v>-1</v>
      </c>
    </row>
    <row r="1548" spans="1:28" x14ac:dyDescent="0.25">
      <c r="A1548">
        <v>1547</v>
      </c>
      <c r="B1548">
        <v>15949</v>
      </c>
      <c r="C1548">
        <v>4000</v>
      </c>
      <c r="D1548">
        <v>4000</v>
      </c>
      <c r="E1548" s="1">
        <v>0.12230000000000001</v>
      </c>
      <c r="F1548" t="s">
        <v>23</v>
      </c>
      <c r="G1548" t="s">
        <v>33</v>
      </c>
      <c r="H1548" s="1">
        <v>2.63E-2</v>
      </c>
      <c r="I1548" t="s">
        <v>99</v>
      </c>
      <c r="J1548" t="s">
        <v>17</v>
      </c>
      <c r="K1548">
        <v>9417</v>
      </c>
      <c r="L1548" t="s">
        <v>42</v>
      </c>
      <c r="M1548">
        <v>5</v>
      </c>
      <c r="N1548">
        <v>13865</v>
      </c>
      <c r="O1548">
        <v>0</v>
      </c>
      <c r="P1548" t="s">
        <v>28</v>
      </c>
      <c r="Q1548">
        <v>12</v>
      </c>
      <c r="R1548">
        <v>2</v>
      </c>
      <c r="S1548">
        <v>3</v>
      </c>
      <c r="T1548">
        <v>5</v>
      </c>
      <c r="U1548" t="s">
        <v>146</v>
      </c>
      <c r="V1548">
        <v>12</v>
      </c>
      <c r="W1548">
        <v>1</v>
      </c>
      <c r="X1548">
        <v>60</v>
      </c>
      <c r="Y1548">
        <v>705</v>
      </c>
      <c r="Z1548">
        <v>709</v>
      </c>
      <c r="AA1548">
        <v>9417</v>
      </c>
      <c r="AB1548">
        <v>5</v>
      </c>
    </row>
    <row r="1549" spans="1:28" x14ac:dyDescent="0.25">
      <c r="A1549">
        <v>1548</v>
      </c>
      <c r="B1549">
        <v>23710</v>
      </c>
      <c r="C1549">
        <v>13000</v>
      </c>
      <c r="D1549">
        <v>12909.48</v>
      </c>
      <c r="E1549" s="1">
        <v>0.1074</v>
      </c>
      <c r="F1549" t="s">
        <v>14</v>
      </c>
      <c r="G1549" t="s">
        <v>15</v>
      </c>
      <c r="H1549" s="1">
        <v>0.1925</v>
      </c>
      <c r="I1549" t="s">
        <v>24</v>
      </c>
      <c r="J1549" t="s">
        <v>31</v>
      </c>
      <c r="K1549">
        <v>3200</v>
      </c>
      <c r="L1549" t="s">
        <v>21</v>
      </c>
      <c r="M1549">
        <v>7</v>
      </c>
      <c r="N1549">
        <v>28032</v>
      </c>
      <c r="O1549">
        <v>1</v>
      </c>
      <c r="P1549" t="s">
        <v>19</v>
      </c>
      <c r="Q1549">
        <v>10</v>
      </c>
      <c r="R1549">
        <v>19</v>
      </c>
      <c r="S1549">
        <v>1</v>
      </c>
      <c r="T1549">
        <v>0</v>
      </c>
      <c r="U1549" t="s">
        <v>147</v>
      </c>
      <c r="V1549">
        <v>11</v>
      </c>
      <c r="W1549">
        <v>0</v>
      </c>
      <c r="X1549">
        <v>36</v>
      </c>
      <c r="Y1549">
        <v>715</v>
      </c>
      <c r="Z1549">
        <v>719</v>
      </c>
      <c r="AA1549">
        <v>3200</v>
      </c>
      <c r="AB1549">
        <v>0</v>
      </c>
    </row>
    <row r="1550" spans="1:28" x14ac:dyDescent="0.25">
      <c r="A1550">
        <v>1549</v>
      </c>
      <c r="B1550">
        <v>10</v>
      </c>
      <c r="C1550">
        <v>5000</v>
      </c>
      <c r="D1550">
        <v>525</v>
      </c>
      <c r="E1550" s="1">
        <v>9.3299999999999994E-2</v>
      </c>
      <c r="F1550" t="s">
        <v>14</v>
      </c>
      <c r="G1550" t="s">
        <v>68</v>
      </c>
      <c r="H1550" s="1">
        <v>0.1193</v>
      </c>
      <c r="I1550" t="s">
        <v>86</v>
      </c>
      <c r="J1550" t="s">
        <v>17</v>
      </c>
      <c r="K1550">
        <v>15000</v>
      </c>
      <c r="L1550" t="s">
        <v>21</v>
      </c>
      <c r="M1550">
        <v>16</v>
      </c>
      <c r="N1550">
        <v>60568</v>
      </c>
      <c r="O1550">
        <v>1</v>
      </c>
      <c r="P1550" t="s">
        <v>22</v>
      </c>
      <c r="Q1550">
        <v>9</v>
      </c>
      <c r="R1550">
        <v>11</v>
      </c>
      <c r="S1550">
        <v>4</v>
      </c>
      <c r="T1550">
        <v>2</v>
      </c>
      <c r="U1550" t="s">
        <v>147</v>
      </c>
      <c r="V1550">
        <v>11</v>
      </c>
      <c r="W1550">
        <v>1</v>
      </c>
      <c r="X1550">
        <v>36</v>
      </c>
      <c r="Y1550">
        <v>715</v>
      </c>
      <c r="Z1550">
        <v>719</v>
      </c>
      <c r="AA1550">
        <v>15000</v>
      </c>
      <c r="AB1550">
        <v>2</v>
      </c>
    </row>
    <row r="1551" spans="1:28" x14ac:dyDescent="0.25">
      <c r="A1551">
        <v>1550</v>
      </c>
      <c r="B1551">
        <v>38028</v>
      </c>
      <c r="C1551">
        <v>6400</v>
      </c>
      <c r="D1551">
        <v>6400</v>
      </c>
      <c r="E1551" s="1">
        <v>7.51E-2</v>
      </c>
      <c r="F1551" t="s">
        <v>14</v>
      </c>
      <c r="G1551" t="s">
        <v>76</v>
      </c>
      <c r="H1551" s="1">
        <v>9.5799999999999996E-2</v>
      </c>
      <c r="I1551" t="s">
        <v>81</v>
      </c>
      <c r="J1551" t="s">
        <v>31</v>
      </c>
      <c r="K1551">
        <v>6400</v>
      </c>
      <c r="L1551" t="s">
        <v>18</v>
      </c>
      <c r="M1551">
        <v>11</v>
      </c>
      <c r="N1551">
        <v>12306</v>
      </c>
      <c r="O1551">
        <v>1</v>
      </c>
      <c r="P1551" t="s">
        <v>19</v>
      </c>
      <c r="Q1551">
        <v>7</v>
      </c>
      <c r="R1551">
        <v>9</v>
      </c>
      <c r="S1551">
        <v>5</v>
      </c>
      <c r="T1551">
        <v>0</v>
      </c>
      <c r="U1551" t="s">
        <v>147</v>
      </c>
      <c r="V1551">
        <v>9</v>
      </c>
      <c r="W1551">
        <v>0</v>
      </c>
      <c r="X1551">
        <v>36</v>
      </c>
      <c r="Y1551">
        <v>735</v>
      </c>
      <c r="Z1551">
        <v>739</v>
      </c>
      <c r="AA1551">
        <v>6400</v>
      </c>
      <c r="AB1551">
        <v>0</v>
      </c>
    </row>
    <row r="1552" spans="1:28" x14ac:dyDescent="0.25">
      <c r="A1552">
        <v>1551</v>
      </c>
      <c r="B1552">
        <v>49038</v>
      </c>
      <c r="C1552">
        <v>3825</v>
      </c>
      <c r="D1552">
        <v>3800</v>
      </c>
      <c r="E1552" s="1">
        <v>7.9000000000000001E-2</v>
      </c>
      <c r="F1552" t="s">
        <v>14</v>
      </c>
      <c r="G1552" t="s">
        <v>101</v>
      </c>
      <c r="H1552" s="1">
        <v>3.7199999999999997E-2</v>
      </c>
      <c r="I1552" t="s">
        <v>71</v>
      </c>
      <c r="J1552" t="s">
        <v>31</v>
      </c>
      <c r="K1552">
        <v>3333.33</v>
      </c>
      <c r="L1552" t="s">
        <v>106</v>
      </c>
      <c r="M1552">
        <v>3</v>
      </c>
      <c r="N1552">
        <v>5106</v>
      </c>
      <c r="O1552">
        <v>0</v>
      </c>
      <c r="P1552" t="s">
        <v>28</v>
      </c>
      <c r="Q1552">
        <v>7</v>
      </c>
      <c r="R1552">
        <v>3</v>
      </c>
      <c r="S1552">
        <v>0</v>
      </c>
      <c r="T1552">
        <v>5</v>
      </c>
      <c r="U1552" t="s">
        <v>146</v>
      </c>
      <c r="V1552">
        <v>9</v>
      </c>
      <c r="W1552">
        <v>0</v>
      </c>
      <c r="X1552">
        <v>36</v>
      </c>
      <c r="Y1552">
        <v>745</v>
      </c>
      <c r="Z1552">
        <v>749</v>
      </c>
      <c r="AA1552">
        <v>3333.33</v>
      </c>
      <c r="AB1552">
        <v>5</v>
      </c>
    </row>
    <row r="1553" spans="1:28" x14ac:dyDescent="0.25">
      <c r="A1553">
        <v>1552</v>
      </c>
      <c r="B1553">
        <v>56804</v>
      </c>
      <c r="C1553">
        <v>8000</v>
      </c>
      <c r="D1553">
        <v>8000</v>
      </c>
      <c r="E1553" s="1">
        <v>0.1799</v>
      </c>
      <c r="F1553" t="s">
        <v>14</v>
      </c>
      <c r="G1553" t="s">
        <v>15</v>
      </c>
      <c r="H1553" s="1">
        <v>3.9600000000000003E-2</v>
      </c>
      <c r="I1553" t="s">
        <v>46</v>
      </c>
      <c r="J1553" t="s">
        <v>31</v>
      </c>
      <c r="K1553">
        <v>7750</v>
      </c>
      <c r="L1553" t="s">
        <v>73</v>
      </c>
      <c r="M1553">
        <v>9</v>
      </c>
      <c r="N1553">
        <v>8080</v>
      </c>
      <c r="O1553">
        <v>1</v>
      </c>
      <c r="P1553" t="s">
        <v>28</v>
      </c>
      <c r="Q1553">
        <v>17</v>
      </c>
      <c r="R1553">
        <v>3</v>
      </c>
      <c r="S1553">
        <v>1</v>
      </c>
      <c r="T1553">
        <v>5</v>
      </c>
      <c r="U1553" t="s">
        <v>147</v>
      </c>
      <c r="V1553">
        <v>18</v>
      </c>
      <c r="W1553">
        <v>0</v>
      </c>
      <c r="X1553">
        <v>36</v>
      </c>
      <c r="Y1553">
        <v>660</v>
      </c>
      <c r="Z1553">
        <v>664</v>
      </c>
      <c r="AA1553">
        <v>7750</v>
      </c>
      <c r="AB1553">
        <v>5</v>
      </c>
    </row>
    <row r="1554" spans="1:28" x14ac:dyDescent="0.25">
      <c r="A1554">
        <v>1553</v>
      </c>
      <c r="B1554">
        <v>41014</v>
      </c>
      <c r="C1554">
        <v>8000</v>
      </c>
      <c r="D1554">
        <v>7975</v>
      </c>
      <c r="E1554" s="1">
        <v>0.17269999999999999</v>
      </c>
      <c r="F1554" t="s">
        <v>14</v>
      </c>
      <c r="G1554" t="s">
        <v>15</v>
      </c>
      <c r="H1554" s="1">
        <v>8.5999999999999993E-2</v>
      </c>
      <c r="I1554" t="s">
        <v>46</v>
      </c>
      <c r="J1554" t="s">
        <v>17</v>
      </c>
      <c r="K1554">
        <v>1833.33</v>
      </c>
      <c r="L1554" t="s">
        <v>48</v>
      </c>
      <c r="M1554">
        <v>7</v>
      </c>
      <c r="N1554">
        <v>2963</v>
      </c>
      <c r="O1554">
        <v>1</v>
      </c>
      <c r="P1554" t="s">
        <v>37</v>
      </c>
      <c r="Q1554">
        <v>17</v>
      </c>
      <c r="R1554">
        <v>8</v>
      </c>
      <c r="S1554">
        <v>1</v>
      </c>
      <c r="T1554">
        <v>3</v>
      </c>
      <c r="U1554" t="s">
        <v>147</v>
      </c>
      <c r="V1554">
        <v>17</v>
      </c>
      <c r="W1554">
        <v>1</v>
      </c>
      <c r="X1554">
        <v>36</v>
      </c>
      <c r="Y1554">
        <v>665</v>
      </c>
      <c r="Z1554">
        <v>669</v>
      </c>
      <c r="AA1554">
        <v>1833.33</v>
      </c>
      <c r="AB1554">
        <v>3</v>
      </c>
    </row>
    <row r="1555" spans="1:28" x14ac:dyDescent="0.25">
      <c r="A1555">
        <v>1554</v>
      </c>
      <c r="B1555">
        <v>84840</v>
      </c>
      <c r="C1555">
        <v>6000</v>
      </c>
      <c r="D1555">
        <v>6000</v>
      </c>
      <c r="E1555" s="1">
        <v>0.15310000000000001</v>
      </c>
      <c r="F1555" t="s">
        <v>14</v>
      </c>
      <c r="G1555" t="s">
        <v>15</v>
      </c>
      <c r="H1555" s="1">
        <v>6.2600000000000003E-2</v>
      </c>
      <c r="I1555" t="s">
        <v>30</v>
      </c>
      <c r="J1555" t="s">
        <v>31</v>
      </c>
      <c r="K1555">
        <v>11833.33</v>
      </c>
      <c r="L1555" t="s">
        <v>73</v>
      </c>
      <c r="M1555">
        <v>21</v>
      </c>
      <c r="N1555">
        <v>21567</v>
      </c>
      <c r="O1555">
        <v>0</v>
      </c>
      <c r="P1555" t="s">
        <v>28</v>
      </c>
      <c r="Q1555">
        <v>15</v>
      </c>
      <c r="R1555">
        <v>6</v>
      </c>
      <c r="S1555">
        <v>1</v>
      </c>
      <c r="T1555">
        <v>5</v>
      </c>
      <c r="U1555" t="s">
        <v>146</v>
      </c>
      <c r="V1555">
        <v>18</v>
      </c>
      <c r="W1555">
        <v>0</v>
      </c>
      <c r="X1555">
        <v>36</v>
      </c>
      <c r="Y1555">
        <v>660</v>
      </c>
      <c r="Z1555">
        <v>664</v>
      </c>
      <c r="AA1555">
        <v>11833.33</v>
      </c>
      <c r="AB1555">
        <v>5</v>
      </c>
    </row>
    <row r="1556" spans="1:28" x14ac:dyDescent="0.25">
      <c r="A1556">
        <v>1555</v>
      </c>
      <c r="B1556">
        <v>35260</v>
      </c>
      <c r="C1556">
        <v>2500</v>
      </c>
      <c r="D1556">
        <v>2500</v>
      </c>
      <c r="E1556" s="1">
        <v>8.8999999999999996E-2</v>
      </c>
      <c r="F1556" t="s">
        <v>14</v>
      </c>
      <c r="G1556" t="s">
        <v>33</v>
      </c>
      <c r="H1556" s="1">
        <v>0.22489999999999999</v>
      </c>
      <c r="I1556" t="s">
        <v>94</v>
      </c>
      <c r="J1556" t="s">
        <v>31</v>
      </c>
      <c r="K1556">
        <v>2583.33</v>
      </c>
      <c r="L1556" t="s">
        <v>21</v>
      </c>
      <c r="M1556">
        <v>7</v>
      </c>
      <c r="N1556">
        <v>5883</v>
      </c>
      <c r="O1556">
        <v>3</v>
      </c>
      <c r="P1556" t="s">
        <v>22</v>
      </c>
      <c r="Q1556">
        <v>8</v>
      </c>
      <c r="R1556">
        <v>22</v>
      </c>
      <c r="S1556">
        <v>3</v>
      </c>
      <c r="T1556">
        <v>2</v>
      </c>
      <c r="U1556" t="s">
        <v>149</v>
      </c>
      <c r="V1556">
        <v>11</v>
      </c>
      <c r="W1556">
        <v>0</v>
      </c>
      <c r="X1556">
        <v>36</v>
      </c>
      <c r="Y1556">
        <v>715</v>
      </c>
      <c r="Z1556">
        <v>719</v>
      </c>
      <c r="AA1556">
        <v>2583.33</v>
      </c>
      <c r="AB1556">
        <v>2</v>
      </c>
    </row>
    <row r="1557" spans="1:28" x14ac:dyDescent="0.25">
      <c r="A1557">
        <v>1556</v>
      </c>
      <c r="B1557">
        <v>85721</v>
      </c>
      <c r="C1557">
        <v>10000</v>
      </c>
      <c r="D1557">
        <v>10000</v>
      </c>
      <c r="E1557" s="1">
        <v>0.13109999999999999</v>
      </c>
      <c r="F1557" t="s">
        <v>14</v>
      </c>
      <c r="G1557" t="s">
        <v>15</v>
      </c>
      <c r="H1557" s="1">
        <v>0.18720000000000001</v>
      </c>
      <c r="I1557" t="s">
        <v>99</v>
      </c>
      <c r="J1557" t="s">
        <v>31</v>
      </c>
      <c r="K1557">
        <v>4625</v>
      </c>
      <c r="L1557" t="s">
        <v>43</v>
      </c>
      <c r="M1557">
        <v>13</v>
      </c>
      <c r="N1557">
        <v>7411</v>
      </c>
      <c r="O1557">
        <v>0</v>
      </c>
      <c r="P1557" t="s">
        <v>22</v>
      </c>
      <c r="Q1557">
        <v>13</v>
      </c>
      <c r="R1557">
        <v>18</v>
      </c>
      <c r="S1557">
        <v>1</v>
      </c>
      <c r="T1557">
        <v>2</v>
      </c>
      <c r="U1557" t="s">
        <v>146</v>
      </c>
      <c r="V1557">
        <v>14</v>
      </c>
      <c r="W1557">
        <v>0</v>
      </c>
      <c r="X1557">
        <v>36</v>
      </c>
      <c r="Y1557">
        <v>685</v>
      </c>
      <c r="Z1557">
        <v>689</v>
      </c>
      <c r="AA1557">
        <v>4625</v>
      </c>
      <c r="AB1557">
        <v>2</v>
      </c>
    </row>
    <row r="1558" spans="1:28" x14ac:dyDescent="0.25">
      <c r="A1558">
        <v>1557</v>
      </c>
      <c r="B1558">
        <v>46870</v>
      </c>
      <c r="C1558">
        <v>14600</v>
      </c>
      <c r="D1558">
        <v>14600</v>
      </c>
      <c r="E1558" s="1">
        <v>9.7600000000000006E-2</v>
      </c>
      <c r="F1558" t="s">
        <v>14</v>
      </c>
      <c r="G1558" t="s">
        <v>29</v>
      </c>
      <c r="H1558" s="1">
        <v>0.29509999999999997</v>
      </c>
      <c r="I1558" t="s">
        <v>46</v>
      </c>
      <c r="J1558" t="s">
        <v>35</v>
      </c>
      <c r="K1558">
        <v>2500</v>
      </c>
      <c r="L1558" t="s">
        <v>52</v>
      </c>
      <c r="M1558">
        <v>14</v>
      </c>
      <c r="N1558">
        <v>23616</v>
      </c>
      <c r="O1558">
        <v>1</v>
      </c>
      <c r="P1558" t="s">
        <v>22</v>
      </c>
      <c r="Q1558">
        <v>9</v>
      </c>
      <c r="R1558">
        <v>29</v>
      </c>
      <c r="S1558">
        <v>2</v>
      </c>
      <c r="T1558">
        <v>2</v>
      </c>
      <c r="U1558" t="s">
        <v>147</v>
      </c>
      <c r="V1558">
        <v>9</v>
      </c>
      <c r="W1558">
        <v>1</v>
      </c>
      <c r="X1558">
        <v>36</v>
      </c>
      <c r="Y1558">
        <v>730</v>
      </c>
      <c r="Z1558">
        <v>734</v>
      </c>
      <c r="AA1558">
        <v>2500</v>
      </c>
      <c r="AB1558">
        <v>2</v>
      </c>
    </row>
    <row r="1559" spans="1:28" x14ac:dyDescent="0.25">
      <c r="A1559">
        <v>1558</v>
      </c>
      <c r="B1559">
        <v>16032</v>
      </c>
      <c r="C1559">
        <v>24000</v>
      </c>
      <c r="D1559">
        <v>23800</v>
      </c>
      <c r="E1559" s="1">
        <v>0.2114</v>
      </c>
      <c r="F1559" t="s">
        <v>23</v>
      </c>
      <c r="G1559" t="s">
        <v>33</v>
      </c>
      <c r="H1559" s="1">
        <v>0.12920000000000001</v>
      </c>
      <c r="I1559" t="s">
        <v>103</v>
      </c>
      <c r="J1559" t="s">
        <v>31</v>
      </c>
      <c r="K1559">
        <v>9166.67</v>
      </c>
      <c r="L1559" t="s">
        <v>73</v>
      </c>
      <c r="M1559">
        <v>7</v>
      </c>
      <c r="N1559">
        <v>4324</v>
      </c>
      <c r="O1559">
        <v>0</v>
      </c>
      <c r="P1559" t="s">
        <v>40</v>
      </c>
      <c r="Q1559">
        <v>21</v>
      </c>
      <c r="R1559">
        <v>12</v>
      </c>
      <c r="S1559">
        <v>3</v>
      </c>
      <c r="T1559">
        <v>11</v>
      </c>
      <c r="U1559" t="s">
        <v>146</v>
      </c>
      <c r="V1559">
        <v>18</v>
      </c>
      <c r="W1559">
        <v>0</v>
      </c>
      <c r="X1559">
        <v>60</v>
      </c>
      <c r="Y1559">
        <v>660</v>
      </c>
      <c r="Z1559">
        <v>664</v>
      </c>
      <c r="AA1559">
        <v>9166.67</v>
      </c>
      <c r="AB1559">
        <v>11</v>
      </c>
    </row>
    <row r="1560" spans="1:28" x14ac:dyDescent="0.25">
      <c r="A1560">
        <v>1559</v>
      </c>
      <c r="B1560">
        <v>100985</v>
      </c>
      <c r="C1560">
        <v>2200</v>
      </c>
      <c r="D1560">
        <v>2200</v>
      </c>
      <c r="E1560" s="1">
        <v>7.9000000000000001E-2</v>
      </c>
      <c r="F1560" t="s">
        <v>14</v>
      </c>
      <c r="G1560" t="s">
        <v>76</v>
      </c>
      <c r="H1560" s="1">
        <v>8.1600000000000006E-2</v>
      </c>
      <c r="I1560" t="s">
        <v>79</v>
      </c>
      <c r="J1560" t="s">
        <v>17</v>
      </c>
      <c r="K1560">
        <v>5500</v>
      </c>
      <c r="L1560" t="s">
        <v>120</v>
      </c>
      <c r="M1560">
        <v>8</v>
      </c>
      <c r="N1560">
        <v>2927</v>
      </c>
      <c r="O1560">
        <v>0</v>
      </c>
      <c r="P1560" t="s">
        <v>37</v>
      </c>
      <c r="Q1560">
        <v>7</v>
      </c>
      <c r="R1560">
        <v>8</v>
      </c>
      <c r="S1560">
        <v>5</v>
      </c>
      <c r="T1560">
        <v>3</v>
      </c>
      <c r="U1560" t="s">
        <v>146</v>
      </c>
      <c r="V1560">
        <v>6</v>
      </c>
      <c r="W1560">
        <v>1</v>
      </c>
      <c r="X1560">
        <v>36</v>
      </c>
      <c r="Y1560">
        <v>770</v>
      </c>
      <c r="Z1560">
        <v>774</v>
      </c>
      <c r="AA1560">
        <v>5500</v>
      </c>
      <c r="AB1560">
        <v>3</v>
      </c>
    </row>
    <row r="1561" spans="1:28" x14ac:dyDescent="0.25">
      <c r="A1561">
        <v>1560</v>
      </c>
      <c r="B1561">
        <v>84917</v>
      </c>
      <c r="C1561">
        <v>10000</v>
      </c>
      <c r="D1561">
        <v>10000</v>
      </c>
      <c r="E1561" s="1">
        <v>0.13109999999999999</v>
      </c>
      <c r="F1561" t="s">
        <v>14</v>
      </c>
      <c r="G1561" t="s">
        <v>15</v>
      </c>
      <c r="H1561" s="1">
        <v>0.18959999999999999</v>
      </c>
      <c r="I1561" t="s">
        <v>24</v>
      </c>
      <c r="J1561" t="s">
        <v>31</v>
      </c>
      <c r="K1561">
        <v>8744.26</v>
      </c>
      <c r="L1561" t="s">
        <v>84</v>
      </c>
      <c r="M1561">
        <v>16</v>
      </c>
      <c r="N1561">
        <v>27086</v>
      </c>
      <c r="O1561">
        <v>0</v>
      </c>
      <c r="P1561" t="s">
        <v>19</v>
      </c>
      <c r="Q1561">
        <v>13</v>
      </c>
      <c r="R1561">
        <v>18</v>
      </c>
      <c r="S1561">
        <v>1</v>
      </c>
      <c r="T1561">
        <v>0</v>
      </c>
      <c r="U1561" t="s">
        <v>146</v>
      </c>
      <c r="V1561">
        <v>15</v>
      </c>
      <c r="W1561">
        <v>0</v>
      </c>
      <c r="X1561">
        <v>36</v>
      </c>
      <c r="Y1561">
        <v>680</v>
      </c>
      <c r="Z1561">
        <v>684</v>
      </c>
      <c r="AA1561">
        <v>8744.26</v>
      </c>
      <c r="AB1561">
        <v>0</v>
      </c>
    </row>
    <row r="1562" spans="1:28" x14ac:dyDescent="0.25">
      <c r="A1562">
        <v>1561</v>
      </c>
      <c r="B1562">
        <v>57190</v>
      </c>
      <c r="C1562">
        <v>5000</v>
      </c>
      <c r="D1562">
        <v>5000</v>
      </c>
      <c r="E1562" s="1">
        <v>9.7600000000000006E-2</v>
      </c>
      <c r="F1562" t="s">
        <v>14</v>
      </c>
      <c r="G1562" t="s">
        <v>29</v>
      </c>
      <c r="H1562" s="1">
        <v>0.2828</v>
      </c>
      <c r="I1562" t="s">
        <v>85</v>
      </c>
      <c r="J1562" t="s">
        <v>17</v>
      </c>
      <c r="K1562">
        <v>4583.33</v>
      </c>
      <c r="L1562" t="s">
        <v>27</v>
      </c>
      <c r="M1562">
        <v>15</v>
      </c>
      <c r="N1562">
        <v>38092</v>
      </c>
      <c r="O1562">
        <v>0</v>
      </c>
      <c r="P1562" t="s">
        <v>40</v>
      </c>
      <c r="Q1562">
        <v>9</v>
      </c>
      <c r="R1562">
        <v>28</v>
      </c>
      <c r="S1562">
        <v>2</v>
      </c>
      <c r="T1562">
        <v>11</v>
      </c>
      <c r="U1562" t="s">
        <v>146</v>
      </c>
      <c r="V1562">
        <v>14</v>
      </c>
      <c r="W1562">
        <v>1</v>
      </c>
      <c r="X1562">
        <v>36</v>
      </c>
      <c r="Y1562">
        <v>695</v>
      </c>
      <c r="Z1562">
        <v>699</v>
      </c>
      <c r="AA1562">
        <v>4583.33</v>
      </c>
      <c r="AB1562">
        <v>11</v>
      </c>
    </row>
    <row r="1563" spans="1:28" x14ac:dyDescent="0.25">
      <c r="A1563">
        <v>1562</v>
      </c>
      <c r="B1563">
        <v>38205</v>
      </c>
      <c r="C1563">
        <v>12300</v>
      </c>
      <c r="D1563">
        <v>12300</v>
      </c>
      <c r="E1563" s="1">
        <v>7.51E-2</v>
      </c>
      <c r="F1563" t="s">
        <v>14</v>
      </c>
      <c r="G1563" t="s">
        <v>15</v>
      </c>
      <c r="H1563" s="1">
        <v>0.22289999999999999</v>
      </c>
      <c r="I1563" t="s">
        <v>46</v>
      </c>
      <c r="J1563" t="s">
        <v>31</v>
      </c>
      <c r="K1563">
        <v>3750</v>
      </c>
      <c r="L1563" t="s">
        <v>18</v>
      </c>
      <c r="M1563">
        <v>6</v>
      </c>
      <c r="N1563">
        <v>27282</v>
      </c>
      <c r="O1563">
        <v>1</v>
      </c>
      <c r="P1563" t="s">
        <v>53</v>
      </c>
      <c r="Q1563">
        <v>7</v>
      </c>
      <c r="R1563">
        <v>22</v>
      </c>
      <c r="S1563">
        <v>1</v>
      </c>
      <c r="T1563">
        <v>7</v>
      </c>
      <c r="U1563" t="s">
        <v>147</v>
      </c>
      <c r="V1563">
        <v>9</v>
      </c>
      <c r="W1563">
        <v>0</v>
      </c>
      <c r="X1563">
        <v>36</v>
      </c>
      <c r="Y1563">
        <v>735</v>
      </c>
      <c r="Z1563">
        <v>739</v>
      </c>
      <c r="AA1563">
        <v>3750</v>
      </c>
      <c r="AB1563">
        <v>7</v>
      </c>
    </row>
    <row r="1564" spans="1:28" x14ac:dyDescent="0.25">
      <c r="A1564">
        <v>1563</v>
      </c>
      <c r="B1564">
        <v>5794</v>
      </c>
      <c r="C1564">
        <v>2500</v>
      </c>
      <c r="D1564">
        <v>2500</v>
      </c>
      <c r="E1564" s="1">
        <v>0.13220000000000001</v>
      </c>
      <c r="F1564" t="s">
        <v>14</v>
      </c>
      <c r="G1564" t="s">
        <v>15</v>
      </c>
      <c r="H1564" s="1">
        <v>0.156</v>
      </c>
      <c r="I1564" t="s">
        <v>24</v>
      </c>
      <c r="J1564" t="s">
        <v>17</v>
      </c>
      <c r="K1564">
        <v>3166.67</v>
      </c>
      <c r="L1564" t="s">
        <v>25</v>
      </c>
      <c r="M1564">
        <v>10</v>
      </c>
      <c r="N1564">
        <v>3777</v>
      </c>
      <c r="O1564">
        <v>2</v>
      </c>
      <c r="P1564" t="s">
        <v>19</v>
      </c>
      <c r="Q1564">
        <v>13</v>
      </c>
      <c r="R1564">
        <v>15</v>
      </c>
      <c r="S1564">
        <v>1</v>
      </c>
      <c r="T1564">
        <v>0</v>
      </c>
      <c r="U1564" t="s">
        <v>148</v>
      </c>
      <c r="V1564">
        <v>14</v>
      </c>
      <c r="W1564">
        <v>1</v>
      </c>
      <c r="X1564">
        <v>36</v>
      </c>
      <c r="Y1564">
        <v>690</v>
      </c>
      <c r="Z1564">
        <v>694</v>
      </c>
      <c r="AA1564">
        <v>3166.67</v>
      </c>
      <c r="AB1564">
        <v>0</v>
      </c>
    </row>
    <row r="1565" spans="1:28" x14ac:dyDescent="0.25">
      <c r="A1565">
        <v>1564</v>
      </c>
      <c r="B1565">
        <v>8628</v>
      </c>
      <c r="C1565">
        <v>15000</v>
      </c>
      <c r="D1565">
        <v>14825</v>
      </c>
      <c r="E1565" s="1">
        <v>0.1273</v>
      </c>
      <c r="F1565" t="s">
        <v>14</v>
      </c>
      <c r="G1565" t="s">
        <v>33</v>
      </c>
      <c r="H1565" s="1">
        <v>0.16889999999999999</v>
      </c>
      <c r="I1565" t="s">
        <v>77</v>
      </c>
      <c r="J1565" t="s">
        <v>17</v>
      </c>
      <c r="K1565">
        <v>6691.67</v>
      </c>
      <c r="L1565" t="s">
        <v>83</v>
      </c>
      <c r="M1565">
        <v>14</v>
      </c>
      <c r="N1565">
        <v>14488</v>
      </c>
      <c r="O1565">
        <v>3</v>
      </c>
      <c r="P1565" t="s">
        <v>37</v>
      </c>
      <c r="Q1565">
        <v>12</v>
      </c>
      <c r="R1565">
        <v>16</v>
      </c>
      <c r="S1565">
        <v>3</v>
      </c>
      <c r="T1565">
        <v>3</v>
      </c>
      <c r="U1565" t="s">
        <v>149</v>
      </c>
      <c r="V1565">
        <v>13</v>
      </c>
      <c r="W1565">
        <v>1</v>
      </c>
      <c r="X1565">
        <v>36</v>
      </c>
      <c r="Y1565">
        <v>700</v>
      </c>
      <c r="Z1565">
        <v>704</v>
      </c>
      <c r="AA1565">
        <v>6691.67</v>
      </c>
      <c r="AB1565">
        <v>3</v>
      </c>
    </row>
    <row r="1566" spans="1:28" x14ac:dyDescent="0.25">
      <c r="A1566">
        <v>1565</v>
      </c>
      <c r="B1566">
        <v>46021</v>
      </c>
      <c r="C1566">
        <v>1000</v>
      </c>
      <c r="D1566">
        <v>1000</v>
      </c>
      <c r="E1566" s="1">
        <v>0.1074</v>
      </c>
      <c r="F1566" t="s">
        <v>14</v>
      </c>
      <c r="G1566" t="s">
        <v>15</v>
      </c>
      <c r="H1566" s="2">
        <v>0.09</v>
      </c>
      <c r="I1566" t="s">
        <v>111</v>
      </c>
      <c r="J1566" t="s">
        <v>31</v>
      </c>
      <c r="K1566">
        <v>1100</v>
      </c>
      <c r="L1566" t="s">
        <v>21</v>
      </c>
      <c r="M1566">
        <v>5</v>
      </c>
      <c r="N1566">
        <v>1314</v>
      </c>
      <c r="O1566">
        <v>0</v>
      </c>
      <c r="P1566" t="s">
        <v>22</v>
      </c>
      <c r="Q1566">
        <v>10</v>
      </c>
      <c r="R1566" s="5">
        <v>9</v>
      </c>
      <c r="S1566">
        <v>1</v>
      </c>
      <c r="T1566">
        <v>2</v>
      </c>
      <c r="U1566" t="s">
        <v>146</v>
      </c>
      <c r="V1566">
        <v>11</v>
      </c>
      <c r="W1566">
        <v>0</v>
      </c>
      <c r="X1566">
        <v>36</v>
      </c>
      <c r="Y1566">
        <v>715</v>
      </c>
      <c r="Z1566">
        <v>719</v>
      </c>
      <c r="AA1566">
        <v>1100</v>
      </c>
      <c r="AB1566">
        <v>2</v>
      </c>
    </row>
    <row r="1567" spans="1:28" x14ac:dyDescent="0.25">
      <c r="A1567">
        <v>1566</v>
      </c>
      <c r="B1567">
        <v>33641</v>
      </c>
      <c r="C1567">
        <v>18000</v>
      </c>
      <c r="D1567">
        <v>17975</v>
      </c>
      <c r="E1567" s="1">
        <v>0.1171</v>
      </c>
      <c r="F1567" t="s">
        <v>14</v>
      </c>
      <c r="G1567" t="s">
        <v>15</v>
      </c>
      <c r="H1567" s="1">
        <v>0.10340000000000001</v>
      </c>
      <c r="I1567" t="s">
        <v>59</v>
      </c>
      <c r="J1567" t="s">
        <v>31</v>
      </c>
      <c r="K1567">
        <v>3540</v>
      </c>
      <c r="L1567" t="s">
        <v>83</v>
      </c>
      <c r="M1567">
        <v>8</v>
      </c>
      <c r="N1567">
        <v>14960</v>
      </c>
      <c r="O1567">
        <v>0</v>
      </c>
      <c r="P1567" t="s">
        <v>19</v>
      </c>
      <c r="Q1567">
        <v>11</v>
      </c>
      <c r="R1567">
        <v>10</v>
      </c>
      <c r="S1567">
        <v>1</v>
      </c>
      <c r="T1567">
        <v>0</v>
      </c>
      <c r="U1567" t="s">
        <v>146</v>
      </c>
      <c r="V1567">
        <v>13</v>
      </c>
      <c r="W1567">
        <v>0</v>
      </c>
      <c r="X1567">
        <v>36</v>
      </c>
      <c r="Y1567">
        <v>700</v>
      </c>
      <c r="Z1567">
        <v>704</v>
      </c>
      <c r="AA1567">
        <v>3540</v>
      </c>
      <c r="AB1567">
        <v>0</v>
      </c>
    </row>
    <row r="1568" spans="1:28" x14ac:dyDescent="0.25">
      <c r="A1568">
        <v>1567</v>
      </c>
      <c r="B1568">
        <v>93511</v>
      </c>
      <c r="C1568">
        <v>5000</v>
      </c>
      <c r="D1568">
        <v>5000</v>
      </c>
      <c r="E1568" s="1">
        <v>0.158</v>
      </c>
      <c r="F1568" t="s">
        <v>14</v>
      </c>
      <c r="G1568" t="s">
        <v>15</v>
      </c>
      <c r="H1568" s="1">
        <v>0.17610000000000001</v>
      </c>
      <c r="I1568" t="s">
        <v>24</v>
      </c>
      <c r="J1568" t="s">
        <v>31</v>
      </c>
      <c r="K1568">
        <v>4583.33</v>
      </c>
      <c r="L1568" t="s">
        <v>83</v>
      </c>
      <c r="M1568">
        <v>4</v>
      </c>
      <c r="N1568">
        <v>4164</v>
      </c>
      <c r="O1568">
        <v>2</v>
      </c>
      <c r="P1568" t="s">
        <v>53</v>
      </c>
      <c r="Q1568">
        <v>15</v>
      </c>
      <c r="R1568">
        <v>17</v>
      </c>
      <c r="S1568">
        <v>1</v>
      </c>
      <c r="T1568">
        <v>7</v>
      </c>
      <c r="U1568" t="s">
        <v>148</v>
      </c>
      <c r="V1568">
        <v>13</v>
      </c>
      <c r="W1568">
        <v>0</v>
      </c>
      <c r="X1568">
        <v>36</v>
      </c>
      <c r="Y1568">
        <v>700</v>
      </c>
      <c r="Z1568">
        <v>704</v>
      </c>
      <c r="AA1568">
        <v>4583.33</v>
      </c>
      <c r="AB1568">
        <v>7</v>
      </c>
    </row>
    <row r="1569" spans="1:28" x14ac:dyDescent="0.25">
      <c r="A1569">
        <v>1568</v>
      </c>
      <c r="B1569">
        <v>15634</v>
      </c>
      <c r="C1569">
        <v>6000</v>
      </c>
      <c r="D1569">
        <v>5956.31</v>
      </c>
      <c r="E1569" s="1">
        <v>9.9900000000000003E-2</v>
      </c>
      <c r="F1569" t="s">
        <v>14</v>
      </c>
      <c r="G1569" t="s">
        <v>15</v>
      </c>
      <c r="H1569" s="1">
        <v>0.17860000000000001</v>
      </c>
      <c r="I1569" t="s">
        <v>99</v>
      </c>
      <c r="J1569" t="s">
        <v>17</v>
      </c>
      <c r="K1569">
        <v>4980</v>
      </c>
      <c r="L1569" t="s">
        <v>43</v>
      </c>
      <c r="M1569">
        <v>10</v>
      </c>
      <c r="N1569">
        <v>15280</v>
      </c>
      <c r="O1569">
        <v>1</v>
      </c>
      <c r="P1569" t="s">
        <v>100</v>
      </c>
      <c r="Q1569">
        <v>9</v>
      </c>
      <c r="R1569">
        <v>17</v>
      </c>
      <c r="S1569">
        <v>1</v>
      </c>
      <c r="T1569" t="s">
        <v>100</v>
      </c>
      <c r="U1569" t="s">
        <v>147</v>
      </c>
      <c r="V1569">
        <v>14</v>
      </c>
      <c r="W1569">
        <v>1</v>
      </c>
      <c r="X1569">
        <v>36</v>
      </c>
      <c r="Y1569">
        <v>685</v>
      </c>
      <c r="Z1569">
        <v>689</v>
      </c>
      <c r="AA1569">
        <v>4980</v>
      </c>
      <c r="AB1569">
        <v>-1</v>
      </c>
    </row>
    <row r="1570" spans="1:28" x14ac:dyDescent="0.25">
      <c r="A1570">
        <v>1569</v>
      </c>
      <c r="B1570">
        <v>22510</v>
      </c>
      <c r="C1570">
        <v>2500</v>
      </c>
      <c r="D1570">
        <v>2500</v>
      </c>
      <c r="E1570" s="1">
        <v>0.1037</v>
      </c>
      <c r="F1570" t="s">
        <v>14</v>
      </c>
      <c r="G1570" t="s">
        <v>15</v>
      </c>
      <c r="H1570" s="1">
        <v>0.24299999999999999</v>
      </c>
      <c r="I1570" t="s">
        <v>30</v>
      </c>
      <c r="J1570" t="s">
        <v>31</v>
      </c>
      <c r="K1570">
        <v>2000</v>
      </c>
      <c r="L1570" t="s">
        <v>42</v>
      </c>
      <c r="M1570">
        <v>10</v>
      </c>
      <c r="N1570">
        <v>1523</v>
      </c>
      <c r="O1570">
        <v>0</v>
      </c>
      <c r="P1570" t="s">
        <v>22</v>
      </c>
      <c r="Q1570">
        <v>10</v>
      </c>
      <c r="R1570">
        <v>24</v>
      </c>
      <c r="S1570">
        <v>1</v>
      </c>
      <c r="T1570">
        <v>2</v>
      </c>
      <c r="U1570" t="s">
        <v>146</v>
      </c>
      <c r="V1570">
        <v>12</v>
      </c>
      <c r="W1570">
        <v>0</v>
      </c>
      <c r="X1570">
        <v>36</v>
      </c>
      <c r="Y1570">
        <v>705</v>
      </c>
      <c r="Z1570">
        <v>709</v>
      </c>
      <c r="AA1570">
        <v>2000</v>
      </c>
      <c r="AB1570">
        <v>2</v>
      </c>
    </row>
    <row r="1571" spans="1:28" x14ac:dyDescent="0.25">
      <c r="A1571">
        <v>1570</v>
      </c>
      <c r="B1571">
        <v>80484</v>
      </c>
      <c r="C1571">
        <v>6000</v>
      </c>
      <c r="D1571">
        <v>6000</v>
      </c>
      <c r="E1571" s="1">
        <v>0.1016</v>
      </c>
      <c r="F1571" t="s">
        <v>14</v>
      </c>
      <c r="G1571" t="s">
        <v>68</v>
      </c>
      <c r="H1571" s="1">
        <v>6.5600000000000006E-2</v>
      </c>
      <c r="I1571" t="s">
        <v>85</v>
      </c>
      <c r="J1571" t="s">
        <v>17</v>
      </c>
      <c r="K1571">
        <v>2333.33</v>
      </c>
      <c r="L1571" t="s">
        <v>78</v>
      </c>
      <c r="M1571">
        <v>6</v>
      </c>
      <c r="N1571">
        <v>440</v>
      </c>
      <c r="O1571">
        <v>3</v>
      </c>
      <c r="P1571" t="s">
        <v>44</v>
      </c>
      <c r="Q1571">
        <v>10</v>
      </c>
      <c r="R1571">
        <v>6</v>
      </c>
      <c r="S1571">
        <v>4</v>
      </c>
      <c r="T1571">
        <v>8</v>
      </c>
      <c r="U1571" t="s">
        <v>149</v>
      </c>
      <c r="V1571">
        <v>12</v>
      </c>
      <c r="W1571">
        <v>1</v>
      </c>
      <c r="X1571">
        <v>36</v>
      </c>
      <c r="Y1571">
        <v>710</v>
      </c>
      <c r="Z1571">
        <v>714</v>
      </c>
      <c r="AA1571">
        <v>2333.33</v>
      </c>
      <c r="AB1571">
        <v>8</v>
      </c>
    </row>
    <row r="1572" spans="1:28" x14ac:dyDescent="0.25">
      <c r="A1572">
        <v>1571</v>
      </c>
      <c r="B1572">
        <v>325</v>
      </c>
      <c r="C1572">
        <v>7000</v>
      </c>
      <c r="D1572">
        <v>5525</v>
      </c>
      <c r="E1572" s="1">
        <v>7.7499999999999999E-2</v>
      </c>
      <c r="F1572" t="s">
        <v>14</v>
      </c>
      <c r="G1572" t="s">
        <v>15</v>
      </c>
      <c r="H1572" s="1">
        <v>0.1037</v>
      </c>
      <c r="I1572" t="s">
        <v>108</v>
      </c>
      <c r="J1572" t="s">
        <v>31</v>
      </c>
      <c r="K1572">
        <v>4158</v>
      </c>
      <c r="L1572" t="s">
        <v>63</v>
      </c>
      <c r="M1572">
        <v>13</v>
      </c>
      <c r="N1572">
        <v>6634</v>
      </c>
      <c r="O1572">
        <v>0</v>
      </c>
      <c r="P1572" t="s">
        <v>44</v>
      </c>
      <c r="Q1572">
        <v>7</v>
      </c>
      <c r="R1572">
        <v>10</v>
      </c>
      <c r="S1572">
        <v>1</v>
      </c>
      <c r="T1572">
        <v>8</v>
      </c>
      <c r="U1572" t="s">
        <v>146</v>
      </c>
      <c r="V1572">
        <v>7</v>
      </c>
      <c r="W1572">
        <v>0</v>
      </c>
      <c r="X1572">
        <v>36</v>
      </c>
      <c r="Y1572">
        <v>765</v>
      </c>
      <c r="Z1572">
        <v>769</v>
      </c>
      <c r="AA1572">
        <v>4158</v>
      </c>
      <c r="AB1572">
        <v>8</v>
      </c>
    </row>
    <row r="1573" spans="1:28" x14ac:dyDescent="0.25">
      <c r="A1573">
        <v>1572</v>
      </c>
      <c r="B1573">
        <v>23743</v>
      </c>
      <c r="C1573">
        <v>4200</v>
      </c>
      <c r="D1573">
        <v>4200</v>
      </c>
      <c r="E1573" s="1">
        <v>0.13059999999999999</v>
      </c>
      <c r="F1573" t="s">
        <v>14</v>
      </c>
      <c r="G1573" t="s">
        <v>76</v>
      </c>
      <c r="H1573" s="1">
        <v>0.13819999999999999</v>
      </c>
      <c r="I1573" t="s">
        <v>30</v>
      </c>
      <c r="J1573" t="s">
        <v>17</v>
      </c>
      <c r="K1573">
        <v>6500</v>
      </c>
      <c r="L1573" t="s">
        <v>84</v>
      </c>
      <c r="M1573">
        <v>14</v>
      </c>
      <c r="N1573">
        <v>23653</v>
      </c>
      <c r="O1573">
        <v>1</v>
      </c>
      <c r="P1573" t="s">
        <v>40</v>
      </c>
      <c r="Q1573">
        <v>13</v>
      </c>
      <c r="R1573">
        <v>13</v>
      </c>
      <c r="S1573">
        <v>5</v>
      </c>
      <c r="T1573">
        <v>11</v>
      </c>
      <c r="U1573" t="s">
        <v>147</v>
      </c>
      <c r="V1573">
        <v>15</v>
      </c>
      <c r="W1573">
        <v>1</v>
      </c>
      <c r="X1573">
        <v>36</v>
      </c>
      <c r="Y1573">
        <v>680</v>
      </c>
      <c r="Z1573">
        <v>684</v>
      </c>
      <c r="AA1573">
        <v>6500</v>
      </c>
      <c r="AB1573">
        <v>11</v>
      </c>
    </row>
    <row r="1574" spans="1:28" x14ac:dyDescent="0.25">
      <c r="A1574">
        <v>1573</v>
      </c>
      <c r="B1574">
        <v>59901</v>
      </c>
      <c r="C1574">
        <v>12500</v>
      </c>
      <c r="D1574">
        <v>12500</v>
      </c>
      <c r="E1574" s="1">
        <v>0.1409</v>
      </c>
      <c r="F1574" t="s">
        <v>14</v>
      </c>
      <c r="G1574" t="s">
        <v>15</v>
      </c>
      <c r="H1574" s="1">
        <v>0.215</v>
      </c>
      <c r="I1574" t="s">
        <v>20</v>
      </c>
      <c r="J1574" t="s">
        <v>35</v>
      </c>
      <c r="K1574">
        <v>2083.33</v>
      </c>
      <c r="L1574" t="s">
        <v>43</v>
      </c>
      <c r="M1574">
        <v>9</v>
      </c>
      <c r="N1574">
        <v>11967</v>
      </c>
      <c r="O1574">
        <v>0</v>
      </c>
      <c r="P1574" t="s">
        <v>47</v>
      </c>
      <c r="Q1574">
        <v>14</v>
      </c>
      <c r="R1574">
        <v>21</v>
      </c>
      <c r="S1574">
        <v>1</v>
      </c>
      <c r="T1574">
        <v>6</v>
      </c>
      <c r="U1574" t="s">
        <v>146</v>
      </c>
      <c r="V1574">
        <v>14</v>
      </c>
      <c r="W1574">
        <v>1</v>
      </c>
      <c r="X1574">
        <v>36</v>
      </c>
      <c r="Y1574">
        <v>685</v>
      </c>
      <c r="Z1574">
        <v>689</v>
      </c>
      <c r="AA1574">
        <v>2083.33</v>
      </c>
      <c r="AB1574">
        <v>6</v>
      </c>
    </row>
    <row r="1575" spans="1:28" x14ac:dyDescent="0.25">
      <c r="A1575">
        <v>1574</v>
      </c>
      <c r="B1575">
        <v>10326</v>
      </c>
      <c r="C1575">
        <v>15400</v>
      </c>
      <c r="D1575">
        <v>9458.33</v>
      </c>
      <c r="E1575" s="1">
        <v>0.16320000000000001</v>
      </c>
      <c r="F1575" t="s">
        <v>23</v>
      </c>
      <c r="G1575" t="s">
        <v>75</v>
      </c>
      <c r="H1575" s="1">
        <v>0.1517</v>
      </c>
      <c r="I1575" t="s">
        <v>69</v>
      </c>
      <c r="J1575" t="s">
        <v>31</v>
      </c>
      <c r="K1575">
        <v>6500</v>
      </c>
      <c r="L1575" t="s">
        <v>27</v>
      </c>
      <c r="M1575">
        <v>11</v>
      </c>
      <c r="N1575">
        <v>9989</v>
      </c>
      <c r="O1575">
        <v>1</v>
      </c>
      <c r="P1575" t="s">
        <v>64</v>
      </c>
      <c r="Q1575">
        <v>16</v>
      </c>
      <c r="R1575">
        <v>15</v>
      </c>
      <c r="S1575">
        <v>0</v>
      </c>
      <c r="T1575">
        <v>4</v>
      </c>
      <c r="U1575" t="s">
        <v>147</v>
      </c>
      <c r="V1575">
        <v>14</v>
      </c>
      <c r="W1575">
        <v>0</v>
      </c>
      <c r="X1575">
        <v>60</v>
      </c>
      <c r="Y1575">
        <v>695</v>
      </c>
      <c r="Z1575">
        <v>699</v>
      </c>
      <c r="AA1575">
        <v>6500</v>
      </c>
      <c r="AB1575">
        <v>4</v>
      </c>
    </row>
    <row r="1576" spans="1:28" x14ac:dyDescent="0.25">
      <c r="A1576">
        <v>1575</v>
      </c>
      <c r="B1576">
        <v>92989</v>
      </c>
      <c r="C1576">
        <v>30000</v>
      </c>
      <c r="D1576">
        <v>30000</v>
      </c>
      <c r="E1576" s="1">
        <v>0.1777</v>
      </c>
      <c r="F1576" t="s">
        <v>14</v>
      </c>
      <c r="G1576" t="s">
        <v>33</v>
      </c>
      <c r="H1576" s="1">
        <v>9.4100000000000003E-2</v>
      </c>
      <c r="I1576" t="s">
        <v>93</v>
      </c>
      <c r="J1576" t="s">
        <v>31</v>
      </c>
      <c r="K1576">
        <v>10192</v>
      </c>
      <c r="L1576" t="s">
        <v>78</v>
      </c>
      <c r="M1576">
        <v>12</v>
      </c>
      <c r="N1576">
        <v>24188</v>
      </c>
      <c r="O1576">
        <v>0</v>
      </c>
      <c r="P1576" t="s">
        <v>19</v>
      </c>
      <c r="Q1576">
        <v>17</v>
      </c>
      <c r="R1576">
        <v>9</v>
      </c>
      <c r="S1576">
        <v>3</v>
      </c>
      <c r="T1576">
        <v>0</v>
      </c>
      <c r="U1576" t="s">
        <v>146</v>
      </c>
      <c r="V1576">
        <v>12</v>
      </c>
      <c r="W1576">
        <v>0</v>
      </c>
      <c r="X1576">
        <v>36</v>
      </c>
      <c r="Y1576">
        <v>710</v>
      </c>
      <c r="Z1576">
        <v>714</v>
      </c>
      <c r="AA1576">
        <v>10192</v>
      </c>
      <c r="AB1576">
        <v>0</v>
      </c>
    </row>
    <row r="1577" spans="1:28" x14ac:dyDescent="0.25">
      <c r="A1577">
        <v>1576</v>
      </c>
      <c r="B1577">
        <v>98277</v>
      </c>
      <c r="C1577">
        <v>20700</v>
      </c>
      <c r="D1577">
        <v>20700</v>
      </c>
      <c r="E1577" s="1">
        <v>0.16289999999999999</v>
      </c>
      <c r="F1577" t="s">
        <v>23</v>
      </c>
      <c r="G1577" t="s">
        <v>15</v>
      </c>
      <c r="H1577" s="1">
        <v>0.32950000000000002</v>
      </c>
      <c r="I1577" t="s">
        <v>24</v>
      </c>
      <c r="J1577" t="s">
        <v>31</v>
      </c>
      <c r="K1577">
        <v>6250</v>
      </c>
      <c r="L1577" t="s">
        <v>39</v>
      </c>
      <c r="M1577">
        <v>20</v>
      </c>
      <c r="N1577">
        <v>22277</v>
      </c>
      <c r="O1577">
        <v>1</v>
      </c>
      <c r="P1577" t="s">
        <v>53</v>
      </c>
      <c r="Q1577">
        <v>16</v>
      </c>
      <c r="R1577">
        <v>32</v>
      </c>
      <c r="S1577">
        <v>1</v>
      </c>
      <c r="T1577">
        <v>7</v>
      </c>
      <c r="U1577" t="s">
        <v>147</v>
      </c>
      <c r="V1577">
        <v>11</v>
      </c>
      <c r="W1577">
        <v>0</v>
      </c>
      <c r="X1577">
        <v>60</v>
      </c>
      <c r="Y1577">
        <v>720</v>
      </c>
      <c r="Z1577">
        <v>724</v>
      </c>
      <c r="AA1577">
        <v>6250</v>
      </c>
      <c r="AB1577">
        <v>7</v>
      </c>
    </row>
    <row r="1578" spans="1:28" x14ac:dyDescent="0.25">
      <c r="A1578">
        <v>1577</v>
      </c>
      <c r="B1578">
        <v>54017</v>
      </c>
      <c r="C1578">
        <v>7000</v>
      </c>
      <c r="D1578">
        <v>7000</v>
      </c>
      <c r="E1578" s="1">
        <v>0.13109999999999999</v>
      </c>
      <c r="F1578" t="s">
        <v>14</v>
      </c>
      <c r="G1578" t="s">
        <v>91</v>
      </c>
      <c r="H1578" s="1">
        <v>0.22359999999999999</v>
      </c>
      <c r="I1578" t="s">
        <v>81</v>
      </c>
      <c r="J1578" t="s">
        <v>17</v>
      </c>
      <c r="K1578">
        <v>5833.33</v>
      </c>
      <c r="L1578" t="s">
        <v>43</v>
      </c>
      <c r="M1578">
        <v>7</v>
      </c>
      <c r="N1578">
        <v>28985</v>
      </c>
      <c r="O1578">
        <v>1</v>
      </c>
      <c r="P1578" t="s">
        <v>28</v>
      </c>
      <c r="Q1578">
        <v>13</v>
      </c>
      <c r="R1578">
        <v>22</v>
      </c>
      <c r="S1578">
        <v>0</v>
      </c>
      <c r="T1578">
        <v>5</v>
      </c>
      <c r="U1578" t="s">
        <v>147</v>
      </c>
      <c r="V1578">
        <v>14</v>
      </c>
      <c r="W1578">
        <v>1</v>
      </c>
      <c r="X1578">
        <v>36</v>
      </c>
      <c r="Y1578">
        <v>685</v>
      </c>
      <c r="Z1578">
        <v>689</v>
      </c>
      <c r="AA1578">
        <v>5833.33</v>
      </c>
      <c r="AB1578">
        <v>5</v>
      </c>
    </row>
    <row r="1579" spans="1:28" x14ac:dyDescent="0.25">
      <c r="A1579">
        <v>1578</v>
      </c>
      <c r="B1579">
        <v>45793</v>
      </c>
      <c r="C1579">
        <v>8000</v>
      </c>
      <c r="D1579">
        <v>8000</v>
      </c>
      <c r="E1579" s="1">
        <v>7.9000000000000001E-2</v>
      </c>
      <c r="F1579" t="s">
        <v>14</v>
      </c>
      <c r="G1579" t="s">
        <v>91</v>
      </c>
      <c r="H1579" s="1">
        <v>8.9099999999999999E-2</v>
      </c>
      <c r="I1579" t="s">
        <v>71</v>
      </c>
      <c r="J1579" t="s">
        <v>31</v>
      </c>
      <c r="K1579">
        <v>3166.67</v>
      </c>
      <c r="L1579" t="s">
        <v>88</v>
      </c>
      <c r="M1579">
        <v>4</v>
      </c>
      <c r="N1579">
        <v>680</v>
      </c>
      <c r="O1579">
        <v>0</v>
      </c>
      <c r="P1579" t="s">
        <v>47</v>
      </c>
      <c r="Q1579">
        <v>7</v>
      </c>
      <c r="R1579">
        <v>8</v>
      </c>
      <c r="S1579">
        <v>0</v>
      </c>
      <c r="T1579">
        <v>6</v>
      </c>
      <c r="U1579" t="s">
        <v>146</v>
      </c>
      <c r="V1579">
        <v>8</v>
      </c>
      <c r="W1579">
        <v>0</v>
      </c>
      <c r="X1579">
        <v>36</v>
      </c>
      <c r="Y1579">
        <v>755</v>
      </c>
      <c r="Z1579">
        <v>759</v>
      </c>
      <c r="AA1579">
        <v>3166.67</v>
      </c>
      <c r="AB1579">
        <v>6</v>
      </c>
    </row>
    <row r="1580" spans="1:28" x14ac:dyDescent="0.25">
      <c r="A1580">
        <v>1579</v>
      </c>
      <c r="B1580">
        <v>53635</v>
      </c>
      <c r="C1580">
        <v>18000</v>
      </c>
      <c r="D1580">
        <v>18000</v>
      </c>
      <c r="E1580" s="1">
        <v>0.2099</v>
      </c>
      <c r="F1580" t="s">
        <v>23</v>
      </c>
      <c r="G1580" t="s">
        <v>29</v>
      </c>
      <c r="H1580" s="1">
        <v>0.1163</v>
      </c>
      <c r="I1580" t="s">
        <v>24</v>
      </c>
      <c r="J1580" t="s">
        <v>31</v>
      </c>
      <c r="K1580">
        <v>9051.83</v>
      </c>
      <c r="L1580" t="s">
        <v>36</v>
      </c>
      <c r="M1580">
        <v>5</v>
      </c>
      <c r="N1580">
        <v>32394</v>
      </c>
      <c r="O1580">
        <v>2</v>
      </c>
      <c r="P1580" t="s">
        <v>64</v>
      </c>
      <c r="Q1580">
        <v>20</v>
      </c>
      <c r="R1580">
        <v>11</v>
      </c>
      <c r="S1580">
        <v>2</v>
      </c>
      <c r="T1580">
        <v>4</v>
      </c>
      <c r="U1580" t="s">
        <v>148</v>
      </c>
      <c r="V1580">
        <v>16</v>
      </c>
      <c r="W1580">
        <v>0</v>
      </c>
      <c r="X1580">
        <v>60</v>
      </c>
      <c r="Y1580">
        <v>670</v>
      </c>
      <c r="Z1580">
        <v>674</v>
      </c>
      <c r="AA1580">
        <v>9051.83</v>
      </c>
      <c r="AB1580">
        <v>4</v>
      </c>
    </row>
    <row r="1581" spans="1:28" x14ac:dyDescent="0.25">
      <c r="A1581">
        <v>1580</v>
      </c>
      <c r="B1581">
        <v>34440</v>
      </c>
      <c r="C1581">
        <v>12000</v>
      </c>
      <c r="D1581">
        <v>12000</v>
      </c>
      <c r="E1581" s="1">
        <v>6.6199999999999995E-2</v>
      </c>
      <c r="F1581" t="s">
        <v>14</v>
      </c>
      <c r="G1581" t="s">
        <v>15</v>
      </c>
      <c r="H1581" s="1">
        <v>4.7300000000000002E-2</v>
      </c>
      <c r="I1581" t="s">
        <v>79</v>
      </c>
      <c r="J1581" t="s">
        <v>17</v>
      </c>
      <c r="K1581">
        <v>7083.33</v>
      </c>
      <c r="L1581" t="s">
        <v>106</v>
      </c>
      <c r="M1581">
        <v>9</v>
      </c>
      <c r="N1581">
        <v>6578</v>
      </c>
      <c r="O1581">
        <v>1</v>
      </c>
      <c r="P1581" t="s">
        <v>40</v>
      </c>
      <c r="Q1581">
        <v>6</v>
      </c>
      <c r="R1581">
        <v>4</v>
      </c>
      <c r="S1581">
        <v>1</v>
      </c>
      <c r="T1581">
        <v>11</v>
      </c>
      <c r="U1581" t="s">
        <v>147</v>
      </c>
      <c r="V1581">
        <v>9</v>
      </c>
      <c r="W1581">
        <v>1</v>
      </c>
      <c r="X1581">
        <v>36</v>
      </c>
      <c r="Y1581">
        <v>745</v>
      </c>
      <c r="Z1581">
        <v>749</v>
      </c>
      <c r="AA1581">
        <v>7083.33</v>
      </c>
      <c r="AB1581">
        <v>11</v>
      </c>
    </row>
    <row r="1582" spans="1:28" x14ac:dyDescent="0.25">
      <c r="A1582">
        <v>1581</v>
      </c>
      <c r="B1582">
        <v>43487</v>
      </c>
      <c r="C1582">
        <v>5500</v>
      </c>
      <c r="D1582">
        <v>5500</v>
      </c>
      <c r="E1582" s="1">
        <v>0.12690000000000001</v>
      </c>
      <c r="F1582" t="s">
        <v>14</v>
      </c>
      <c r="G1582" t="s">
        <v>29</v>
      </c>
      <c r="H1582" s="1">
        <v>0.1933</v>
      </c>
      <c r="I1582" t="s">
        <v>69</v>
      </c>
      <c r="J1582" t="s">
        <v>31</v>
      </c>
      <c r="K1582">
        <v>1800</v>
      </c>
      <c r="L1582" t="s">
        <v>36</v>
      </c>
      <c r="M1582">
        <v>6</v>
      </c>
      <c r="N1582">
        <v>12567</v>
      </c>
      <c r="O1582">
        <v>0</v>
      </c>
      <c r="P1582" t="s">
        <v>64</v>
      </c>
      <c r="Q1582">
        <v>12</v>
      </c>
      <c r="R1582">
        <v>19</v>
      </c>
      <c r="S1582">
        <v>2</v>
      </c>
      <c r="T1582">
        <v>4</v>
      </c>
      <c r="U1582" t="s">
        <v>146</v>
      </c>
      <c r="V1582">
        <v>16</v>
      </c>
      <c r="W1582">
        <v>0</v>
      </c>
      <c r="X1582">
        <v>36</v>
      </c>
      <c r="Y1582">
        <v>670</v>
      </c>
      <c r="Z1582">
        <v>674</v>
      </c>
      <c r="AA1582">
        <v>1800</v>
      </c>
      <c r="AB1582">
        <v>4</v>
      </c>
    </row>
    <row r="1583" spans="1:28" x14ac:dyDescent="0.25">
      <c r="A1583">
        <v>1582</v>
      </c>
      <c r="B1583">
        <v>25993</v>
      </c>
      <c r="C1583">
        <v>18000</v>
      </c>
      <c r="D1583">
        <v>17975</v>
      </c>
      <c r="E1583" s="1">
        <v>0.1099</v>
      </c>
      <c r="F1583" t="s">
        <v>23</v>
      </c>
      <c r="G1583" t="s">
        <v>15</v>
      </c>
      <c r="H1583" s="1">
        <v>0.1535</v>
      </c>
      <c r="I1583" t="s">
        <v>24</v>
      </c>
      <c r="J1583" t="s">
        <v>31</v>
      </c>
      <c r="K1583">
        <v>5666.67</v>
      </c>
      <c r="L1583" t="s">
        <v>82</v>
      </c>
      <c r="M1583">
        <v>12</v>
      </c>
      <c r="N1583">
        <v>1372</v>
      </c>
      <c r="O1583">
        <v>0</v>
      </c>
      <c r="P1583" t="s">
        <v>22</v>
      </c>
      <c r="Q1583">
        <v>10</v>
      </c>
      <c r="R1583">
        <v>15</v>
      </c>
      <c r="S1583">
        <v>1</v>
      </c>
      <c r="T1583">
        <v>2</v>
      </c>
      <c r="U1583" t="s">
        <v>146</v>
      </c>
      <c r="V1583">
        <v>8</v>
      </c>
      <c r="W1583">
        <v>0</v>
      </c>
      <c r="X1583">
        <v>60</v>
      </c>
      <c r="Y1583">
        <v>750</v>
      </c>
      <c r="Z1583">
        <v>754</v>
      </c>
      <c r="AA1583">
        <v>5666.67</v>
      </c>
      <c r="AB1583">
        <v>2</v>
      </c>
    </row>
    <row r="1584" spans="1:28" x14ac:dyDescent="0.25">
      <c r="A1584">
        <v>1583</v>
      </c>
      <c r="B1584">
        <v>37383</v>
      </c>
      <c r="C1584">
        <v>5400</v>
      </c>
      <c r="D1584">
        <v>5400</v>
      </c>
      <c r="E1584" s="1">
        <v>0.16289999999999999</v>
      </c>
      <c r="F1584" t="s">
        <v>14</v>
      </c>
      <c r="G1584" t="s">
        <v>91</v>
      </c>
      <c r="H1584" s="1">
        <v>0.20030000000000001</v>
      </c>
      <c r="I1584" t="s">
        <v>61</v>
      </c>
      <c r="J1584" t="s">
        <v>31</v>
      </c>
      <c r="K1584">
        <v>2666.67</v>
      </c>
      <c r="L1584" t="s">
        <v>73</v>
      </c>
      <c r="M1584">
        <v>9</v>
      </c>
      <c r="N1584">
        <v>11114</v>
      </c>
      <c r="O1584">
        <v>1</v>
      </c>
      <c r="P1584" t="s">
        <v>49</v>
      </c>
      <c r="Q1584">
        <v>16</v>
      </c>
      <c r="R1584">
        <v>20</v>
      </c>
      <c r="S1584">
        <v>0</v>
      </c>
      <c r="T1584">
        <v>1</v>
      </c>
      <c r="U1584" t="s">
        <v>147</v>
      </c>
      <c r="V1584">
        <v>18</v>
      </c>
      <c r="W1584">
        <v>0</v>
      </c>
      <c r="X1584">
        <v>36</v>
      </c>
      <c r="Y1584">
        <v>660</v>
      </c>
      <c r="Z1584">
        <v>664</v>
      </c>
      <c r="AA1584">
        <v>2666.67</v>
      </c>
      <c r="AB1584">
        <v>1</v>
      </c>
    </row>
    <row r="1585" spans="1:28" x14ac:dyDescent="0.25">
      <c r="A1585">
        <v>1584</v>
      </c>
      <c r="B1585">
        <v>74054</v>
      </c>
      <c r="C1585">
        <v>18000</v>
      </c>
      <c r="D1585">
        <v>18000</v>
      </c>
      <c r="E1585" s="1">
        <v>0.1212</v>
      </c>
      <c r="F1585" t="s">
        <v>23</v>
      </c>
      <c r="G1585" t="s">
        <v>15</v>
      </c>
      <c r="H1585" s="1">
        <v>0.19159999999999999</v>
      </c>
      <c r="I1585" t="s">
        <v>69</v>
      </c>
      <c r="J1585" t="s">
        <v>17</v>
      </c>
      <c r="K1585">
        <v>7583.33</v>
      </c>
      <c r="L1585" t="s">
        <v>52</v>
      </c>
      <c r="M1585">
        <v>14</v>
      </c>
      <c r="N1585">
        <v>26622</v>
      </c>
      <c r="O1585">
        <v>0</v>
      </c>
      <c r="P1585" t="s">
        <v>37</v>
      </c>
      <c r="Q1585">
        <v>12</v>
      </c>
      <c r="R1585">
        <v>19</v>
      </c>
      <c r="S1585">
        <v>1</v>
      </c>
      <c r="T1585">
        <v>3</v>
      </c>
      <c r="U1585" t="s">
        <v>146</v>
      </c>
      <c r="V1585">
        <v>9</v>
      </c>
      <c r="W1585">
        <v>1</v>
      </c>
      <c r="X1585">
        <v>60</v>
      </c>
      <c r="Y1585">
        <v>730</v>
      </c>
      <c r="Z1585">
        <v>734</v>
      </c>
      <c r="AA1585">
        <v>7583.33</v>
      </c>
      <c r="AB1585">
        <v>3</v>
      </c>
    </row>
    <row r="1586" spans="1:28" x14ac:dyDescent="0.25">
      <c r="A1586">
        <v>1585</v>
      </c>
      <c r="B1586">
        <v>49539</v>
      </c>
      <c r="C1586">
        <v>3000</v>
      </c>
      <c r="D1586">
        <v>3000</v>
      </c>
      <c r="E1586" s="1">
        <v>0.1074</v>
      </c>
      <c r="F1586" t="s">
        <v>14</v>
      </c>
      <c r="G1586" t="s">
        <v>33</v>
      </c>
      <c r="H1586" s="1">
        <v>0.1555</v>
      </c>
      <c r="I1586" t="s">
        <v>92</v>
      </c>
      <c r="J1586" t="s">
        <v>31</v>
      </c>
      <c r="K1586">
        <v>2000</v>
      </c>
      <c r="L1586" t="s">
        <v>42</v>
      </c>
      <c r="M1586">
        <v>5</v>
      </c>
      <c r="N1586">
        <v>1750</v>
      </c>
      <c r="O1586">
        <v>1</v>
      </c>
      <c r="P1586" t="s">
        <v>22</v>
      </c>
      <c r="Q1586">
        <v>10</v>
      </c>
      <c r="R1586">
        <v>15</v>
      </c>
      <c r="S1586">
        <v>3</v>
      </c>
      <c r="T1586">
        <v>2</v>
      </c>
      <c r="U1586" t="s">
        <v>147</v>
      </c>
      <c r="V1586">
        <v>12</v>
      </c>
      <c r="W1586">
        <v>0</v>
      </c>
      <c r="X1586">
        <v>36</v>
      </c>
      <c r="Y1586">
        <v>705</v>
      </c>
      <c r="Z1586">
        <v>709</v>
      </c>
      <c r="AA1586">
        <v>2000</v>
      </c>
      <c r="AB1586">
        <v>2</v>
      </c>
    </row>
    <row r="1587" spans="1:28" x14ac:dyDescent="0.25">
      <c r="A1587">
        <v>1586</v>
      </c>
      <c r="B1587">
        <v>61152</v>
      </c>
      <c r="C1587">
        <v>21000</v>
      </c>
      <c r="D1587">
        <v>21000</v>
      </c>
      <c r="E1587" s="1">
        <v>7.6200000000000004E-2</v>
      </c>
      <c r="F1587" t="s">
        <v>14</v>
      </c>
      <c r="G1587" t="s">
        <v>15</v>
      </c>
      <c r="H1587" s="1">
        <v>6.8400000000000002E-2</v>
      </c>
      <c r="I1587" t="s">
        <v>81</v>
      </c>
      <c r="J1587" t="s">
        <v>17</v>
      </c>
      <c r="K1587">
        <v>5333.33</v>
      </c>
      <c r="L1587" t="s">
        <v>104</v>
      </c>
      <c r="M1587">
        <v>7</v>
      </c>
      <c r="N1587">
        <v>19178</v>
      </c>
      <c r="O1587">
        <v>0</v>
      </c>
      <c r="P1587" t="s">
        <v>53</v>
      </c>
      <c r="Q1587">
        <v>7</v>
      </c>
      <c r="R1587">
        <v>6</v>
      </c>
      <c r="S1587">
        <v>1</v>
      </c>
      <c r="T1587">
        <v>7</v>
      </c>
      <c r="U1587" t="s">
        <v>146</v>
      </c>
      <c r="V1587">
        <v>8</v>
      </c>
      <c r="W1587">
        <v>1</v>
      </c>
      <c r="X1587">
        <v>36</v>
      </c>
      <c r="Y1587">
        <v>775</v>
      </c>
      <c r="Z1587">
        <v>779</v>
      </c>
      <c r="AA1587">
        <v>5333.33</v>
      </c>
      <c r="AB1587">
        <v>7</v>
      </c>
    </row>
    <row r="1588" spans="1:28" x14ac:dyDescent="0.25">
      <c r="A1588">
        <v>1587</v>
      </c>
      <c r="B1588">
        <v>61151</v>
      </c>
      <c r="C1588">
        <v>8000</v>
      </c>
      <c r="D1588">
        <v>8000</v>
      </c>
      <c r="E1588" s="1">
        <v>0.1777</v>
      </c>
      <c r="F1588" t="s">
        <v>14</v>
      </c>
      <c r="G1588" t="s">
        <v>29</v>
      </c>
      <c r="H1588" s="1">
        <v>0.34560000000000002</v>
      </c>
      <c r="I1588" t="s">
        <v>81</v>
      </c>
      <c r="J1588" t="s">
        <v>31</v>
      </c>
      <c r="K1588">
        <v>3291.67</v>
      </c>
      <c r="L1588" t="s">
        <v>51</v>
      </c>
      <c r="M1588">
        <v>26</v>
      </c>
      <c r="N1588">
        <v>18518</v>
      </c>
      <c r="O1588">
        <v>0</v>
      </c>
      <c r="P1588" t="s">
        <v>22</v>
      </c>
      <c r="Q1588">
        <v>17</v>
      </c>
      <c r="R1588">
        <v>34</v>
      </c>
      <c r="S1588">
        <v>2</v>
      </c>
      <c r="T1588">
        <v>2</v>
      </c>
      <c r="U1588" t="s">
        <v>146</v>
      </c>
      <c r="V1588">
        <v>10</v>
      </c>
      <c r="W1588">
        <v>0</v>
      </c>
      <c r="X1588">
        <v>36</v>
      </c>
      <c r="Y1588">
        <v>725</v>
      </c>
      <c r="Z1588">
        <v>729</v>
      </c>
      <c r="AA1588">
        <v>3291.67</v>
      </c>
      <c r="AB1588">
        <v>2</v>
      </c>
    </row>
    <row r="1589" spans="1:28" x14ac:dyDescent="0.25">
      <c r="A1589">
        <v>1588</v>
      </c>
      <c r="B1589">
        <v>103989</v>
      </c>
      <c r="C1589">
        <v>1750</v>
      </c>
      <c r="D1589">
        <v>1750</v>
      </c>
      <c r="E1589" s="1">
        <v>7.8799999999999995E-2</v>
      </c>
      <c r="F1589" t="s">
        <v>14</v>
      </c>
      <c r="G1589" t="s">
        <v>15</v>
      </c>
      <c r="H1589" s="1">
        <v>0.23350000000000001</v>
      </c>
      <c r="I1589" t="s">
        <v>69</v>
      </c>
      <c r="J1589" t="s">
        <v>17</v>
      </c>
      <c r="K1589">
        <v>2000</v>
      </c>
      <c r="L1589" t="s">
        <v>18</v>
      </c>
      <c r="M1589">
        <v>13</v>
      </c>
      <c r="N1589">
        <v>13826</v>
      </c>
      <c r="O1589">
        <v>5</v>
      </c>
      <c r="P1589" t="s">
        <v>40</v>
      </c>
      <c r="Q1589">
        <v>7</v>
      </c>
      <c r="R1589">
        <v>23</v>
      </c>
      <c r="S1589">
        <v>1</v>
      </c>
      <c r="T1589">
        <v>11</v>
      </c>
      <c r="U1589" t="s">
        <v>149</v>
      </c>
      <c r="V1589">
        <v>9</v>
      </c>
      <c r="W1589">
        <v>1</v>
      </c>
      <c r="X1589">
        <v>36</v>
      </c>
      <c r="Y1589">
        <v>735</v>
      </c>
      <c r="Z1589">
        <v>739</v>
      </c>
      <c r="AA1589">
        <v>2000</v>
      </c>
      <c r="AB1589">
        <v>11</v>
      </c>
    </row>
    <row r="1590" spans="1:28" x14ac:dyDescent="0.25">
      <c r="A1590">
        <v>1589</v>
      </c>
      <c r="B1590">
        <v>988</v>
      </c>
      <c r="C1590">
        <v>7500</v>
      </c>
      <c r="D1590">
        <v>214.02</v>
      </c>
      <c r="E1590" s="1">
        <v>0.08</v>
      </c>
      <c r="F1590" t="s">
        <v>14</v>
      </c>
      <c r="G1590" t="s">
        <v>33</v>
      </c>
      <c r="H1590" s="1">
        <v>7.17E-2</v>
      </c>
      <c r="I1590" t="s">
        <v>26</v>
      </c>
      <c r="J1590" t="s">
        <v>17</v>
      </c>
      <c r="K1590">
        <v>3750</v>
      </c>
      <c r="L1590" t="s">
        <v>121</v>
      </c>
      <c r="M1590">
        <v>14</v>
      </c>
      <c r="N1590">
        <v>9409</v>
      </c>
      <c r="O1590">
        <v>1</v>
      </c>
      <c r="P1590" t="s">
        <v>53</v>
      </c>
      <c r="Q1590">
        <v>8</v>
      </c>
      <c r="R1590">
        <v>7</v>
      </c>
      <c r="S1590">
        <v>3</v>
      </c>
      <c r="T1590">
        <v>7</v>
      </c>
      <c r="U1590" t="s">
        <v>147</v>
      </c>
      <c r="V1590">
        <v>8</v>
      </c>
      <c r="W1590">
        <v>1</v>
      </c>
      <c r="X1590">
        <v>36</v>
      </c>
      <c r="Y1590">
        <v>795</v>
      </c>
      <c r="Z1590">
        <v>799</v>
      </c>
      <c r="AA1590">
        <v>3750</v>
      </c>
      <c r="AB1590">
        <v>7</v>
      </c>
    </row>
    <row r="1591" spans="1:28" x14ac:dyDescent="0.25">
      <c r="A1591">
        <v>1590</v>
      </c>
      <c r="B1591">
        <v>47060</v>
      </c>
      <c r="C1591">
        <v>9500</v>
      </c>
      <c r="D1591">
        <v>9500</v>
      </c>
      <c r="E1591" s="1">
        <v>0.14649999999999999</v>
      </c>
      <c r="F1591" t="s">
        <v>14</v>
      </c>
      <c r="G1591" t="s">
        <v>15</v>
      </c>
      <c r="H1591" s="1">
        <v>8.8200000000000001E-2</v>
      </c>
      <c r="I1591" t="s">
        <v>24</v>
      </c>
      <c r="J1591" t="s">
        <v>31</v>
      </c>
      <c r="K1591">
        <v>5416.67</v>
      </c>
      <c r="L1591" t="s">
        <v>43</v>
      </c>
      <c r="M1591">
        <v>4</v>
      </c>
      <c r="N1591">
        <v>7831</v>
      </c>
      <c r="O1591">
        <v>0</v>
      </c>
      <c r="P1591" t="s">
        <v>49</v>
      </c>
      <c r="Q1591">
        <v>14</v>
      </c>
      <c r="R1591">
        <v>8</v>
      </c>
      <c r="S1591">
        <v>1</v>
      </c>
      <c r="T1591">
        <v>1</v>
      </c>
      <c r="U1591" t="s">
        <v>146</v>
      </c>
      <c r="V1591">
        <v>14</v>
      </c>
      <c r="W1591">
        <v>0</v>
      </c>
      <c r="X1591">
        <v>36</v>
      </c>
      <c r="Y1591">
        <v>685</v>
      </c>
      <c r="Z1591">
        <v>689</v>
      </c>
      <c r="AA1591">
        <v>5416.67</v>
      </c>
      <c r="AB1591">
        <v>1</v>
      </c>
    </row>
    <row r="1592" spans="1:28" x14ac:dyDescent="0.25">
      <c r="A1592">
        <v>1591</v>
      </c>
      <c r="B1592">
        <v>71136</v>
      </c>
      <c r="C1592">
        <v>14500</v>
      </c>
      <c r="D1592">
        <v>14500</v>
      </c>
      <c r="E1592" s="1">
        <v>0.1409</v>
      </c>
      <c r="F1592" t="s">
        <v>14</v>
      </c>
      <c r="G1592" t="s">
        <v>15</v>
      </c>
      <c r="H1592" s="1">
        <v>0.27779999999999999</v>
      </c>
      <c r="I1592" t="s">
        <v>103</v>
      </c>
      <c r="J1592" t="s">
        <v>17</v>
      </c>
      <c r="K1592">
        <v>6250</v>
      </c>
      <c r="L1592" t="s">
        <v>42</v>
      </c>
      <c r="M1592">
        <v>9</v>
      </c>
      <c r="N1592">
        <v>46129</v>
      </c>
      <c r="O1592">
        <v>0</v>
      </c>
      <c r="P1592" t="s">
        <v>40</v>
      </c>
      <c r="Q1592">
        <v>14</v>
      </c>
      <c r="R1592">
        <v>27</v>
      </c>
      <c r="S1592">
        <v>1</v>
      </c>
      <c r="T1592">
        <v>11</v>
      </c>
      <c r="U1592" t="s">
        <v>146</v>
      </c>
      <c r="V1592">
        <v>12</v>
      </c>
      <c r="W1592">
        <v>1</v>
      </c>
      <c r="X1592">
        <v>36</v>
      </c>
      <c r="Y1592">
        <v>705</v>
      </c>
      <c r="Z1592">
        <v>709</v>
      </c>
      <c r="AA1592">
        <v>6250</v>
      </c>
      <c r="AB1592">
        <v>11</v>
      </c>
    </row>
    <row r="1593" spans="1:28" x14ac:dyDescent="0.25">
      <c r="A1593">
        <v>1592</v>
      </c>
      <c r="B1593">
        <v>58346</v>
      </c>
      <c r="C1593">
        <v>4800</v>
      </c>
      <c r="D1593">
        <v>4800</v>
      </c>
      <c r="E1593" s="1">
        <v>0.19989999999999999</v>
      </c>
      <c r="F1593" t="s">
        <v>14</v>
      </c>
      <c r="G1593" t="s">
        <v>15</v>
      </c>
      <c r="H1593" s="1">
        <v>0.2044</v>
      </c>
      <c r="I1593" t="s">
        <v>102</v>
      </c>
      <c r="J1593" t="s">
        <v>17</v>
      </c>
      <c r="K1593">
        <v>2500</v>
      </c>
      <c r="L1593" t="s">
        <v>73</v>
      </c>
      <c r="M1593">
        <v>4</v>
      </c>
      <c r="N1593">
        <v>21514</v>
      </c>
      <c r="O1593">
        <v>1</v>
      </c>
      <c r="P1593" t="s">
        <v>100</v>
      </c>
      <c r="Q1593">
        <v>19</v>
      </c>
      <c r="R1593">
        <v>20</v>
      </c>
      <c r="S1593">
        <v>1</v>
      </c>
      <c r="T1593" t="s">
        <v>100</v>
      </c>
      <c r="U1593" t="s">
        <v>147</v>
      </c>
      <c r="V1593">
        <v>18</v>
      </c>
      <c r="W1593">
        <v>1</v>
      </c>
      <c r="X1593">
        <v>36</v>
      </c>
      <c r="Y1593">
        <v>660</v>
      </c>
      <c r="Z1593">
        <v>664</v>
      </c>
      <c r="AA1593">
        <v>2500</v>
      </c>
      <c r="AB1593">
        <v>-1</v>
      </c>
    </row>
    <row r="1594" spans="1:28" x14ac:dyDescent="0.25">
      <c r="A1594">
        <v>1593</v>
      </c>
      <c r="B1594">
        <v>30210</v>
      </c>
      <c r="C1594">
        <v>3800</v>
      </c>
      <c r="D1594">
        <v>3800</v>
      </c>
      <c r="E1594" s="1">
        <v>6.9900000000000004E-2</v>
      </c>
      <c r="F1594" t="s">
        <v>14</v>
      </c>
      <c r="G1594" t="s">
        <v>29</v>
      </c>
      <c r="H1594" s="1">
        <v>3.1800000000000002E-2</v>
      </c>
      <c r="I1594" t="s">
        <v>71</v>
      </c>
      <c r="J1594" t="s">
        <v>31</v>
      </c>
      <c r="K1594">
        <v>3583.33</v>
      </c>
      <c r="L1594" t="s">
        <v>55</v>
      </c>
      <c r="M1594">
        <v>9</v>
      </c>
      <c r="N1594">
        <v>3766</v>
      </c>
      <c r="O1594">
        <v>0</v>
      </c>
      <c r="P1594" t="s">
        <v>64</v>
      </c>
      <c r="Q1594">
        <v>6</v>
      </c>
      <c r="R1594">
        <v>3</v>
      </c>
      <c r="S1594">
        <v>2</v>
      </c>
      <c r="T1594">
        <v>4</v>
      </c>
      <c r="U1594" t="s">
        <v>146</v>
      </c>
      <c r="V1594">
        <v>9</v>
      </c>
      <c r="W1594">
        <v>0</v>
      </c>
      <c r="X1594">
        <v>36</v>
      </c>
      <c r="Y1594">
        <v>740</v>
      </c>
      <c r="Z1594">
        <v>744</v>
      </c>
      <c r="AA1594">
        <v>3583.33</v>
      </c>
      <c r="AB1594">
        <v>4</v>
      </c>
    </row>
    <row r="1595" spans="1:28" x14ac:dyDescent="0.25">
      <c r="A1595">
        <v>1594</v>
      </c>
      <c r="B1595">
        <v>101065</v>
      </c>
      <c r="C1595">
        <v>20675</v>
      </c>
      <c r="D1595">
        <v>20675</v>
      </c>
      <c r="E1595" s="1">
        <v>0.17269999999999999</v>
      </c>
      <c r="F1595" t="s">
        <v>23</v>
      </c>
      <c r="G1595" t="s">
        <v>15</v>
      </c>
      <c r="H1595" s="1">
        <v>0.13300000000000001</v>
      </c>
      <c r="I1595" t="s">
        <v>72</v>
      </c>
      <c r="J1595" t="s">
        <v>31</v>
      </c>
      <c r="K1595">
        <v>3916.67</v>
      </c>
      <c r="L1595" t="s">
        <v>78</v>
      </c>
      <c r="M1595">
        <v>5</v>
      </c>
      <c r="N1595">
        <v>2449</v>
      </c>
      <c r="O1595">
        <v>0</v>
      </c>
      <c r="P1595" t="s">
        <v>49</v>
      </c>
      <c r="Q1595">
        <v>17</v>
      </c>
      <c r="R1595">
        <v>13</v>
      </c>
      <c r="S1595">
        <v>1</v>
      </c>
      <c r="T1595">
        <v>1</v>
      </c>
      <c r="U1595" t="s">
        <v>146</v>
      </c>
      <c r="V1595">
        <v>12</v>
      </c>
      <c r="W1595">
        <v>0</v>
      </c>
      <c r="X1595">
        <v>60</v>
      </c>
      <c r="Y1595">
        <v>710</v>
      </c>
      <c r="Z1595">
        <v>714</v>
      </c>
      <c r="AA1595">
        <v>3916.67</v>
      </c>
      <c r="AB1595">
        <v>1</v>
      </c>
    </row>
    <row r="1596" spans="1:28" x14ac:dyDescent="0.25">
      <c r="A1596">
        <v>1595</v>
      </c>
      <c r="B1596">
        <v>101515</v>
      </c>
      <c r="C1596">
        <v>3500</v>
      </c>
      <c r="D1596">
        <v>225</v>
      </c>
      <c r="E1596" s="1">
        <v>0.1028</v>
      </c>
      <c r="F1596" t="s">
        <v>14</v>
      </c>
      <c r="G1596" t="s">
        <v>33</v>
      </c>
      <c r="H1596" s="2">
        <v>0.1</v>
      </c>
      <c r="I1596" t="s">
        <v>71</v>
      </c>
      <c r="J1596" t="s">
        <v>31</v>
      </c>
      <c r="K1596">
        <v>15000</v>
      </c>
      <c r="L1596" t="s">
        <v>43</v>
      </c>
      <c r="M1596">
        <v>0</v>
      </c>
      <c r="N1596">
        <v>0</v>
      </c>
      <c r="O1596">
        <v>0</v>
      </c>
      <c r="P1596" t="s">
        <v>19</v>
      </c>
      <c r="Q1596">
        <v>10</v>
      </c>
      <c r="R1596" s="5">
        <v>1</v>
      </c>
      <c r="S1596">
        <v>3</v>
      </c>
      <c r="T1596">
        <v>0</v>
      </c>
      <c r="U1596" t="s">
        <v>149</v>
      </c>
      <c r="V1596">
        <v>14</v>
      </c>
      <c r="W1596">
        <v>0</v>
      </c>
      <c r="X1596">
        <v>36</v>
      </c>
      <c r="Y1596">
        <v>685</v>
      </c>
      <c r="Z1596">
        <v>689</v>
      </c>
      <c r="AA1596">
        <v>15000</v>
      </c>
      <c r="AB1596">
        <v>0</v>
      </c>
    </row>
    <row r="1597" spans="1:28" x14ac:dyDescent="0.25">
      <c r="A1597">
        <v>1596</v>
      </c>
      <c r="B1597">
        <v>101340</v>
      </c>
      <c r="C1597">
        <v>27050</v>
      </c>
      <c r="D1597">
        <v>27050</v>
      </c>
      <c r="E1597" s="1">
        <v>0.1905</v>
      </c>
      <c r="F1597" t="s">
        <v>23</v>
      </c>
      <c r="G1597" t="s">
        <v>15</v>
      </c>
      <c r="H1597" s="1">
        <v>0.12889999999999999</v>
      </c>
      <c r="I1597" t="s">
        <v>103</v>
      </c>
      <c r="J1597" t="s">
        <v>17</v>
      </c>
      <c r="K1597">
        <v>5083.33</v>
      </c>
      <c r="L1597" t="s">
        <v>25</v>
      </c>
      <c r="M1597">
        <v>8</v>
      </c>
      <c r="N1597">
        <v>15793</v>
      </c>
      <c r="O1597">
        <v>0</v>
      </c>
      <c r="P1597" t="s">
        <v>47</v>
      </c>
      <c r="Q1597">
        <v>19</v>
      </c>
      <c r="R1597">
        <v>12</v>
      </c>
      <c r="S1597">
        <v>1</v>
      </c>
      <c r="T1597">
        <v>6</v>
      </c>
      <c r="U1597" t="s">
        <v>146</v>
      </c>
      <c r="V1597">
        <v>14</v>
      </c>
      <c r="W1597">
        <v>1</v>
      </c>
      <c r="X1597">
        <v>60</v>
      </c>
      <c r="Y1597">
        <v>690</v>
      </c>
      <c r="Z1597">
        <v>694</v>
      </c>
      <c r="AA1597">
        <v>5083.33</v>
      </c>
      <c r="AB1597">
        <v>6</v>
      </c>
    </row>
    <row r="1598" spans="1:28" x14ac:dyDescent="0.25">
      <c r="A1598">
        <v>1597</v>
      </c>
      <c r="B1598">
        <v>7167</v>
      </c>
      <c r="C1598">
        <v>8000</v>
      </c>
      <c r="D1598">
        <v>7850</v>
      </c>
      <c r="E1598" s="1">
        <v>0.15329999999999999</v>
      </c>
      <c r="F1598" t="s">
        <v>14</v>
      </c>
      <c r="G1598" t="s">
        <v>15</v>
      </c>
      <c r="H1598" s="1">
        <v>0.16039999999999999</v>
      </c>
      <c r="I1598" t="s">
        <v>46</v>
      </c>
      <c r="J1598" t="s">
        <v>17</v>
      </c>
      <c r="K1598">
        <v>6416.67</v>
      </c>
      <c r="L1598" t="s">
        <v>62</v>
      </c>
      <c r="M1598">
        <v>8</v>
      </c>
      <c r="N1598">
        <v>25573</v>
      </c>
      <c r="O1598">
        <v>3</v>
      </c>
      <c r="P1598" t="s">
        <v>47</v>
      </c>
      <c r="Q1598">
        <v>15</v>
      </c>
      <c r="R1598">
        <v>16</v>
      </c>
      <c r="S1598">
        <v>1</v>
      </c>
      <c r="T1598">
        <v>6</v>
      </c>
      <c r="U1598" t="s">
        <v>149</v>
      </c>
      <c r="V1598">
        <v>15</v>
      </c>
      <c r="W1598">
        <v>1</v>
      </c>
      <c r="X1598">
        <v>36</v>
      </c>
      <c r="Y1598">
        <v>675</v>
      </c>
      <c r="Z1598">
        <v>679</v>
      </c>
      <c r="AA1598">
        <v>6416.67</v>
      </c>
      <c r="AB1598">
        <v>6</v>
      </c>
    </row>
    <row r="1599" spans="1:28" x14ac:dyDescent="0.25">
      <c r="A1599">
        <v>1598</v>
      </c>
      <c r="B1599">
        <v>39602</v>
      </c>
      <c r="C1599">
        <v>5300</v>
      </c>
      <c r="D1599">
        <v>5300</v>
      </c>
      <c r="E1599" s="1">
        <v>0.1527</v>
      </c>
      <c r="F1599" t="s">
        <v>14</v>
      </c>
      <c r="G1599" t="s">
        <v>29</v>
      </c>
      <c r="H1599" s="1">
        <v>0.24879999999999999</v>
      </c>
      <c r="I1599" t="s">
        <v>34</v>
      </c>
      <c r="J1599" t="s">
        <v>31</v>
      </c>
      <c r="K1599">
        <v>2500</v>
      </c>
      <c r="L1599" t="s">
        <v>73</v>
      </c>
      <c r="M1599">
        <v>11</v>
      </c>
      <c r="N1599">
        <v>7855</v>
      </c>
      <c r="O1599">
        <v>2</v>
      </c>
      <c r="P1599" t="s">
        <v>49</v>
      </c>
      <c r="Q1599">
        <v>15</v>
      </c>
      <c r="R1599">
        <v>24</v>
      </c>
      <c r="S1599">
        <v>2</v>
      </c>
      <c r="T1599">
        <v>1</v>
      </c>
      <c r="U1599" t="s">
        <v>148</v>
      </c>
      <c r="V1599">
        <v>18</v>
      </c>
      <c r="W1599">
        <v>0</v>
      </c>
      <c r="X1599">
        <v>36</v>
      </c>
      <c r="Y1599">
        <v>660</v>
      </c>
      <c r="Z1599">
        <v>664</v>
      </c>
      <c r="AA1599">
        <v>2500</v>
      </c>
      <c r="AB1599">
        <v>1</v>
      </c>
    </row>
    <row r="1600" spans="1:28" x14ac:dyDescent="0.25">
      <c r="A1600">
        <v>1599</v>
      </c>
      <c r="B1600">
        <v>85090</v>
      </c>
      <c r="C1600">
        <v>5000</v>
      </c>
      <c r="D1600">
        <v>5000</v>
      </c>
      <c r="E1600" s="1">
        <v>7.9000000000000001E-2</v>
      </c>
      <c r="F1600" t="s">
        <v>14</v>
      </c>
      <c r="G1600" t="s">
        <v>15</v>
      </c>
      <c r="H1600" s="1">
        <v>0.1285</v>
      </c>
      <c r="I1600" t="s">
        <v>77</v>
      </c>
      <c r="J1600" t="s">
        <v>35</v>
      </c>
      <c r="K1600">
        <v>6666.67</v>
      </c>
      <c r="L1600" t="s">
        <v>52</v>
      </c>
      <c r="M1600">
        <v>18</v>
      </c>
      <c r="N1600">
        <v>9597</v>
      </c>
      <c r="O1600">
        <v>2</v>
      </c>
      <c r="P1600" t="s">
        <v>37</v>
      </c>
      <c r="Q1600">
        <v>7</v>
      </c>
      <c r="R1600">
        <v>12</v>
      </c>
      <c r="S1600">
        <v>1</v>
      </c>
      <c r="T1600">
        <v>3</v>
      </c>
      <c r="U1600" t="s">
        <v>148</v>
      </c>
      <c r="V1600">
        <v>9</v>
      </c>
      <c r="W1600">
        <v>1</v>
      </c>
      <c r="X1600">
        <v>36</v>
      </c>
      <c r="Y1600">
        <v>730</v>
      </c>
      <c r="Z1600">
        <v>734</v>
      </c>
      <c r="AA1600">
        <v>6666.67</v>
      </c>
      <c r="AB1600">
        <v>3</v>
      </c>
    </row>
    <row r="1601" spans="1:28" x14ac:dyDescent="0.25">
      <c r="A1601">
        <v>1600</v>
      </c>
      <c r="B1601">
        <v>90356</v>
      </c>
      <c r="C1601">
        <v>15500</v>
      </c>
      <c r="D1601">
        <v>15500</v>
      </c>
      <c r="E1601" s="1">
        <v>8.8999999999999996E-2</v>
      </c>
      <c r="F1601" t="s">
        <v>14</v>
      </c>
      <c r="G1601" t="s">
        <v>68</v>
      </c>
      <c r="H1601" s="1">
        <v>0.1636</v>
      </c>
      <c r="I1601" t="s">
        <v>77</v>
      </c>
      <c r="J1601" t="s">
        <v>31</v>
      </c>
      <c r="K1601">
        <v>9000</v>
      </c>
      <c r="L1601" t="s">
        <v>83</v>
      </c>
      <c r="M1601">
        <v>8</v>
      </c>
      <c r="N1601">
        <v>4097</v>
      </c>
      <c r="O1601">
        <v>4</v>
      </c>
      <c r="P1601" t="s">
        <v>40</v>
      </c>
      <c r="Q1601">
        <v>8</v>
      </c>
      <c r="R1601">
        <v>16</v>
      </c>
      <c r="S1601">
        <v>4</v>
      </c>
      <c r="T1601">
        <v>11</v>
      </c>
      <c r="U1601" t="s">
        <v>149</v>
      </c>
      <c r="V1601">
        <v>13</v>
      </c>
      <c r="W1601">
        <v>0</v>
      </c>
      <c r="X1601">
        <v>36</v>
      </c>
      <c r="Y1601">
        <v>700</v>
      </c>
      <c r="Z1601">
        <v>704</v>
      </c>
      <c r="AA1601">
        <v>9000</v>
      </c>
      <c r="AB1601">
        <v>11</v>
      </c>
    </row>
    <row r="1602" spans="1:28" x14ac:dyDescent="0.25">
      <c r="A1602">
        <v>1601</v>
      </c>
      <c r="B1602">
        <v>26354</v>
      </c>
      <c r="C1602">
        <v>11200</v>
      </c>
      <c r="D1602">
        <v>11200</v>
      </c>
      <c r="E1602" s="1">
        <v>7.9100000000000004E-2</v>
      </c>
      <c r="F1602" t="s">
        <v>14</v>
      </c>
      <c r="G1602" t="s">
        <v>15</v>
      </c>
      <c r="H1602" s="1">
        <v>0.13070000000000001</v>
      </c>
      <c r="I1602" t="s">
        <v>61</v>
      </c>
      <c r="J1602" t="s">
        <v>17</v>
      </c>
      <c r="K1602">
        <v>8500</v>
      </c>
      <c r="L1602" t="s">
        <v>39</v>
      </c>
      <c r="M1602">
        <v>9</v>
      </c>
      <c r="N1602">
        <v>5439</v>
      </c>
      <c r="O1602">
        <v>1</v>
      </c>
      <c r="P1602" t="s">
        <v>37</v>
      </c>
      <c r="Q1602">
        <v>7</v>
      </c>
      <c r="R1602">
        <v>13</v>
      </c>
      <c r="S1602">
        <v>1</v>
      </c>
      <c r="T1602">
        <v>3</v>
      </c>
      <c r="U1602" t="s">
        <v>147</v>
      </c>
      <c r="V1602">
        <v>11</v>
      </c>
      <c r="W1602">
        <v>1</v>
      </c>
      <c r="X1602">
        <v>36</v>
      </c>
      <c r="Y1602">
        <v>720</v>
      </c>
      <c r="Z1602">
        <v>724</v>
      </c>
      <c r="AA1602">
        <v>8500</v>
      </c>
      <c r="AB1602">
        <v>3</v>
      </c>
    </row>
    <row r="1603" spans="1:28" x14ac:dyDescent="0.25">
      <c r="A1603">
        <v>1602</v>
      </c>
      <c r="B1603">
        <v>100217</v>
      </c>
      <c r="C1603">
        <v>16000</v>
      </c>
      <c r="D1603">
        <v>16000</v>
      </c>
      <c r="E1603" s="1">
        <v>0.23760000000000001</v>
      </c>
      <c r="F1603" t="s">
        <v>23</v>
      </c>
      <c r="G1603" t="s">
        <v>29</v>
      </c>
      <c r="H1603" s="1">
        <v>0.27060000000000001</v>
      </c>
      <c r="I1603" t="s">
        <v>20</v>
      </c>
      <c r="J1603" t="s">
        <v>31</v>
      </c>
      <c r="K1603">
        <v>5416.67</v>
      </c>
      <c r="L1603" t="s">
        <v>48</v>
      </c>
      <c r="M1603">
        <v>18</v>
      </c>
      <c r="N1603">
        <v>24610</v>
      </c>
      <c r="O1603">
        <v>3</v>
      </c>
      <c r="P1603" t="s">
        <v>49</v>
      </c>
      <c r="Q1603">
        <v>23</v>
      </c>
      <c r="R1603">
        <v>27</v>
      </c>
      <c r="S1603">
        <v>2</v>
      </c>
      <c r="T1603">
        <v>1</v>
      </c>
      <c r="U1603" t="s">
        <v>149</v>
      </c>
      <c r="V1603">
        <v>17</v>
      </c>
      <c r="W1603">
        <v>0</v>
      </c>
      <c r="X1603">
        <v>60</v>
      </c>
      <c r="Y1603">
        <v>665</v>
      </c>
      <c r="Z1603">
        <v>669</v>
      </c>
      <c r="AA1603">
        <v>5416.67</v>
      </c>
      <c r="AB1603">
        <v>1</v>
      </c>
    </row>
    <row r="1604" spans="1:28" x14ac:dyDescent="0.25">
      <c r="A1604">
        <v>1603</v>
      </c>
      <c r="B1604">
        <v>83773</v>
      </c>
      <c r="C1604">
        <v>21850</v>
      </c>
      <c r="D1604">
        <v>21850</v>
      </c>
      <c r="E1604" s="1">
        <v>0.158</v>
      </c>
      <c r="F1604" t="s">
        <v>14</v>
      </c>
      <c r="G1604" t="s">
        <v>29</v>
      </c>
      <c r="H1604" s="1">
        <v>0.26290000000000002</v>
      </c>
      <c r="I1604" t="s">
        <v>30</v>
      </c>
      <c r="J1604" t="s">
        <v>31</v>
      </c>
      <c r="K1604">
        <v>10000</v>
      </c>
      <c r="L1604" t="s">
        <v>25</v>
      </c>
      <c r="M1604">
        <v>20</v>
      </c>
      <c r="N1604">
        <v>43173</v>
      </c>
      <c r="O1604">
        <v>1</v>
      </c>
      <c r="P1604" t="s">
        <v>64</v>
      </c>
      <c r="Q1604">
        <v>15</v>
      </c>
      <c r="R1604">
        <v>26</v>
      </c>
      <c r="S1604">
        <v>2</v>
      </c>
      <c r="T1604">
        <v>4</v>
      </c>
      <c r="U1604" t="s">
        <v>147</v>
      </c>
      <c r="V1604">
        <v>14</v>
      </c>
      <c r="W1604">
        <v>0</v>
      </c>
      <c r="X1604">
        <v>36</v>
      </c>
      <c r="Y1604">
        <v>690</v>
      </c>
      <c r="Z1604">
        <v>694</v>
      </c>
      <c r="AA1604">
        <v>10000</v>
      </c>
      <c r="AB1604">
        <v>4</v>
      </c>
    </row>
    <row r="1605" spans="1:28" x14ac:dyDescent="0.25">
      <c r="A1605">
        <v>1604</v>
      </c>
      <c r="B1605">
        <v>46350</v>
      </c>
      <c r="C1605">
        <v>2400</v>
      </c>
      <c r="D1605">
        <v>2375</v>
      </c>
      <c r="E1605" s="1">
        <v>8.8999999999999996E-2</v>
      </c>
      <c r="F1605" t="s">
        <v>14</v>
      </c>
      <c r="G1605" t="s">
        <v>15</v>
      </c>
      <c r="H1605" s="1">
        <v>0.1123</v>
      </c>
      <c r="I1605" t="s">
        <v>85</v>
      </c>
      <c r="J1605" t="s">
        <v>31</v>
      </c>
      <c r="K1605">
        <v>2333.33</v>
      </c>
      <c r="L1605" t="s">
        <v>42</v>
      </c>
      <c r="M1605">
        <v>8</v>
      </c>
      <c r="N1605">
        <v>2075</v>
      </c>
      <c r="O1605">
        <v>0</v>
      </c>
      <c r="P1605" t="s">
        <v>64</v>
      </c>
      <c r="Q1605">
        <v>8</v>
      </c>
      <c r="R1605">
        <v>11</v>
      </c>
      <c r="S1605">
        <v>1</v>
      </c>
      <c r="T1605">
        <v>4</v>
      </c>
      <c r="U1605" t="s">
        <v>146</v>
      </c>
      <c r="V1605">
        <v>12</v>
      </c>
      <c r="W1605">
        <v>0</v>
      </c>
      <c r="X1605">
        <v>36</v>
      </c>
      <c r="Y1605">
        <v>705</v>
      </c>
      <c r="Z1605">
        <v>709</v>
      </c>
      <c r="AA1605">
        <v>2333.33</v>
      </c>
      <c r="AB1605">
        <v>4</v>
      </c>
    </row>
    <row r="1606" spans="1:28" x14ac:dyDescent="0.25">
      <c r="A1606">
        <v>1605</v>
      </c>
      <c r="B1606">
        <v>23644</v>
      </c>
      <c r="C1606">
        <v>2700</v>
      </c>
      <c r="D1606">
        <v>2700</v>
      </c>
      <c r="E1606" s="1">
        <v>5.79E-2</v>
      </c>
      <c r="F1606" t="s">
        <v>14</v>
      </c>
      <c r="G1606" t="s">
        <v>15</v>
      </c>
      <c r="H1606" s="1">
        <v>0.1981</v>
      </c>
      <c r="I1606" t="s">
        <v>54</v>
      </c>
      <c r="J1606" t="s">
        <v>17</v>
      </c>
      <c r="K1606">
        <v>3958.33</v>
      </c>
      <c r="L1606" t="s">
        <v>82</v>
      </c>
      <c r="M1606">
        <v>14</v>
      </c>
      <c r="N1606">
        <v>13159</v>
      </c>
      <c r="O1606">
        <v>1</v>
      </c>
      <c r="P1606" t="s">
        <v>44</v>
      </c>
      <c r="Q1606">
        <v>5</v>
      </c>
      <c r="R1606">
        <v>19</v>
      </c>
      <c r="S1606">
        <v>1</v>
      </c>
      <c r="T1606">
        <v>8</v>
      </c>
      <c r="U1606" t="s">
        <v>147</v>
      </c>
      <c r="V1606">
        <v>8</v>
      </c>
      <c r="W1606">
        <v>1</v>
      </c>
      <c r="X1606">
        <v>36</v>
      </c>
      <c r="Y1606">
        <v>750</v>
      </c>
      <c r="Z1606">
        <v>754</v>
      </c>
      <c r="AA1606">
        <v>3958.33</v>
      </c>
      <c r="AB1606">
        <v>8</v>
      </c>
    </row>
    <row r="1607" spans="1:28" x14ac:dyDescent="0.25">
      <c r="A1607">
        <v>1606</v>
      </c>
      <c r="B1607">
        <v>33138</v>
      </c>
      <c r="C1607">
        <v>30100</v>
      </c>
      <c r="D1607">
        <v>30100</v>
      </c>
      <c r="E1607" s="1">
        <v>0.19420000000000001</v>
      </c>
      <c r="F1607" t="s">
        <v>23</v>
      </c>
      <c r="G1607" t="s">
        <v>68</v>
      </c>
      <c r="H1607" s="1">
        <v>3.3099999999999997E-2</v>
      </c>
      <c r="I1607" t="s">
        <v>50</v>
      </c>
      <c r="J1607" t="s">
        <v>17</v>
      </c>
      <c r="K1607">
        <v>8333.33</v>
      </c>
      <c r="L1607" t="s">
        <v>42</v>
      </c>
      <c r="M1607">
        <v>15</v>
      </c>
      <c r="N1607">
        <v>3737</v>
      </c>
      <c r="O1607">
        <v>3</v>
      </c>
      <c r="P1607" t="s">
        <v>47</v>
      </c>
      <c r="Q1607">
        <v>19</v>
      </c>
      <c r="R1607">
        <v>3</v>
      </c>
      <c r="S1607">
        <v>4</v>
      </c>
      <c r="T1607">
        <v>6</v>
      </c>
      <c r="U1607" t="s">
        <v>149</v>
      </c>
      <c r="V1607">
        <v>12</v>
      </c>
      <c r="W1607">
        <v>1</v>
      </c>
      <c r="X1607">
        <v>60</v>
      </c>
      <c r="Y1607">
        <v>705</v>
      </c>
      <c r="Z1607">
        <v>709</v>
      </c>
      <c r="AA1607">
        <v>8333.33</v>
      </c>
      <c r="AB1607">
        <v>6</v>
      </c>
    </row>
    <row r="1608" spans="1:28" x14ac:dyDescent="0.25">
      <c r="A1608">
        <v>1607</v>
      </c>
      <c r="B1608">
        <v>60512</v>
      </c>
      <c r="C1608">
        <v>20000</v>
      </c>
      <c r="D1608">
        <v>20000</v>
      </c>
      <c r="E1608" s="1">
        <v>0.14330000000000001</v>
      </c>
      <c r="F1608" t="s">
        <v>23</v>
      </c>
      <c r="G1608" t="s">
        <v>15</v>
      </c>
      <c r="H1608" s="1">
        <v>0.15679999999999999</v>
      </c>
      <c r="I1608" t="s">
        <v>24</v>
      </c>
      <c r="J1608" t="s">
        <v>31</v>
      </c>
      <c r="K1608">
        <v>7083.33</v>
      </c>
      <c r="L1608" t="s">
        <v>39</v>
      </c>
      <c r="M1608">
        <v>8</v>
      </c>
      <c r="N1608">
        <v>17270</v>
      </c>
      <c r="O1608">
        <v>0</v>
      </c>
      <c r="P1608" t="s">
        <v>28</v>
      </c>
      <c r="Q1608">
        <v>14</v>
      </c>
      <c r="R1608">
        <v>15</v>
      </c>
      <c r="S1608">
        <v>1</v>
      </c>
      <c r="T1608">
        <v>5</v>
      </c>
      <c r="U1608" t="s">
        <v>146</v>
      </c>
      <c r="V1608">
        <v>11</v>
      </c>
      <c r="W1608">
        <v>0</v>
      </c>
      <c r="X1608">
        <v>60</v>
      </c>
      <c r="Y1608">
        <v>720</v>
      </c>
      <c r="Z1608">
        <v>724</v>
      </c>
      <c r="AA1608">
        <v>7083.33</v>
      </c>
      <c r="AB1608">
        <v>5</v>
      </c>
    </row>
    <row r="1609" spans="1:28" x14ac:dyDescent="0.25">
      <c r="A1609">
        <v>1608</v>
      </c>
      <c r="B1609">
        <v>48836</v>
      </c>
      <c r="C1609">
        <v>6000</v>
      </c>
      <c r="D1609">
        <v>6000</v>
      </c>
      <c r="E1609" s="1">
        <v>6.6199999999999995E-2</v>
      </c>
      <c r="F1609" t="s">
        <v>14</v>
      </c>
      <c r="G1609" t="s">
        <v>75</v>
      </c>
      <c r="H1609" s="1">
        <v>0.1603</v>
      </c>
      <c r="I1609" t="s">
        <v>46</v>
      </c>
      <c r="J1609" t="s">
        <v>31</v>
      </c>
      <c r="K1609">
        <v>4166.67</v>
      </c>
      <c r="L1609" t="s">
        <v>109</v>
      </c>
      <c r="M1609">
        <v>5</v>
      </c>
      <c r="N1609">
        <v>79</v>
      </c>
      <c r="O1609">
        <v>0</v>
      </c>
      <c r="P1609" t="s">
        <v>49</v>
      </c>
      <c r="Q1609">
        <v>6</v>
      </c>
      <c r="R1609">
        <v>16</v>
      </c>
      <c r="S1609">
        <v>0</v>
      </c>
      <c r="T1609">
        <v>1</v>
      </c>
      <c r="U1609" t="s">
        <v>146</v>
      </c>
      <c r="V1609">
        <v>7</v>
      </c>
      <c r="W1609">
        <v>0</v>
      </c>
      <c r="X1609">
        <v>36</v>
      </c>
      <c r="Y1609">
        <v>805</v>
      </c>
      <c r="Z1609">
        <v>809</v>
      </c>
      <c r="AA1609">
        <v>4166.67</v>
      </c>
      <c r="AB1609">
        <v>1</v>
      </c>
    </row>
    <row r="1610" spans="1:28" x14ac:dyDescent="0.25">
      <c r="A1610">
        <v>1609</v>
      </c>
      <c r="B1610">
        <v>45033</v>
      </c>
      <c r="C1610">
        <v>2000</v>
      </c>
      <c r="D1610">
        <v>2000</v>
      </c>
      <c r="E1610" s="1">
        <v>0.14649999999999999</v>
      </c>
      <c r="F1610" t="s">
        <v>14</v>
      </c>
      <c r="G1610" t="s">
        <v>15</v>
      </c>
      <c r="H1610" s="1">
        <v>0.1666</v>
      </c>
      <c r="I1610" t="s">
        <v>24</v>
      </c>
      <c r="J1610" t="s">
        <v>35</v>
      </c>
      <c r="K1610">
        <v>2083.33</v>
      </c>
      <c r="L1610" t="s">
        <v>43</v>
      </c>
      <c r="M1610">
        <v>5</v>
      </c>
      <c r="N1610">
        <v>2566</v>
      </c>
      <c r="O1610">
        <v>1</v>
      </c>
      <c r="P1610" t="s">
        <v>28</v>
      </c>
      <c r="Q1610">
        <v>14</v>
      </c>
      <c r="R1610">
        <v>16</v>
      </c>
      <c r="S1610">
        <v>1</v>
      </c>
      <c r="T1610">
        <v>5</v>
      </c>
      <c r="U1610" t="s">
        <v>147</v>
      </c>
      <c r="V1610">
        <v>14</v>
      </c>
      <c r="W1610">
        <v>1</v>
      </c>
      <c r="X1610">
        <v>36</v>
      </c>
      <c r="Y1610">
        <v>685</v>
      </c>
      <c r="Z1610">
        <v>689</v>
      </c>
      <c r="AA1610">
        <v>2083.33</v>
      </c>
      <c r="AB1610">
        <v>5</v>
      </c>
    </row>
    <row r="1611" spans="1:28" x14ac:dyDescent="0.25">
      <c r="A1611">
        <v>1610</v>
      </c>
      <c r="B1611">
        <v>1269</v>
      </c>
      <c r="C1611">
        <v>3200</v>
      </c>
      <c r="D1611">
        <v>766.09</v>
      </c>
      <c r="E1611" s="1">
        <v>0.12859999999999999</v>
      </c>
      <c r="F1611" t="s">
        <v>14</v>
      </c>
      <c r="G1611" t="s">
        <v>33</v>
      </c>
      <c r="H1611" s="1">
        <v>0.1477</v>
      </c>
      <c r="I1611" t="s">
        <v>77</v>
      </c>
      <c r="J1611" t="s">
        <v>31</v>
      </c>
      <c r="K1611">
        <v>2824</v>
      </c>
      <c r="L1611" t="s">
        <v>36</v>
      </c>
      <c r="M1611">
        <v>6</v>
      </c>
      <c r="N1611">
        <v>3318</v>
      </c>
      <c r="O1611">
        <v>1</v>
      </c>
      <c r="P1611" t="s">
        <v>53</v>
      </c>
      <c r="Q1611">
        <v>12</v>
      </c>
      <c r="R1611">
        <v>14</v>
      </c>
      <c r="S1611">
        <v>3</v>
      </c>
      <c r="T1611">
        <v>7</v>
      </c>
      <c r="U1611" t="s">
        <v>147</v>
      </c>
      <c r="V1611">
        <v>16</v>
      </c>
      <c r="W1611">
        <v>0</v>
      </c>
      <c r="X1611">
        <v>36</v>
      </c>
      <c r="Y1611">
        <v>670</v>
      </c>
      <c r="Z1611">
        <v>674</v>
      </c>
      <c r="AA1611">
        <v>2824</v>
      </c>
      <c r="AB1611">
        <v>7</v>
      </c>
    </row>
    <row r="1612" spans="1:28" x14ac:dyDescent="0.25">
      <c r="A1612">
        <v>1611</v>
      </c>
      <c r="B1612">
        <v>29200</v>
      </c>
      <c r="C1612">
        <v>18000</v>
      </c>
      <c r="D1612">
        <v>17950</v>
      </c>
      <c r="E1612" s="1">
        <v>0.13489999999999999</v>
      </c>
      <c r="F1612" t="s">
        <v>23</v>
      </c>
      <c r="G1612" t="s">
        <v>15</v>
      </c>
      <c r="H1612" s="1">
        <v>0.28349999999999997</v>
      </c>
      <c r="I1612" t="s">
        <v>72</v>
      </c>
      <c r="J1612" t="s">
        <v>17</v>
      </c>
      <c r="K1612">
        <v>13333.33</v>
      </c>
      <c r="L1612" t="s">
        <v>55</v>
      </c>
      <c r="M1612">
        <v>23</v>
      </c>
      <c r="N1612">
        <v>39592</v>
      </c>
      <c r="O1612">
        <v>0</v>
      </c>
      <c r="P1612" t="s">
        <v>19</v>
      </c>
      <c r="Q1612">
        <v>13</v>
      </c>
      <c r="R1612">
        <v>28</v>
      </c>
      <c r="S1612">
        <v>1</v>
      </c>
      <c r="T1612">
        <v>0</v>
      </c>
      <c r="U1612" t="s">
        <v>146</v>
      </c>
      <c r="V1612">
        <v>9</v>
      </c>
      <c r="W1612">
        <v>1</v>
      </c>
      <c r="X1612">
        <v>60</v>
      </c>
      <c r="Y1612">
        <v>740</v>
      </c>
      <c r="Z1612">
        <v>744</v>
      </c>
      <c r="AA1612">
        <v>13333.33</v>
      </c>
      <c r="AB1612">
        <v>0</v>
      </c>
    </row>
    <row r="1613" spans="1:28" x14ac:dyDescent="0.25">
      <c r="A1613">
        <v>1612</v>
      </c>
      <c r="B1613">
        <v>33736</v>
      </c>
      <c r="C1613">
        <v>15000</v>
      </c>
      <c r="D1613">
        <v>15000</v>
      </c>
      <c r="E1613" s="1">
        <v>0.1527</v>
      </c>
      <c r="F1613" t="s">
        <v>14</v>
      </c>
      <c r="G1613" t="s">
        <v>101</v>
      </c>
      <c r="H1613" s="1">
        <v>7.85E-2</v>
      </c>
      <c r="I1613" t="s">
        <v>30</v>
      </c>
      <c r="J1613" t="s">
        <v>31</v>
      </c>
      <c r="K1613">
        <v>15416.67</v>
      </c>
      <c r="L1613" t="s">
        <v>84</v>
      </c>
      <c r="M1613">
        <v>17</v>
      </c>
      <c r="N1613">
        <v>8962</v>
      </c>
      <c r="O1613">
        <v>1</v>
      </c>
      <c r="P1613" t="s">
        <v>47</v>
      </c>
      <c r="Q1613">
        <v>15</v>
      </c>
      <c r="R1613">
        <v>7</v>
      </c>
      <c r="S1613">
        <v>0</v>
      </c>
      <c r="T1613">
        <v>6</v>
      </c>
      <c r="U1613" t="s">
        <v>147</v>
      </c>
      <c r="V1613">
        <v>15</v>
      </c>
      <c r="W1613">
        <v>0</v>
      </c>
      <c r="X1613">
        <v>36</v>
      </c>
      <c r="Y1613">
        <v>680</v>
      </c>
      <c r="Z1613">
        <v>684</v>
      </c>
      <c r="AA1613">
        <v>15416.67</v>
      </c>
      <c r="AB1613">
        <v>6</v>
      </c>
    </row>
    <row r="1614" spans="1:28" x14ac:dyDescent="0.25">
      <c r="A1614">
        <v>1613</v>
      </c>
      <c r="B1614">
        <v>24516</v>
      </c>
      <c r="C1614">
        <v>5000</v>
      </c>
      <c r="D1614">
        <v>5000</v>
      </c>
      <c r="E1614" s="1">
        <v>0.11990000000000001</v>
      </c>
      <c r="F1614" t="s">
        <v>23</v>
      </c>
      <c r="G1614" t="s">
        <v>76</v>
      </c>
      <c r="H1614" s="1">
        <v>0.14849999999999999</v>
      </c>
      <c r="I1614" t="s">
        <v>20</v>
      </c>
      <c r="J1614" t="s">
        <v>31</v>
      </c>
      <c r="K1614">
        <v>4167</v>
      </c>
      <c r="L1614" t="s">
        <v>51</v>
      </c>
      <c r="M1614">
        <v>10</v>
      </c>
      <c r="N1614">
        <v>3489</v>
      </c>
      <c r="O1614">
        <v>3</v>
      </c>
      <c r="P1614" t="s">
        <v>22</v>
      </c>
      <c r="Q1614">
        <v>11</v>
      </c>
      <c r="R1614">
        <v>14</v>
      </c>
      <c r="S1614">
        <v>5</v>
      </c>
      <c r="T1614">
        <v>2</v>
      </c>
      <c r="U1614" t="s">
        <v>149</v>
      </c>
      <c r="V1614">
        <v>10</v>
      </c>
      <c r="W1614">
        <v>0</v>
      </c>
      <c r="X1614">
        <v>60</v>
      </c>
      <c r="Y1614">
        <v>725</v>
      </c>
      <c r="Z1614">
        <v>729</v>
      </c>
      <c r="AA1614">
        <v>4167</v>
      </c>
      <c r="AB1614">
        <v>2</v>
      </c>
    </row>
    <row r="1615" spans="1:28" x14ac:dyDescent="0.25">
      <c r="A1615">
        <v>1614</v>
      </c>
      <c r="B1615">
        <v>53112</v>
      </c>
      <c r="C1615">
        <v>7500</v>
      </c>
      <c r="D1615">
        <v>7500</v>
      </c>
      <c r="E1615" s="1">
        <v>0.13669999999999999</v>
      </c>
      <c r="F1615" t="s">
        <v>14</v>
      </c>
      <c r="G1615" t="s">
        <v>29</v>
      </c>
      <c r="H1615" s="1">
        <v>0.15970000000000001</v>
      </c>
      <c r="I1615" t="s">
        <v>65</v>
      </c>
      <c r="J1615" t="s">
        <v>31</v>
      </c>
      <c r="K1615">
        <v>4833.33</v>
      </c>
      <c r="L1615" t="s">
        <v>83</v>
      </c>
      <c r="M1615">
        <v>8</v>
      </c>
      <c r="N1615">
        <v>3908</v>
      </c>
      <c r="O1615">
        <v>2</v>
      </c>
      <c r="P1615" t="s">
        <v>28</v>
      </c>
      <c r="Q1615">
        <v>13</v>
      </c>
      <c r="R1615">
        <v>15</v>
      </c>
      <c r="S1615">
        <v>2</v>
      </c>
      <c r="T1615">
        <v>5</v>
      </c>
      <c r="U1615" t="s">
        <v>148</v>
      </c>
      <c r="V1615">
        <v>13</v>
      </c>
      <c r="W1615">
        <v>0</v>
      </c>
      <c r="X1615">
        <v>36</v>
      </c>
      <c r="Y1615">
        <v>700</v>
      </c>
      <c r="Z1615">
        <v>704</v>
      </c>
      <c r="AA1615">
        <v>4833.33</v>
      </c>
      <c r="AB1615">
        <v>5</v>
      </c>
    </row>
    <row r="1616" spans="1:28" x14ac:dyDescent="0.25">
      <c r="A1616">
        <v>1615</v>
      </c>
      <c r="B1616">
        <v>57593</v>
      </c>
      <c r="C1616">
        <v>16000</v>
      </c>
      <c r="D1616">
        <v>16000</v>
      </c>
      <c r="E1616" s="1">
        <v>0.1799</v>
      </c>
      <c r="F1616" t="s">
        <v>14</v>
      </c>
      <c r="G1616" t="s">
        <v>15</v>
      </c>
      <c r="H1616" s="1">
        <v>5.6399999999999999E-2</v>
      </c>
      <c r="I1616" t="s">
        <v>24</v>
      </c>
      <c r="J1616" t="s">
        <v>31</v>
      </c>
      <c r="K1616">
        <v>7415.83</v>
      </c>
      <c r="L1616" t="s">
        <v>48</v>
      </c>
      <c r="M1616">
        <v>10</v>
      </c>
      <c r="N1616">
        <v>21686</v>
      </c>
      <c r="O1616">
        <v>3</v>
      </c>
      <c r="P1616" t="s">
        <v>40</v>
      </c>
      <c r="Q1616">
        <v>17</v>
      </c>
      <c r="R1616">
        <v>5</v>
      </c>
      <c r="S1616">
        <v>1</v>
      </c>
      <c r="T1616">
        <v>11</v>
      </c>
      <c r="U1616" t="s">
        <v>149</v>
      </c>
      <c r="V1616">
        <v>17</v>
      </c>
      <c r="W1616">
        <v>0</v>
      </c>
      <c r="X1616">
        <v>36</v>
      </c>
      <c r="Y1616">
        <v>665</v>
      </c>
      <c r="Z1616">
        <v>669</v>
      </c>
      <c r="AA1616">
        <v>7415.83</v>
      </c>
      <c r="AB1616">
        <v>11</v>
      </c>
    </row>
    <row r="1617" spans="1:28" x14ac:dyDescent="0.25">
      <c r="A1617">
        <v>1616</v>
      </c>
      <c r="B1617">
        <v>37095</v>
      </c>
      <c r="C1617">
        <v>20000</v>
      </c>
      <c r="D1617">
        <v>20000</v>
      </c>
      <c r="E1617" s="1">
        <v>7.9000000000000001E-2</v>
      </c>
      <c r="F1617" t="s">
        <v>14</v>
      </c>
      <c r="G1617" t="s">
        <v>101</v>
      </c>
      <c r="H1617" s="1">
        <v>0.2142</v>
      </c>
      <c r="I1617" t="s">
        <v>20</v>
      </c>
      <c r="J1617" t="s">
        <v>17</v>
      </c>
      <c r="K1617">
        <v>5000</v>
      </c>
      <c r="L1617" t="s">
        <v>88</v>
      </c>
      <c r="M1617">
        <v>6</v>
      </c>
      <c r="N1617">
        <v>6264</v>
      </c>
      <c r="O1617">
        <v>1</v>
      </c>
      <c r="P1617" t="s">
        <v>53</v>
      </c>
      <c r="Q1617">
        <v>7</v>
      </c>
      <c r="R1617">
        <v>21</v>
      </c>
      <c r="S1617">
        <v>0</v>
      </c>
      <c r="T1617">
        <v>7</v>
      </c>
      <c r="U1617" t="s">
        <v>147</v>
      </c>
      <c r="V1617">
        <v>8</v>
      </c>
      <c r="W1617">
        <v>1</v>
      </c>
      <c r="X1617">
        <v>36</v>
      </c>
      <c r="Y1617">
        <v>755</v>
      </c>
      <c r="Z1617">
        <v>759</v>
      </c>
      <c r="AA1617">
        <v>5000</v>
      </c>
      <c r="AB1617">
        <v>7</v>
      </c>
    </row>
    <row r="1618" spans="1:28" x14ac:dyDescent="0.25">
      <c r="A1618">
        <v>1617</v>
      </c>
      <c r="B1618">
        <v>89600</v>
      </c>
      <c r="C1618">
        <v>24000</v>
      </c>
      <c r="D1618">
        <v>24000</v>
      </c>
      <c r="E1618" s="1">
        <v>0.158</v>
      </c>
      <c r="F1618" t="s">
        <v>23</v>
      </c>
      <c r="G1618" t="s">
        <v>15</v>
      </c>
      <c r="H1618" s="1">
        <v>0.1673</v>
      </c>
      <c r="I1618" t="s">
        <v>85</v>
      </c>
      <c r="J1618" t="s">
        <v>17</v>
      </c>
      <c r="K1618">
        <v>7500</v>
      </c>
      <c r="L1618" t="s">
        <v>48</v>
      </c>
      <c r="M1618">
        <v>10</v>
      </c>
      <c r="N1618">
        <v>24126</v>
      </c>
      <c r="O1618">
        <v>0</v>
      </c>
      <c r="P1618" t="s">
        <v>53</v>
      </c>
      <c r="Q1618">
        <v>15</v>
      </c>
      <c r="R1618">
        <v>16</v>
      </c>
      <c r="S1618">
        <v>1</v>
      </c>
      <c r="T1618">
        <v>7</v>
      </c>
      <c r="U1618" t="s">
        <v>146</v>
      </c>
      <c r="V1618">
        <v>17</v>
      </c>
      <c r="W1618">
        <v>1</v>
      </c>
      <c r="X1618">
        <v>60</v>
      </c>
      <c r="Y1618">
        <v>665</v>
      </c>
      <c r="Z1618">
        <v>669</v>
      </c>
      <c r="AA1618">
        <v>7500</v>
      </c>
      <c r="AB1618">
        <v>7</v>
      </c>
    </row>
    <row r="1619" spans="1:28" x14ac:dyDescent="0.25">
      <c r="A1619">
        <v>1618</v>
      </c>
      <c r="B1619">
        <v>14080</v>
      </c>
      <c r="C1619">
        <v>25000</v>
      </c>
      <c r="D1619">
        <v>24925</v>
      </c>
      <c r="E1619" s="1">
        <v>0.1595</v>
      </c>
      <c r="F1619" t="s">
        <v>14</v>
      </c>
      <c r="G1619" t="s">
        <v>29</v>
      </c>
      <c r="H1619" s="1">
        <v>0.17949999999999999</v>
      </c>
      <c r="I1619" t="s">
        <v>72</v>
      </c>
      <c r="J1619" t="s">
        <v>31</v>
      </c>
      <c r="K1619">
        <v>7983.33</v>
      </c>
      <c r="L1619" t="s">
        <v>43</v>
      </c>
      <c r="M1619">
        <v>14</v>
      </c>
      <c r="N1619">
        <v>28330</v>
      </c>
      <c r="O1619">
        <v>0</v>
      </c>
      <c r="P1619" t="s">
        <v>22</v>
      </c>
      <c r="Q1619">
        <v>15</v>
      </c>
      <c r="R1619">
        <v>17</v>
      </c>
      <c r="S1619">
        <v>2</v>
      </c>
      <c r="T1619">
        <v>2</v>
      </c>
      <c r="U1619" t="s">
        <v>146</v>
      </c>
      <c r="V1619">
        <v>14</v>
      </c>
      <c r="W1619">
        <v>0</v>
      </c>
      <c r="X1619">
        <v>36</v>
      </c>
      <c r="Y1619">
        <v>685</v>
      </c>
      <c r="Z1619">
        <v>689</v>
      </c>
      <c r="AA1619">
        <v>7983.33</v>
      </c>
      <c r="AB1619">
        <v>2</v>
      </c>
    </row>
    <row r="1620" spans="1:28" x14ac:dyDescent="0.25">
      <c r="A1620">
        <v>1619</v>
      </c>
      <c r="B1620">
        <v>39481</v>
      </c>
      <c r="C1620">
        <v>3000</v>
      </c>
      <c r="D1620">
        <v>3000</v>
      </c>
      <c r="E1620" s="1">
        <v>6.0299999999999999E-2</v>
      </c>
      <c r="F1620" t="s">
        <v>14</v>
      </c>
      <c r="G1620" t="s">
        <v>33</v>
      </c>
      <c r="H1620" s="1">
        <v>5.5E-2</v>
      </c>
      <c r="I1620" t="s">
        <v>69</v>
      </c>
      <c r="J1620" t="s">
        <v>31</v>
      </c>
      <c r="K1620">
        <v>4166.67</v>
      </c>
      <c r="L1620" t="s">
        <v>82</v>
      </c>
      <c r="M1620">
        <v>7</v>
      </c>
      <c r="N1620">
        <v>9616</v>
      </c>
      <c r="O1620">
        <v>0</v>
      </c>
      <c r="P1620" t="s">
        <v>28</v>
      </c>
      <c r="Q1620">
        <v>6</v>
      </c>
      <c r="R1620">
        <v>5</v>
      </c>
      <c r="S1620">
        <v>3</v>
      </c>
      <c r="T1620">
        <v>5</v>
      </c>
      <c r="U1620" t="s">
        <v>146</v>
      </c>
      <c r="V1620">
        <v>8</v>
      </c>
      <c r="W1620">
        <v>0</v>
      </c>
      <c r="X1620">
        <v>36</v>
      </c>
      <c r="Y1620">
        <v>750</v>
      </c>
      <c r="Z1620">
        <v>754</v>
      </c>
      <c r="AA1620">
        <v>4166.67</v>
      </c>
      <c r="AB1620">
        <v>5</v>
      </c>
    </row>
    <row r="1621" spans="1:28" x14ac:dyDescent="0.25">
      <c r="A1621">
        <v>1620</v>
      </c>
      <c r="B1621">
        <v>6717</v>
      </c>
      <c r="C1621">
        <v>8000</v>
      </c>
      <c r="D1621">
        <v>7875</v>
      </c>
      <c r="E1621" s="1">
        <v>0.1148</v>
      </c>
      <c r="F1621" t="s">
        <v>14</v>
      </c>
      <c r="G1621" t="s">
        <v>33</v>
      </c>
      <c r="H1621" s="1">
        <v>0.151</v>
      </c>
      <c r="I1621" t="s">
        <v>46</v>
      </c>
      <c r="J1621" t="s">
        <v>35</v>
      </c>
      <c r="K1621">
        <v>3833.33</v>
      </c>
      <c r="L1621" t="s">
        <v>18</v>
      </c>
      <c r="M1621">
        <v>4</v>
      </c>
      <c r="N1621">
        <v>13415</v>
      </c>
      <c r="O1621">
        <v>0</v>
      </c>
      <c r="P1621" t="s">
        <v>47</v>
      </c>
      <c r="Q1621">
        <v>11</v>
      </c>
      <c r="R1621">
        <v>15</v>
      </c>
      <c r="S1621">
        <v>3</v>
      </c>
      <c r="T1621">
        <v>6</v>
      </c>
      <c r="U1621" t="s">
        <v>146</v>
      </c>
      <c r="V1621">
        <v>9</v>
      </c>
      <c r="W1621">
        <v>1</v>
      </c>
      <c r="X1621">
        <v>36</v>
      </c>
      <c r="Y1621">
        <v>735</v>
      </c>
      <c r="Z1621">
        <v>739</v>
      </c>
      <c r="AA1621">
        <v>3833.33</v>
      </c>
      <c r="AB1621">
        <v>6</v>
      </c>
    </row>
    <row r="1622" spans="1:28" x14ac:dyDescent="0.25">
      <c r="A1622">
        <v>1621</v>
      </c>
      <c r="B1622">
        <v>27671</v>
      </c>
      <c r="C1622">
        <v>13000</v>
      </c>
      <c r="D1622">
        <v>13000</v>
      </c>
      <c r="E1622" s="1">
        <v>0.1099</v>
      </c>
      <c r="F1622" t="s">
        <v>23</v>
      </c>
      <c r="G1622" t="s">
        <v>68</v>
      </c>
      <c r="H1622" s="1">
        <v>0.217</v>
      </c>
      <c r="I1622" t="s">
        <v>61</v>
      </c>
      <c r="J1622" t="s">
        <v>17</v>
      </c>
      <c r="K1622">
        <v>6517</v>
      </c>
      <c r="L1622" t="s">
        <v>55</v>
      </c>
      <c r="M1622">
        <v>14</v>
      </c>
      <c r="N1622">
        <v>4663</v>
      </c>
      <c r="O1622">
        <v>0</v>
      </c>
      <c r="P1622" t="s">
        <v>37</v>
      </c>
      <c r="Q1622">
        <v>10</v>
      </c>
      <c r="R1622">
        <v>21</v>
      </c>
      <c r="S1622">
        <v>4</v>
      </c>
      <c r="T1622">
        <v>3</v>
      </c>
      <c r="U1622" t="s">
        <v>146</v>
      </c>
      <c r="V1622">
        <v>9</v>
      </c>
      <c r="W1622">
        <v>1</v>
      </c>
      <c r="X1622">
        <v>60</v>
      </c>
      <c r="Y1622">
        <v>740</v>
      </c>
      <c r="Z1622">
        <v>744</v>
      </c>
      <c r="AA1622">
        <v>6517</v>
      </c>
      <c r="AB1622">
        <v>3</v>
      </c>
    </row>
    <row r="1623" spans="1:28" x14ac:dyDescent="0.25">
      <c r="A1623">
        <v>1622</v>
      </c>
      <c r="B1623">
        <v>55501</v>
      </c>
      <c r="C1623">
        <v>8000</v>
      </c>
      <c r="D1623">
        <v>8000</v>
      </c>
      <c r="E1623" s="1">
        <v>6.0299999999999999E-2</v>
      </c>
      <c r="F1623" t="s">
        <v>14</v>
      </c>
      <c r="G1623" t="s">
        <v>15</v>
      </c>
      <c r="H1623" s="1">
        <v>4.5100000000000001E-2</v>
      </c>
      <c r="I1623" t="s">
        <v>116</v>
      </c>
      <c r="J1623" t="s">
        <v>17</v>
      </c>
      <c r="K1623">
        <v>3500</v>
      </c>
      <c r="L1623" t="s">
        <v>105</v>
      </c>
      <c r="M1623">
        <v>9</v>
      </c>
      <c r="N1623">
        <v>6737</v>
      </c>
      <c r="O1623">
        <v>0</v>
      </c>
      <c r="P1623" t="s">
        <v>40</v>
      </c>
      <c r="Q1623">
        <v>6</v>
      </c>
      <c r="R1623">
        <v>4</v>
      </c>
      <c r="S1623">
        <v>1</v>
      </c>
      <c r="T1623">
        <v>11</v>
      </c>
      <c r="U1623" t="s">
        <v>146</v>
      </c>
      <c r="V1623">
        <v>6</v>
      </c>
      <c r="W1623">
        <v>1</v>
      </c>
      <c r="X1623">
        <v>36</v>
      </c>
      <c r="Y1623">
        <v>815</v>
      </c>
      <c r="Z1623">
        <v>819</v>
      </c>
      <c r="AA1623">
        <v>3500</v>
      </c>
      <c r="AB1623">
        <v>11</v>
      </c>
    </row>
    <row r="1624" spans="1:28" x14ac:dyDescent="0.25">
      <c r="A1624">
        <v>1623</v>
      </c>
      <c r="B1624">
        <v>56361</v>
      </c>
      <c r="C1624">
        <v>10000</v>
      </c>
      <c r="D1624">
        <v>10000</v>
      </c>
      <c r="E1624" s="1">
        <v>0.1212</v>
      </c>
      <c r="F1624" t="s">
        <v>14</v>
      </c>
      <c r="G1624" t="s">
        <v>68</v>
      </c>
      <c r="H1624" s="1">
        <v>0.31459999999999999</v>
      </c>
      <c r="I1624" t="s">
        <v>71</v>
      </c>
      <c r="J1624" t="s">
        <v>17</v>
      </c>
      <c r="K1624">
        <v>5000</v>
      </c>
      <c r="L1624" t="s">
        <v>27</v>
      </c>
      <c r="M1624">
        <v>16</v>
      </c>
      <c r="N1624">
        <v>18921</v>
      </c>
      <c r="O1624">
        <v>0</v>
      </c>
      <c r="P1624" t="s">
        <v>47</v>
      </c>
      <c r="Q1624">
        <v>12</v>
      </c>
      <c r="R1624">
        <v>31</v>
      </c>
      <c r="S1624">
        <v>4</v>
      </c>
      <c r="T1624">
        <v>6</v>
      </c>
      <c r="U1624" t="s">
        <v>146</v>
      </c>
      <c r="V1624">
        <v>14</v>
      </c>
      <c r="W1624">
        <v>1</v>
      </c>
      <c r="X1624">
        <v>36</v>
      </c>
      <c r="Y1624">
        <v>695</v>
      </c>
      <c r="Z1624">
        <v>699</v>
      </c>
      <c r="AA1624">
        <v>5000</v>
      </c>
      <c r="AB1624">
        <v>6</v>
      </c>
    </row>
    <row r="1625" spans="1:28" x14ac:dyDescent="0.25">
      <c r="A1625">
        <v>1624</v>
      </c>
      <c r="B1625">
        <v>5166</v>
      </c>
      <c r="C1625">
        <v>20000</v>
      </c>
      <c r="D1625">
        <v>19925</v>
      </c>
      <c r="E1625" s="1">
        <v>0.12529999999999999</v>
      </c>
      <c r="F1625" t="s">
        <v>14</v>
      </c>
      <c r="G1625" t="s">
        <v>33</v>
      </c>
      <c r="H1625" s="1">
        <v>3.6499999999999998E-2</v>
      </c>
      <c r="I1625" t="s">
        <v>59</v>
      </c>
      <c r="J1625" t="s">
        <v>17</v>
      </c>
      <c r="K1625">
        <v>5200</v>
      </c>
      <c r="L1625" t="s">
        <v>67</v>
      </c>
      <c r="M1625">
        <v>3</v>
      </c>
      <c r="N1625">
        <v>9231</v>
      </c>
      <c r="O1625">
        <v>0</v>
      </c>
      <c r="P1625" t="s">
        <v>53</v>
      </c>
      <c r="Q1625">
        <v>12</v>
      </c>
      <c r="R1625">
        <v>3</v>
      </c>
      <c r="S1625">
        <v>3</v>
      </c>
      <c r="T1625">
        <v>7</v>
      </c>
      <c r="U1625" t="s">
        <v>146</v>
      </c>
      <c r="V1625">
        <v>7</v>
      </c>
      <c r="W1625">
        <v>1</v>
      </c>
      <c r="X1625">
        <v>36</v>
      </c>
      <c r="Y1625">
        <v>780</v>
      </c>
      <c r="Z1625">
        <v>784</v>
      </c>
      <c r="AA1625">
        <v>5200</v>
      </c>
      <c r="AB1625">
        <v>7</v>
      </c>
    </row>
    <row r="1626" spans="1:28" x14ac:dyDescent="0.25">
      <c r="A1626">
        <v>1625</v>
      </c>
      <c r="B1626">
        <v>87150</v>
      </c>
      <c r="C1626">
        <v>21700</v>
      </c>
      <c r="D1626">
        <v>21700</v>
      </c>
      <c r="E1626" s="1">
        <v>0.15310000000000001</v>
      </c>
      <c r="F1626" t="s">
        <v>14</v>
      </c>
      <c r="G1626" t="s">
        <v>29</v>
      </c>
      <c r="H1626" s="1">
        <v>0.13930000000000001</v>
      </c>
      <c r="I1626" t="s">
        <v>24</v>
      </c>
      <c r="J1626" t="s">
        <v>17</v>
      </c>
      <c r="K1626">
        <v>5147.17</v>
      </c>
      <c r="L1626" t="s">
        <v>27</v>
      </c>
      <c r="M1626">
        <v>6</v>
      </c>
      <c r="N1626">
        <v>8795</v>
      </c>
      <c r="O1626">
        <v>2</v>
      </c>
      <c r="P1626" t="s">
        <v>100</v>
      </c>
      <c r="Q1626">
        <v>15</v>
      </c>
      <c r="R1626">
        <v>13</v>
      </c>
      <c r="S1626">
        <v>2</v>
      </c>
      <c r="T1626" t="s">
        <v>100</v>
      </c>
      <c r="U1626" t="s">
        <v>148</v>
      </c>
      <c r="V1626">
        <v>14</v>
      </c>
      <c r="W1626">
        <v>1</v>
      </c>
      <c r="X1626">
        <v>36</v>
      </c>
      <c r="Y1626">
        <v>695</v>
      </c>
      <c r="Z1626">
        <v>699</v>
      </c>
      <c r="AA1626">
        <v>5147.17</v>
      </c>
      <c r="AB1626">
        <v>-1</v>
      </c>
    </row>
    <row r="1627" spans="1:28" x14ac:dyDescent="0.25">
      <c r="A1627">
        <v>1626</v>
      </c>
      <c r="B1627">
        <v>29016</v>
      </c>
      <c r="C1627">
        <v>2500</v>
      </c>
      <c r="D1627">
        <v>2500</v>
      </c>
      <c r="E1627" s="1">
        <v>0.11990000000000001</v>
      </c>
      <c r="F1627" t="s">
        <v>14</v>
      </c>
      <c r="G1627" t="s">
        <v>15</v>
      </c>
      <c r="H1627" s="1">
        <v>9.98E-2</v>
      </c>
      <c r="I1627" t="s">
        <v>96</v>
      </c>
      <c r="J1627" t="s">
        <v>31</v>
      </c>
      <c r="K1627">
        <v>6250</v>
      </c>
      <c r="L1627" t="s">
        <v>84</v>
      </c>
      <c r="M1627">
        <v>10</v>
      </c>
      <c r="N1627">
        <v>11131</v>
      </c>
      <c r="O1627">
        <v>3</v>
      </c>
      <c r="P1627" t="s">
        <v>40</v>
      </c>
      <c r="Q1627">
        <v>11</v>
      </c>
      <c r="R1627">
        <v>9</v>
      </c>
      <c r="S1627">
        <v>1</v>
      </c>
      <c r="T1627">
        <v>11</v>
      </c>
      <c r="U1627" t="s">
        <v>149</v>
      </c>
      <c r="V1627">
        <v>15</v>
      </c>
      <c r="W1627">
        <v>0</v>
      </c>
      <c r="X1627">
        <v>36</v>
      </c>
      <c r="Y1627">
        <v>680</v>
      </c>
      <c r="Z1627">
        <v>684</v>
      </c>
      <c r="AA1627">
        <v>6250</v>
      </c>
      <c r="AB1627">
        <v>11</v>
      </c>
    </row>
    <row r="1628" spans="1:28" x14ac:dyDescent="0.25">
      <c r="A1628">
        <v>1627</v>
      </c>
      <c r="B1628">
        <v>103215</v>
      </c>
      <c r="C1628">
        <v>10000</v>
      </c>
      <c r="D1628">
        <v>9869.17</v>
      </c>
      <c r="E1628" s="1">
        <v>0.14960000000000001</v>
      </c>
      <c r="F1628" t="s">
        <v>14</v>
      </c>
      <c r="G1628" t="s">
        <v>15</v>
      </c>
      <c r="H1628" s="1">
        <v>0.1779</v>
      </c>
      <c r="I1628" t="s">
        <v>38</v>
      </c>
      <c r="J1628" t="s">
        <v>31</v>
      </c>
      <c r="K1628">
        <v>3750</v>
      </c>
      <c r="L1628" t="s">
        <v>36</v>
      </c>
      <c r="M1628">
        <v>16</v>
      </c>
      <c r="N1628">
        <v>7201</v>
      </c>
      <c r="O1628">
        <v>4</v>
      </c>
      <c r="P1628" t="s">
        <v>64</v>
      </c>
      <c r="Q1628">
        <v>14</v>
      </c>
      <c r="R1628">
        <v>17</v>
      </c>
      <c r="S1628">
        <v>1</v>
      </c>
      <c r="T1628">
        <v>4</v>
      </c>
      <c r="U1628" t="s">
        <v>149</v>
      </c>
      <c r="V1628">
        <v>16</v>
      </c>
      <c r="W1628">
        <v>0</v>
      </c>
      <c r="X1628">
        <v>36</v>
      </c>
      <c r="Y1628">
        <v>670</v>
      </c>
      <c r="Z1628">
        <v>674</v>
      </c>
      <c r="AA1628">
        <v>3750</v>
      </c>
      <c r="AB1628">
        <v>4</v>
      </c>
    </row>
    <row r="1629" spans="1:28" x14ac:dyDescent="0.25">
      <c r="A1629">
        <v>1628</v>
      </c>
      <c r="B1629">
        <v>43612</v>
      </c>
      <c r="C1629">
        <v>17000</v>
      </c>
      <c r="D1629">
        <v>17000</v>
      </c>
      <c r="E1629" s="1">
        <v>7.9000000000000001E-2</v>
      </c>
      <c r="F1629" t="s">
        <v>14</v>
      </c>
      <c r="G1629" t="s">
        <v>58</v>
      </c>
      <c r="H1629" s="1">
        <v>0.27410000000000001</v>
      </c>
      <c r="I1629" t="s">
        <v>24</v>
      </c>
      <c r="J1629" t="s">
        <v>31</v>
      </c>
      <c r="K1629">
        <v>3083.33</v>
      </c>
      <c r="L1629" t="s">
        <v>18</v>
      </c>
      <c r="M1629">
        <v>12</v>
      </c>
      <c r="N1629">
        <v>16756</v>
      </c>
      <c r="O1629">
        <v>0</v>
      </c>
      <c r="P1629" t="s">
        <v>40</v>
      </c>
      <c r="Q1629">
        <v>7</v>
      </c>
      <c r="R1629">
        <v>27</v>
      </c>
      <c r="S1629">
        <v>0</v>
      </c>
      <c r="T1629">
        <v>11</v>
      </c>
      <c r="U1629" t="s">
        <v>146</v>
      </c>
      <c r="V1629">
        <v>9</v>
      </c>
      <c r="W1629">
        <v>0</v>
      </c>
      <c r="X1629">
        <v>36</v>
      </c>
      <c r="Y1629">
        <v>735</v>
      </c>
      <c r="Z1629">
        <v>739</v>
      </c>
      <c r="AA1629">
        <v>3083.33</v>
      </c>
      <c r="AB1629">
        <v>11</v>
      </c>
    </row>
    <row r="1630" spans="1:28" x14ac:dyDescent="0.25">
      <c r="A1630">
        <v>1629</v>
      </c>
      <c r="B1630">
        <v>38534</v>
      </c>
      <c r="C1630">
        <v>10000</v>
      </c>
      <c r="D1630">
        <v>10000</v>
      </c>
      <c r="E1630" s="1">
        <v>6.6199999999999995E-2</v>
      </c>
      <c r="F1630" t="s">
        <v>14</v>
      </c>
      <c r="G1630" t="s">
        <v>15</v>
      </c>
      <c r="H1630" s="1">
        <v>0.2424</v>
      </c>
      <c r="I1630" t="s">
        <v>81</v>
      </c>
      <c r="J1630" t="s">
        <v>31</v>
      </c>
      <c r="K1630">
        <v>3750</v>
      </c>
      <c r="L1630" t="s">
        <v>63</v>
      </c>
      <c r="M1630">
        <v>9</v>
      </c>
      <c r="N1630">
        <v>1623</v>
      </c>
      <c r="O1630">
        <v>0</v>
      </c>
      <c r="P1630" t="s">
        <v>22</v>
      </c>
      <c r="Q1630">
        <v>6</v>
      </c>
      <c r="R1630">
        <v>24</v>
      </c>
      <c r="S1630">
        <v>1</v>
      </c>
      <c r="T1630">
        <v>2</v>
      </c>
      <c r="U1630" t="s">
        <v>146</v>
      </c>
      <c r="V1630">
        <v>7</v>
      </c>
      <c r="W1630">
        <v>0</v>
      </c>
      <c r="X1630">
        <v>36</v>
      </c>
      <c r="Y1630">
        <v>765</v>
      </c>
      <c r="Z1630">
        <v>769</v>
      </c>
      <c r="AA1630">
        <v>3750</v>
      </c>
      <c r="AB1630">
        <v>2</v>
      </c>
    </row>
    <row r="1631" spans="1:28" x14ac:dyDescent="0.25">
      <c r="A1631">
        <v>1630</v>
      </c>
      <c r="B1631">
        <v>46458</v>
      </c>
      <c r="C1631">
        <v>14100</v>
      </c>
      <c r="D1631">
        <v>14100</v>
      </c>
      <c r="E1631" s="1">
        <v>0.1855</v>
      </c>
      <c r="F1631" t="s">
        <v>14</v>
      </c>
      <c r="G1631" t="s">
        <v>15</v>
      </c>
      <c r="H1631" s="1">
        <v>0.22700000000000001</v>
      </c>
      <c r="I1631" t="s">
        <v>56</v>
      </c>
      <c r="J1631" t="s">
        <v>35</v>
      </c>
      <c r="K1631">
        <v>3000</v>
      </c>
      <c r="L1631" t="s">
        <v>48</v>
      </c>
      <c r="M1631">
        <v>7</v>
      </c>
      <c r="N1631">
        <v>12114</v>
      </c>
      <c r="O1631">
        <v>1</v>
      </c>
      <c r="P1631" t="s">
        <v>40</v>
      </c>
      <c r="Q1631">
        <v>18</v>
      </c>
      <c r="R1631">
        <v>22</v>
      </c>
      <c r="S1631">
        <v>1</v>
      </c>
      <c r="T1631">
        <v>11</v>
      </c>
      <c r="U1631" t="s">
        <v>147</v>
      </c>
      <c r="V1631">
        <v>17</v>
      </c>
      <c r="W1631">
        <v>1</v>
      </c>
      <c r="X1631">
        <v>36</v>
      </c>
      <c r="Y1631">
        <v>665</v>
      </c>
      <c r="Z1631">
        <v>669</v>
      </c>
      <c r="AA1631">
        <v>3000</v>
      </c>
      <c r="AB1631">
        <v>11</v>
      </c>
    </row>
    <row r="1632" spans="1:28" x14ac:dyDescent="0.25">
      <c r="A1632">
        <v>1631</v>
      </c>
      <c r="B1632">
        <v>99787</v>
      </c>
      <c r="C1632">
        <v>26500</v>
      </c>
      <c r="D1632">
        <v>26500</v>
      </c>
      <c r="E1632" s="1">
        <v>0.2049</v>
      </c>
      <c r="F1632" t="s">
        <v>23</v>
      </c>
      <c r="G1632" t="s">
        <v>29</v>
      </c>
      <c r="H1632" s="1">
        <v>0.30359999999999998</v>
      </c>
      <c r="I1632" t="s">
        <v>94</v>
      </c>
      <c r="J1632" t="s">
        <v>17</v>
      </c>
      <c r="K1632">
        <v>5000</v>
      </c>
      <c r="L1632" t="s">
        <v>25</v>
      </c>
      <c r="M1632">
        <v>14</v>
      </c>
      <c r="N1632">
        <v>10350</v>
      </c>
      <c r="O1632">
        <v>0</v>
      </c>
      <c r="P1632" t="s">
        <v>28</v>
      </c>
      <c r="Q1632">
        <v>20</v>
      </c>
      <c r="R1632">
        <v>30</v>
      </c>
      <c r="S1632">
        <v>2</v>
      </c>
      <c r="T1632">
        <v>5</v>
      </c>
      <c r="U1632" t="s">
        <v>146</v>
      </c>
      <c r="V1632">
        <v>14</v>
      </c>
      <c r="W1632">
        <v>1</v>
      </c>
      <c r="X1632">
        <v>60</v>
      </c>
      <c r="Y1632">
        <v>690</v>
      </c>
      <c r="Z1632">
        <v>694</v>
      </c>
      <c r="AA1632">
        <v>5000</v>
      </c>
      <c r="AB1632">
        <v>5</v>
      </c>
    </row>
    <row r="1633" spans="1:28" x14ac:dyDescent="0.25">
      <c r="A1633">
        <v>1632</v>
      </c>
      <c r="B1633">
        <v>87571</v>
      </c>
      <c r="C1633">
        <v>12000</v>
      </c>
      <c r="D1633">
        <v>12000</v>
      </c>
      <c r="E1633" s="1">
        <v>0.1212</v>
      </c>
      <c r="F1633" t="s">
        <v>14</v>
      </c>
      <c r="G1633" t="s">
        <v>15</v>
      </c>
      <c r="H1633" s="1">
        <v>9.7000000000000003E-2</v>
      </c>
      <c r="I1633" t="s">
        <v>24</v>
      </c>
      <c r="J1633" t="s">
        <v>17</v>
      </c>
      <c r="K1633">
        <v>11166.67</v>
      </c>
      <c r="L1633" t="s">
        <v>78</v>
      </c>
      <c r="M1633">
        <v>11</v>
      </c>
      <c r="N1633">
        <v>19643</v>
      </c>
      <c r="O1633">
        <v>1</v>
      </c>
      <c r="P1633" t="s">
        <v>37</v>
      </c>
      <c r="Q1633">
        <v>12</v>
      </c>
      <c r="R1633">
        <v>9</v>
      </c>
      <c r="S1633">
        <v>1</v>
      </c>
      <c r="T1633">
        <v>3</v>
      </c>
      <c r="U1633" t="s">
        <v>147</v>
      </c>
      <c r="V1633">
        <v>12</v>
      </c>
      <c r="W1633">
        <v>1</v>
      </c>
      <c r="X1633">
        <v>36</v>
      </c>
      <c r="Y1633">
        <v>710</v>
      </c>
      <c r="Z1633">
        <v>714</v>
      </c>
      <c r="AA1633">
        <v>11166.67</v>
      </c>
      <c r="AB1633">
        <v>3</v>
      </c>
    </row>
    <row r="1634" spans="1:28" x14ac:dyDescent="0.25">
      <c r="A1634">
        <v>1633</v>
      </c>
      <c r="B1634">
        <v>102444</v>
      </c>
      <c r="C1634">
        <v>2200</v>
      </c>
      <c r="D1634">
        <v>-0.01</v>
      </c>
      <c r="E1634" s="1">
        <v>0.13869999999999999</v>
      </c>
      <c r="F1634" t="s">
        <v>14</v>
      </c>
      <c r="G1634" t="s">
        <v>29</v>
      </c>
      <c r="H1634" s="1">
        <v>0.10349999999999999</v>
      </c>
      <c r="I1634" t="s">
        <v>30</v>
      </c>
      <c r="J1634" t="s">
        <v>31</v>
      </c>
      <c r="K1634">
        <v>3333.33</v>
      </c>
      <c r="L1634" t="s">
        <v>125</v>
      </c>
      <c r="M1634">
        <v>10</v>
      </c>
      <c r="N1634">
        <v>11606</v>
      </c>
      <c r="O1634">
        <v>1</v>
      </c>
      <c r="P1634" t="s">
        <v>37</v>
      </c>
      <c r="Q1634">
        <v>13</v>
      </c>
      <c r="R1634">
        <v>10</v>
      </c>
      <c r="S1634">
        <v>2</v>
      </c>
      <c r="T1634">
        <v>3</v>
      </c>
      <c r="U1634" t="s">
        <v>147</v>
      </c>
      <c r="V1634">
        <v>15</v>
      </c>
      <c r="W1634">
        <v>0</v>
      </c>
      <c r="X1634">
        <v>36</v>
      </c>
      <c r="Y1634">
        <v>640</v>
      </c>
      <c r="Z1634">
        <v>644</v>
      </c>
      <c r="AA1634">
        <v>3333.33</v>
      </c>
      <c r="AB1634">
        <v>3</v>
      </c>
    </row>
    <row r="1635" spans="1:28" x14ac:dyDescent="0.25">
      <c r="A1635">
        <v>1634</v>
      </c>
      <c r="B1635">
        <v>67421</v>
      </c>
      <c r="C1635">
        <v>7200</v>
      </c>
      <c r="D1635">
        <v>7200</v>
      </c>
      <c r="E1635" s="1">
        <v>7.6200000000000004E-2</v>
      </c>
      <c r="F1635" t="s">
        <v>14</v>
      </c>
      <c r="G1635" t="s">
        <v>58</v>
      </c>
      <c r="H1635" s="1">
        <v>7.9699999999999993E-2</v>
      </c>
      <c r="I1635" t="s">
        <v>24</v>
      </c>
      <c r="J1635" t="s">
        <v>31</v>
      </c>
      <c r="K1635">
        <v>8333.33</v>
      </c>
      <c r="L1635" t="s">
        <v>52</v>
      </c>
      <c r="M1635">
        <v>12</v>
      </c>
      <c r="N1635">
        <v>25430</v>
      </c>
      <c r="O1635">
        <v>0</v>
      </c>
      <c r="P1635" t="s">
        <v>47</v>
      </c>
      <c r="Q1635">
        <v>7</v>
      </c>
      <c r="R1635">
        <v>7</v>
      </c>
      <c r="S1635">
        <v>0</v>
      </c>
      <c r="T1635">
        <v>6</v>
      </c>
      <c r="U1635" t="s">
        <v>146</v>
      </c>
      <c r="V1635">
        <v>9</v>
      </c>
      <c r="W1635">
        <v>0</v>
      </c>
      <c r="X1635">
        <v>36</v>
      </c>
      <c r="Y1635">
        <v>730</v>
      </c>
      <c r="Z1635">
        <v>734</v>
      </c>
      <c r="AA1635">
        <v>8333.33</v>
      </c>
      <c r="AB1635">
        <v>6</v>
      </c>
    </row>
    <row r="1636" spans="1:28" x14ac:dyDescent="0.25">
      <c r="A1636">
        <v>1635</v>
      </c>
      <c r="B1636">
        <v>1076</v>
      </c>
      <c r="C1636">
        <v>6500</v>
      </c>
      <c r="D1636">
        <v>1196.5899999999999</v>
      </c>
      <c r="E1636" s="1">
        <v>8.3199999999999996E-2</v>
      </c>
      <c r="F1636" t="s">
        <v>14</v>
      </c>
      <c r="G1636" t="s">
        <v>15</v>
      </c>
      <c r="H1636" s="1">
        <v>5.4300000000000001E-2</v>
      </c>
      <c r="I1636" t="s">
        <v>77</v>
      </c>
      <c r="J1636" t="s">
        <v>17</v>
      </c>
      <c r="K1636">
        <v>3333</v>
      </c>
      <c r="L1636" t="s">
        <v>55</v>
      </c>
      <c r="M1636">
        <v>9</v>
      </c>
      <c r="N1636">
        <v>9830</v>
      </c>
      <c r="O1636">
        <v>5</v>
      </c>
      <c r="P1636" t="s">
        <v>40</v>
      </c>
      <c r="Q1636">
        <v>8</v>
      </c>
      <c r="R1636">
        <v>5</v>
      </c>
      <c r="S1636">
        <v>1</v>
      </c>
      <c r="T1636">
        <v>11</v>
      </c>
      <c r="U1636" t="s">
        <v>149</v>
      </c>
      <c r="V1636">
        <v>9</v>
      </c>
      <c r="W1636">
        <v>1</v>
      </c>
      <c r="X1636">
        <v>36</v>
      </c>
      <c r="Y1636">
        <v>740</v>
      </c>
      <c r="Z1636">
        <v>744</v>
      </c>
      <c r="AA1636">
        <v>3333</v>
      </c>
      <c r="AB1636">
        <v>11</v>
      </c>
    </row>
    <row r="1637" spans="1:28" x14ac:dyDescent="0.25">
      <c r="A1637">
        <v>1636</v>
      </c>
      <c r="B1637">
        <v>75473</v>
      </c>
      <c r="C1637">
        <v>19750</v>
      </c>
      <c r="D1637">
        <v>19750</v>
      </c>
      <c r="E1637" s="1">
        <v>0.17269999999999999</v>
      </c>
      <c r="F1637" t="s">
        <v>23</v>
      </c>
      <c r="G1637" t="s">
        <v>15</v>
      </c>
      <c r="H1637" s="1">
        <v>0.13389999999999999</v>
      </c>
      <c r="I1637" t="s">
        <v>71</v>
      </c>
      <c r="J1637" t="s">
        <v>17</v>
      </c>
      <c r="K1637">
        <v>6737.5</v>
      </c>
      <c r="L1637" t="s">
        <v>78</v>
      </c>
      <c r="M1637">
        <v>14</v>
      </c>
      <c r="N1637">
        <v>19070</v>
      </c>
      <c r="O1637">
        <v>3</v>
      </c>
      <c r="P1637" t="s">
        <v>64</v>
      </c>
      <c r="Q1637">
        <v>17</v>
      </c>
      <c r="R1637">
        <v>13</v>
      </c>
      <c r="S1637">
        <v>1</v>
      </c>
      <c r="T1637">
        <v>4</v>
      </c>
      <c r="U1637" t="s">
        <v>149</v>
      </c>
      <c r="V1637">
        <v>12</v>
      </c>
      <c r="W1637">
        <v>1</v>
      </c>
      <c r="X1637">
        <v>60</v>
      </c>
      <c r="Y1637">
        <v>710</v>
      </c>
      <c r="Z1637">
        <v>714</v>
      </c>
      <c r="AA1637">
        <v>6737.5</v>
      </c>
      <c r="AB1637">
        <v>4</v>
      </c>
    </row>
    <row r="1638" spans="1:28" x14ac:dyDescent="0.25">
      <c r="A1638">
        <v>1637</v>
      </c>
      <c r="B1638">
        <v>22134</v>
      </c>
      <c r="C1638">
        <v>21000</v>
      </c>
      <c r="D1638">
        <v>20975</v>
      </c>
      <c r="E1638" s="1">
        <v>0.14910000000000001</v>
      </c>
      <c r="F1638" t="s">
        <v>23</v>
      </c>
      <c r="G1638" t="s">
        <v>15</v>
      </c>
      <c r="H1638" s="1">
        <v>9.64E-2</v>
      </c>
      <c r="I1638" t="s">
        <v>24</v>
      </c>
      <c r="J1638" t="s">
        <v>31</v>
      </c>
      <c r="K1638">
        <v>3476.8</v>
      </c>
      <c r="L1638" t="s">
        <v>51</v>
      </c>
      <c r="M1638">
        <v>10</v>
      </c>
      <c r="N1638">
        <v>0</v>
      </c>
      <c r="O1638">
        <v>1</v>
      </c>
      <c r="P1638" t="s">
        <v>64</v>
      </c>
      <c r="Q1638">
        <v>14</v>
      </c>
      <c r="R1638">
        <v>9</v>
      </c>
      <c r="S1638">
        <v>1</v>
      </c>
      <c r="T1638">
        <v>4</v>
      </c>
      <c r="U1638" t="s">
        <v>147</v>
      </c>
      <c r="V1638">
        <v>10</v>
      </c>
      <c r="W1638">
        <v>0</v>
      </c>
      <c r="X1638">
        <v>60</v>
      </c>
      <c r="Y1638">
        <v>725</v>
      </c>
      <c r="Z1638">
        <v>729</v>
      </c>
      <c r="AA1638">
        <v>3476.8</v>
      </c>
      <c r="AB1638">
        <v>4</v>
      </c>
    </row>
    <row r="1639" spans="1:28" x14ac:dyDescent="0.25">
      <c r="A1639">
        <v>1638</v>
      </c>
      <c r="B1639">
        <v>46017</v>
      </c>
      <c r="C1639">
        <v>3500</v>
      </c>
      <c r="D1639">
        <v>3500</v>
      </c>
      <c r="E1639" s="1">
        <v>0.15809999999999999</v>
      </c>
      <c r="F1639" t="s">
        <v>14</v>
      </c>
      <c r="G1639" t="s">
        <v>15</v>
      </c>
      <c r="H1639" s="1">
        <v>0.13139999999999999</v>
      </c>
      <c r="I1639" t="s">
        <v>113</v>
      </c>
      <c r="J1639" t="s">
        <v>17</v>
      </c>
      <c r="K1639">
        <v>18333.330000000002</v>
      </c>
      <c r="L1639" t="s">
        <v>48</v>
      </c>
      <c r="M1639">
        <v>8</v>
      </c>
      <c r="N1639">
        <v>11107</v>
      </c>
      <c r="O1639">
        <v>2</v>
      </c>
      <c r="P1639" t="s">
        <v>53</v>
      </c>
      <c r="Q1639">
        <v>15</v>
      </c>
      <c r="R1639">
        <v>13</v>
      </c>
      <c r="S1639">
        <v>1</v>
      </c>
      <c r="T1639">
        <v>7</v>
      </c>
      <c r="U1639" t="s">
        <v>148</v>
      </c>
      <c r="V1639">
        <v>17</v>
      </c>
      <c r="W1639">
        <v>1</v>
      </c>
      <c r="X1639">
        <v>36</v>
      </c>
      <c r="Y1639">
        <v>665</v>
      </c>
      <c r="Z1639">
        <v>669</v>
      </c>
      <c r="AA1639">
        <v>18333.330000000002</v>
      </c>
      <c r="AB1639">
        <v>7</v>
      </c>
    </row>
    <row r="1640" spans="1:28" x14ac:dyDescent="0.25">
      <c r="A1640">
        <v>1639</v>
      </c>
      <c r="B1640">
        <v>26369</v>
      </c>
      <c r="C1640">
        <v>2650</v>
      </c>
      <c r="D1640">
        <v>2650</v>
      </c>
      <c r="E1640" s="1">
        <v>7.4899999999999994E-2</v>
      </c>
      <c r="F1640" t="s">
        <v>14</v>
      </c>
      <c r="G1640" t="s">
        <v>15</v>
      </c>
      <c r="H1640" s="1">
        <v>0.21110000000000001</v>
      </c>
      <c r="I1640" t="s">
        <v>65</v>
      </c>
      <c r="J1640" t="s">
        <v>35</v>
      </c>
      <c r="K1640">
        <v>1482.92</v>
      </c>
      <c r="L1640" t="s">
        <v>51</v>
      </c>
      <c r="M1640">
        <v>15</v>
      </c>
      <c r="N1640">
        <v>1808</v>
      </c>
      <c r="O1640">
        <v>2</v>
      </c>
      <c r="P1640" t="s">
        <v>64</v>
      </c>
      <c r="Q1640">
        <v>7</v>
      </c>
      <c r="R1640">
        <v>21</v>
      </c>
      <c r="S1640">
        <v>1</v>
      </c>
      <c r="T1640">
        <v>4</v>
      </c>
      <c r="U1640" t="s">
        <v>148</v>
      </c>
      <c r="V1640">
        <v>10</v>
      </c>
      <c r="W1640">
        <v>1</v>
      </c>
      <c r="X1640">
        <v>36</v>
      </c>
      <c r="Y1640">
        <v>725</v>
      </c>
      <c r="Z1640">
        <v>729</v>
      </c>
      <c r="AA1640">
        <v>1482.92</v>
      </c>
      <c r="AB1640">
        <v>4</v>
      </c>
    </row>
    <row r="1641" spans="1:28" x14ac:dyDescent="0.25">
      <c r="A1641">
        <v>1640</v>
      </c>
      <c r="B1641">
        <v>52860</v>
      </c>
      <c r="C1641">
        <v>15000</v>
      </c>
      <c r="D1641">
        <v>15000</v>
      </c>
      <c r="E1641" s="1">
        <v>0.13109999999999999</v>
      </c>
      <c r="F1641" t="s">
        <v>14</v>
      </c>
      <c r="G1641" t="s">
        <v>29</v>
      </c>
      <c r="H1641" s="1">
        <v>0.19359999999999999</v>
      </c>
      <c r="I1641" t="s">
        <v>24</v>
      </c>
      <c r="J1641" t="s">
        <v>35</v>
      </c>
      <c r="K1641">
        <v>5000</v>
      </c>
      <c r="L1641" t="s">
        <v>27</v>
      </c>
      <c r="M1641">
        <v>10</v>
      </c>
      <c r="N1641">
        <v>16618</v>
      </c>
      <c r="O1641">
        <v>0</v>
      </c>
      <c r="P1641" t="s">
        <v>40</v>
      </c>
      <c r="Q1641">
        <v>13</v>
      </c>
      <c r="R1641">
        <v>19</v>
      </c>
      <c r="S1641">
        <v>2</v>
      </c>
      <c r="T1641">
        <v>11</v>
      </c>
      <c r="U1641" t="s">
        <v>146</v>
      </c>
      <c r="V1641">
        <v>14</v>
      </c>
      <c r="W1641">
        <v>1</v>
      </c>
      <c r="X1641">
        <v>36</v>
      </c>
      <c r="Y1641">
        <v>695</v>
      </c>
      <c r="Z1641">
        <v>699</v>
      </c>
      <c r="AA1641">
        <v>5000</v>
      </c>
      <c r="AB1641">
        <v>11</v>
      </c>
    </row>
    <row r="1642" spans="1:28" x14ac:dyDescent="0.25">
      <c r="A1642">
        <v>1641</v>
      </c>
      <c r="B1642">
        <v>101246</v>
      </c>
      <c r="C1642">
        <v>4800</v>
      </c>
      <c r="D1642">
        <v>4800</v>
      </c>
      <c r="E1642" s="1">
        <v>0.14330000000000001</v>
      </c>
      <c r="F1642" t="s">
        <v>14</v>
      </c>
      <c r="G1642" t="s">
        <v>29</v>
      </c>
      <c r="H1642" s="1">
        <v>0.18909999999999999</v>
      </c>
      <c r="I1642" t="s">
        <v>81</v>
      </c>
      <c r="J1642" t="s">
        <v>17</v>
      </c>
      <c r="K1642">
        <v>5833.33</v>
      </c>
      <c r="L1642" t="s">
        <v>27</v>
      </c>
      <c r="M1642">
        <v>13</v>
      </c>
      <c r="N1642">
        <v>29287</v>
      </c>
      <c r="O1642">
        <v>1</v>
      </c>
      <c r="P1642" t="s">
        <v>28</v>
      </c>
      <c r="Q1642">
        <v>14</v>
      </c>
      <c r="R1642">
        <v>18</v>
      </c>
      <c r="S1642">
        <v>2</v>
      </c>
      <c r="T1642">
        <v>5</v>
      </c>
      <c r="U1642" t="s">
        <v>147</v>
      </c>
      <c r="V1642">
        <v>14</v>
      </c>
      <c r="W1642">
        <v>1</v>
      </c>
      <c r="X1642">
        <v>36</v>
      </c>
      <c r="Y1642">
        <v>695</v>
      </c>
      <c r="Z1642">
        <v>699</v>
      </c>
      <c r="AA1642">
        <v>5833.33</v>
      </c>
      <c r="AB1642">
        <v>5</v>
      </c>
    </row>
    <row r="1643" spans="1:28" x14ac:dyDescent="0.25">
      <c r="A1643">
        <v>1642</v>
      </c>
      <c r="B1643">
        <v>53054</v>
      </c>
      <c r="C1643">
        <v>12000</v>
      </c>
      <c r="D1643">
        <v>12000</v>
      </c>
      <c r="E1643" s="1">
        <v>0.1799</v>
      </c>
      <c r="F1643" t="s">
        <v>14</v>
      </c>
      <c r="G1643" t="s">
        <v>15</v>
      </c>
      <c r="H1643" s="1">
        <v>0.17369999999999999</v>
      </c>
      <c r="I1643" t="s">
        <v>34</v>
      </c>
      <c r="J1643" t="s">
        <v>17</v>
      </c>
      <c r="K1643">
        <v>3666.67</v>
      </c>
      <c r="L1643" t="s">
        <v>36</v>
      </c>
      <c r="M1643">
        <v>10</v>
      </c>
      <c r="N1643">
        <v>7393</v>
      </c>
      <c r="O1643">
        <v>0</v>
      </c>
      <c r="P1643" t="s">
        <v>53</v>
      </c>
      <c r="Q1643">
        <v>17</v>
      </c>
      <c r="R1643">
        <v>17</v>
      </c>
      <c r="S1643">
        <v>1</v>
      </c>
      <c r="T1643">
        <v>7</v>
      </c>
      <c r="U1643" t="s">
        <v>146</v>
      </c>
      <c r="V1643">
        <v>16</v>
      </c>
      <c r="W1643">
        <v>1</v>
      </c>
      <c r="X1643">
        <v>36</v>
      </c>
      <c r="Y1643">
        <v>670</v>
      </c>
      <c r="Z1643">
        <v>674</v>
      </c>
      <c r="AA1643">
        <v>3666.67</v>
      </c>
      <c r="AB1643">
        <v>7</v>
      </c>
    </row>
    <row r="1644" spans="1:28" x14ac:dyDescent="0.25">
      <c r="A1644">
        <v>1643</v>
      </c>
      <c r="B1644">
        <v>66184</v>
      </c>
      <c r="C1644">
        <v>6000</v>
      </c>
      <c r="D1644">
        <v>6000</v>
      </c>
      <c r="E1644" s="1">
        <v>6.6199999999999995E-2</v>
      </c>
      <c r="F1644" t="s">
        <v>14</v>
      </c>
      <c r="G1644" t="s">
        <v>15</v>
      </c>
      <c r="H1644" s="1">
        <v>3.8800000000000001E-2</v>
      </c>
      <c r="I1644" t="s">
        <v>66</v>
      </c>
      <c r="J1644" t="s">
        <v>17</v>
      </c>
      <c r="K1644">
        <v>5000</v>
      </c>
      <c r="L1644" t="s">
        <v>57</v>
      </c>
      <c r="M1644">
        <v>5</v>
      </c>
      <c r="N1644">
        <v>4242</v>
      </c>
      <c r="O1644">
        <v>0</v>
      </c>
      <c r="P1644" t="s">
        <v>49</v>
      </c>
      <c r="Q1644">
        <v>6</v>
      </c>
      <c r="R1644">
        <v>3</v>
      </c>
      <c r="S1644">
        <v>1</v>
      </c>
      <c r="T1644">
        <v>1</v>
      </c>
      <c r="U1644" t="s">
        <v>146</v>
      </c>
      <c r="V1644">
        <v>8</v>
      </c>
      <c r="W1644">
        <v>1</v>
      </c>
      <c r="X1644">
        <v>36</v>
      </c>
      <c r="Y1644">
        <v>760</v>
      </c>
      <c r="Z1644">
        <v>764</v>
      </c>
      <c r="AA1644">
        <v>5000</v>
      </c>
      <c r="AB1644">
        <v>1</v>
      </c>
    </row>
    <row r="1645" spans="1:28" x14ac:dyDescent="0.25">
      <c r="A1645">
        <v>1644</v>
      </c>
      <c r="B1645">
        <v>34351</v>
      </c>
      <c r="C1645">
        <v>12000</v>
      </c>
      <c r="D1645">
        <v>12000</v>
      </c>
      <c r="E1645" s="1">
        <v>7.9000000000000001E-2</v>
      </c>
      <c r="F1645" t="s">
        <v>23</v>
      </c>
      <c r="G1645" t="s">
        <v>15</v>
      </c>
      <c r="H1645" s="1">
        <v>1.8800000000000001E-2</v>
      </c>
      <c r="I1645" t="s">
        <v>92</v>
      </c>
      <c r="J1645" t="s">
        <v>17</v>
      </c>
      <c r="K1645">
        <v>6666.67</v>
      </c>
      <c r="L1645" t="s">
        <v>95</v>
      </c>
      <c r="M1645">
        <v>6</v>
      </c>
      <c r="N1645">
        <v>3364</v>
      </c>
      <c r="O1645">
        <v>0</v>
      </c>
      <c r="P1645" t="s">
        <v>47</v>
      </c>
      <c r="Q1645">
        <v>7</v>
      </c>
      <c r="R1645">
        <v>1</v>
      </c>
      <c r="S1645">
        <v>1</v>
      </c>
      <c r="T1645">
        <v>6</v>
      </c>
      <c r="U1645" t="s">
        <v>146</v>
      </c>
      <c r="V1645">
        <v>7</v>
      </c>
      <c r="W1645">
        <v>1</v>
      </c>
      <c r="X1645">
        <v>60</v>
      </c>
      <c r="Y1645">
        <v>790</v>
      </c>
      <c r="Z1645">
        <v>794</v>
      </c>
      <c r="AA1645">
        <v>6666.67</v>
      </c>
      <c r="AB1645">
        <v>6</v>
      </c>
    </row>
    <row r="1646" spans="1:28" x14ac:dyDescent="0.25">
      <c r="A1646">
        <v>1645</v>
      </c>
      <c r="B1646">
        <v>68999</v>
      </c>
      <c r="C1646">
        <v>1550</v>
      </c>
      <c r="D1646">
        <v>1550</v>
      </c>
      <c r="E1646" s="1">
        <v>0.1212</v>
      </c>
      <c r="F1646" t="s">
        <v>14</v>
      </c>
      <c r="G1646" t="s">
        <v>33</v>
      </c>
      <c r="H1646" s="1">
        <v>0.11210000000000001</v>
      </c>
      <c r="I1646" t="s">
        <v>24</v>
      </c>
      <c r="J1646" t="s">
        <v>31</v>
      </c>
      <c r="K1646">
        <v>5083.33</v>
      </c>
      <c r="L1646" t="s">
        <v>84</v>
      </c>
      <c r="M1646">
        <v>9</v>
      </c>
      <c r="N1646">
        <v>5755</v>
      </c>
      <c r="O1646">
        <v>0</v>
      </c>
      <c r="P1646" t="s">
        <v>47</v>
      </c>
      <c r="Q1646">
        <v>12</v>
      </c>
      <c r="R1646">
        <v>11</v>
      </c>
      <c r="S1646">
        <v>3</v>
      </c>
      <c r="T1646">
        <v>6</v>
      </c>
      <c r="U1646" t="s">
        <v>146</v>
      </c>
      <c r="V1646">
        <v>15</v>
      </c>
      <c r="W1646">
        <v>0</v>
      </c>
      <c r="X1646">
        <v>36</v>
      </c>
      <c r="Y1646">
        <v>680</v>
      </c>
      <c r="Z1646">
        <v>684</v>
      </c>
      <c r="AA1646">
        <v>5083.33</v>
      </c>
      <c r="AB1646">
        <v>6</v>
      </c>
    </row>
    <row r="1647" spans="1:28" x14ac:dyDescent="0.25">
      <c r="A1647">
        <v>1646</v>
      </c>
      <c r="B1647">
        <v>91334</v>
      </c>
      <c r="C1647">
        <v>35000</v>
      </c>
      <c r="D1647">
        <v>35000</v>
      </c>
      <c r="E1647" s="1">
        <v>0.15310000000000001</v>
      </c>
      <c r="F1647" t="s">
        <v>14</v>
      </c>
      <c r="G1647" t="s">
        <v>15</v>
      </c>
      <c r="H1647" s="1">
        <v>0.19589999999999999</v>
      </c>
      <c r="I1647" t="s">
        <v>77</v>
      </c>
      <c r="J1647" t="s">
        <v>17</v>
      </c>
      <c r="K1647">
        <v>7500</v>
      </c>
      <c r="L1647" t="s">
        <v>27</v>
      </c>
      <c r="M1647">
        <v>11</v>
      </c>
      <c r="N1647">
        <v>29953</v>
      </c>
      <c r="O1647">
        <v>2</v>
      </c>
      <c r="P1647" t="s">
        <v>49</v>
      </c>
      <c r="Q1647">
        <v>15</v>
      </c>
      <c r="R1647">
        <v>19</v>
      </c>
      <c r="S1647">
        <v>1</v>
      </c>
      <c r="T1647">
        <v>1</v>
      </c>
      <c r="U1647" t="s">
        <v>148</v>
      </c>
      <c r="V1647">
        <v>14</v>
      </c>
      <c r="W1647">
        <v>1</v>
      </c>
      <c r="X1647">
        <v>36</v>
      </c>
      <c r="Y1647">
        <v>695</v>
      </c>
      <c r="Z1647">
        <v>699</v>
      </c>
      <c r="AA1647">
        <v>7500</v>
      </c>
      <c r="AB1647">
        <v>1</v>
      </c>
    </row>
    <row r="1648" spans="1:28" x14ac:dyDescent="0.25">
      <c r="A1648">
        <v>1647</v>
      </c>
      <c r="B1648">
        <v>7183</v>
      </c>
      <c r="C1648">
        <v>3000</v>
      </c>
      <c r="D1648">
        <v>3000</v>
      </c>
      <c r="E1648" s="1">
        <v>7.1400000000000005E-2</v>
      </c>
      <c r="F1648" t="s">
        <v>14</v>
      </c>
      <c r="G1648" t="s">
        <v>15</v>
      </c>
      <c r="H1648" s="1">
        <v>0.1285</v>
      </c>
      <c r="I1648" t="s">
        <v>77</v>
      </c>
      <c r="J1648" t="s">
        <v>31</v>
      </c>
      <c r="K1648">
        <v>4916.67</v>
      </c>
      <c r="L1648" t="s">
        <v>52</v>
      </c>
      <c r="M1648">
        <v>8</v>
      </c>
      <c r="N1648">
        <v>3210</v>
      </c>
      <c r="O1648">
        <v>0</v>
      </c>
      <c r="P1648" t="s">
        <v>28</v>
      </c>
      <c r="Q1648">
        <v>7</v>
      </c>
      <c r="R1648">
        <v>12</v>
      </c>
      <c r="S1648">
        <v>1</v>
      </c>
      <c r="T1648">
        <v>5</v>
      </c>
      <c r="U1648" t="s">
        <v>146</v>
      </c>
      <c r="V1648">
        <v>9</v>
      </c>
      <c r="W1648">
        <v>0</v>
      </c>
      <c r="X1648">
        <v>36</v>
      </c>
      <c r="Y1648">
        <v>730</v>
      </c>
      <c r="Z1648">
        <v>734</v>
      </c>
      <c r="AA1648">
        <v>4916.67</v>
      </c>
      <c r="AB1648">
        <v>5</v>
      </c>
    </row>
    <row r="1649" spans="1:28" x14ac:dyDescent="0.25">
      <c r="A1649">
        <v>1648</v>
      </c>
      <c r="B1649">
        <v>9928</v>
      </c>
      <c r="C1649">
        <v>15000</v>
      </c>
      <c r="D1649">
        <v>14775</v>
      </c>
      <c r="E1649" s="1">
        <v>0.10249999999999999</v>
      </c>
      <c r="F1649" t="s">
        <v>14</v>
      </c>
      <c r="G1649" t="s">
        <v>29</v>
      </c>
      <c r="H1649" s="1">
        <v>5.7200000000000001E-2</v>
      </c>
      <c r="I1649" t="s">
        <v>24</v>
      </c>
      <c r="J1649" t="s">
        <v>17</v>
      </c>
      <c r="K1649">
        <v>9166.67</v>
      </c>
      <c r="L1649" t="s">
        <v>39</v>
      </c>
      <c r="M1649">
        <v>13</v>
      </c>
      <c r="N1649">
        <v>14887</v>
      </c>
      <c r="O1649">
        <v>0</v>
      </c>
      <c r="P1649" t="s">
        <v>28</v>
      </c>
      <c r="Q1649">
        <v>10</v>
      </c>
      <c r="R1649">
        <v>5</v>
      </c>
      <c r="S1649">
        <v>2</v>
      </c>
      <c r="T1649">
        <v>5</v>
      </c>
      <c r="U1649" t="s">
        <v>146</v>
      </c>
      <c r="V1649">
        <v>11</v>
      </c>
      <c r="W1649">
        <v>1</v>
      </c>
      <c r="X1649">
        <v>36</v>
      </c>
      <c r="Y1649">
        <v>720</v>
      </c>
      <c r="Z1649">
        <v>724</v>
      </c>
      <c r="AA1649">
        <v>9166.67</v>
      </c>
      <c r="AB1649">
        <v>5</v>
      </c>
    </row>
    <row r="1650" spans="1:28" x14ac:dyDescent="0.25">
      <c r="A1650">
        <v>1649</v>
      </c>
      <c r="B1650">
        <v>90912</v>
      </c>
      <c r="C1650">
        <v>14400</v>
      </c>
      <c r="D1650">
        <v>14400</v>
      </c>
      <c r="E1650" s="1">
        <v>0.18490000000000001</v>
      </c>
      <c r="F1650" t="s">
        <v>14</v>
      </c>
      <c r="G1650" t="s">
        <v>29</v>
      </c>
      <c r="H1650" s="1">
        <v>0.33229999999999998</v>
      </c>
      <c r="I1650" t="s">
        <v>46</v>
      </c>
      <c r="J1650" t="s">
        <v>31</v>
      </c>
      <c r="K1650">
        <v>5166.67</v>
      </c>
      <c r="L1650" t="s">
        <v>48</v>
      </c>
      <c r="M1650">
        <v>14</v>
      </c>
      <c r="N1650">
        <v>11089</v>
      </c>
      <c r="O1650">
        <v>2</v>
      </c>
      <c r="P1650" t="s">
        <v>64</v>
      </c>
      <c r="Q1650">
        <v>18</v>
      </c>
      <c r="R1650">
        <v>33</v>
      </c>
      <c r="S1650">
        <v>2</v>
      </c>
      <c r="T1650">
        <v>4</v>
      </c>
      <c r="U1650" t="s">
        <v>148</v>
      </c>
      <c r="V1650">
        <v>17</v>
      </c>
      <c r="W1650">
        <v>0</v>
      </c>
      <c r="X1650">
        <v>36</v>
      </c>
      <c r="Y1650">
        <v>665</v>
      </c>
      <c r="Z1650">
        <v>669</v>
      </c>
      <c r="AA1650">
        <v>5166.67</v>
      </c>
      <c r="AB1650">
        <v>4</v>
      </c>
    </row>
    <row r="1651" spans="1:28" x14ac:dyDescent="0.25">
      <c r="A1651">
        <v>1650</v>
      </c>
      <c r="B1651">
        <v>7565</v>
      </c>
      <c r="C1651">
        <v>12000</v>
      </c>
      <c r="D1651">
        <v>12000</v>
      </c>
      <c r="E1651" s="1">
        <v>9.8799999999999999E-2</v>
      </c>
      <c r="F1651" t="s">
        <v>14</v>
      </c>
      <c r="G1651" t="s">
        <v>87</v>
      </c>
      <c r="H1651" s="1">
        <v>5.16E-2</v>
      </c>
      <c r="I1651" t="s">
        <v>54</v>
      </c>
      <c r="J1651" t="s">
        <v>17</v>
      </c>
      <c r="K1651">
        <v>3333.33</v>
      </c>
      <c r="L1651" t="s">
        <v>88</v>
      </c>
      <c r="M1651">
        <v>7</v>
      </c>
      <c r="N1651">
        <v>1117</v>
      </c>
      <c r="O1651">
        <v>3</v>
      </c>
      <c r="P1651" t="s">
        <v>37</v>
      </c>
      <c r="Q1651">
        <v>9</v>
      </c>
      <c r="R1651">
        <v>5</v>
      </c>
      <c r="S1651">
        <v>0</v>
      </c>
      <c r="T1651">
        <v>3</v>
      </c>
      <c r="U1651" t="s">
        <v>149</v>
      </c>
      <c r="V1651">
        <v>8</v>
      </c>
      <c r="W1651">
        <v>1</v>
      </c>
      <c r="X1651">
        <v>36</v>
      </c>
      <c r="Y1651">
        <v>755</v>
      </c>
      <c r="Z1651">
        <v>759</v>
      </c>
      <c r="AA1651">
        <v>3333.33</v>
      </c>
      <c r="AB1651">
        <v>3</v>
      </c>
    </row>
    <row r="1652" spans="1:28" x14ac:dyDescent="0.25">
      <c r="A1652">
        <v>1651</v>
      </c>
      <c r="B1652">
        <v>44547</v>
      </c>
      <c r="C1652">
        <v>20000</v>
      </c>
      <c r="D1652">
        <v>19975</v>
      </c>
      <c r="E1652" s="1">
        <v>0.19989999999999999</v>
      </c>
      <c r="F1652" t="s">
        <v>14</v>
      </c>
      <c r="G1652" t="s">
        <v>15</v>
      </c>
      <c r="H1652" s="1">
        <v>6.8099999999999994E-2</v>
      </c>
      <c r="I1652" t="s">
        <v>71</v>
      </c>
      <c r="J1652" t="s">
        <v>31</v>
      </c>
      <c r="K1652">
        <v>5500</v>
      </c>
      <c r="L1652" t="s">
        <v>73</v>
      </c>
      <c r="M1652">
        <v>11</v>
      </c>
      <c r="N1652">
        <v>9028</v>
      </c>
      <c r="O1652">
        <v>1</v>
      </c>
      <c r="P1652" t="s">
        <v>37</v>
      </c>
      <c r="Q1652">
        <v>19</v>
      </c>
      <c r="R1652">
        <v>6</v>
      </c>
      <c r="S1652">
        <v>1</v>
      </c>
      <c r="T1652">
        <v>3</v>
      </c>
      <c r="U1652" t="s">
        <v>147</v>
      </c>
      <c r="V1652">
        <v>18</v>
      </c>
      <c r="W1652">
        <v>0</v>
      </c>
      <c r="X1652">
        <v>36</v>
      </c>
      <c r="Y1652">
        <v>660</v>
      </c>
      <c r="Z1652">
        <v>664</v>
      </c>
      <c r="AA1652">
        <v>5500</v>
      </c>
      <c r="AB1652">
        <v>3</v>
      </c>
    </row>
    <row r="1653" spans="1:28" x14ac:dyDescent="0.25">
      <c r="A1653">
        <v>1652</v>
      </c>
      <c r="B1653">
        <v>19636</v>
      </c>
      <c r="C1653">
        <v>11700</v>
      </c>
      <c r="D1653">
        <v>11650</v>
      </c>
      <c r="E1653" s="1">
        <v>7.6600000000000001E-2</v>
      </c>
      <c r="F1653" t="s">
        <v>14</v>
      </c>
      <c r="G1653" t="s">
        <v>15</v>
      </c>
      <c r="H1653" s="1">
        <v>0.12130000000000001</v>
      </c>
      <c r="I1653" t="s">
        <v>94</v>
      </c>
      <c r="J1653" t="s">
        <v>17</v>
      </c>
      <c r="K1653">
        <v>4583.33</v>
      </c>
      <c r="L1653" t="s">
        <v>106</v>
      </c>
      <c r="M1653">
        <v>13</v>
      </c>
      <c r="N1653">
        <v>26769</v>
      </c>
      <c r="O1653">
        <v>1</v>
      </c>
      <c r="P1653" t="s">
        <v>40</v>
      </c>
      <c r="Q1653">
        <v>7</v>
      </c>
      <c r="R1653">
        <v>12</v>
      </c>
      <c r="S1653">
        <v>1</v>
      </c>
      <c r="T1653">
        <v>11</v>
      </c>
      <c r="U1653" t="s">
        <v>147</v>
      </c>
      <c r="V1653">
        <v>9</v>
      </c>
      <c r="W1653">
        <v>1</v>
      </c>
      <c r="X1653">
        <v>36</v>
      </c>
      <c r="Y1653">
        <v>745</v>
      </c>
      <c r="Z1653">
        <v>749</v>
      </c>
      <c r="AA1653">
        <v>4583.33</v>
      </c>
      <c r="AB1653">
        <v>11</v>
      </c>
    </row>
    <row r="1654" spans="1:28" x14ac:dyDescent="0.25">
      <c r="A1654">
        <v>1653</v>
      </c>
      <c r="B1654">
        <v>89378</v>
      </c>
      <c r="C1654">
        <v>7750</v>
      </c>
      <c r="D1654">
        <v>7750</v>
      </c>
      <c r="E1654" s="1">
        <v>0.13109999999999999</v>
      </c>
      <c r="F1654" t="s">
        <v>14</v>
      </c>
      <c r="G1654" t="s">
        <v>29</v>
      </c>
      <c r="H1654" s="1">
        <v>0.27279999999999999</v>
      </c>
      <c r="I1654" t="s">
        <v>20</v>
      </c>
      <c r="J1654" t="s">
        <v>17</v>
      </c>
      <c r="K1654">
        <v>4208.33</v>
      </c>
      <c r="L1654" t="s">
        <v>73</v>
      </c>
      <c r="M1654">
        <v>14</v>
      </c>
      <c r="N1654">
        <v>11840</v>
      </c>
      <c r="O1654">
        <v>0</v>
      </c>
      <c r="P1654" t="s">
        <v>22</v>
      </c>
      <c r="Q1654">
        <v>13</v>
      </c>
      <c r="R1654">
        <v>27</v>
      </c>
      <c r="S1654">
        <v>2</v>
      </c>
      <c r="T1654">
        <v>2</v>
      </c>
      <c r="U1654" t="s">
        <v>146</v>
      </c>
      <c r="V1654">
        <v>18</v>
      </c>
      <c r="W1654">
        <v>1</v>
      </c>
      <c r="X1654">
        <v>36</v>
      </c>
      <c r="Y1654">
        <v>660</v>
      </c>
      <c r="Z1654">
        <v>664</v>
      </c>
      <c r="AA1654">
        <v>4208.33</v>
      </c>
      <c r="AB1654">
        <v>2</v>
      </c>
    </row>
    <row r="1655" spans="1:28" x14ac:dyDescent="0.25">
      <c r="A1655">
        <v>1654</v>
      </c>
      <c r="B1655">
        <v>35796</v>
      </c>
      <c r="C1655">
        <v>12000</v>
      </c>
      <c r="D1655">
        <v>12000</v>
      </c>
      <c r="E1655" s="1">
        <v>0.1991</v>
      </c>
      <c r="F1655" t="s">
        <v>23</v>
      </c>
      <c r="G1655" t="s">
        <v>15</v>
      </c>
      <c r="H1655" s="1">
        <v>0.1173</v>
      </c>
      <c r="I1655" t="s">
        <v>61</v>
      </c>
      <c r="J1655" t="s">
        <v>31</v>
      </c>
      <c r="K1655">
        <v>3000</v>
      </c>
      <c r="L1655" t="s">
        <v>73</v>
      </c>
      <c r="M1655">
        <v>10</v>
      </c>
      <c r="N1655">
        <v>10828</v>
      </c>
      <c r="O1655">
        <v>0</v>
      </c>
      <c r="P1655" t="s">
        <v>64</v>
      </c>
      <c r="Q1655">
        <v>19</v>
      </c>
      <c r="R1655">
        <v>11</v>
      </c>
      <c r="S1655">
        <v>1</v>
      </c>
      <c r="T1655">
        <v>4</v>
      </c>
      <c r="U1655" t="s">
        <v>146</v>
      </c>
      <c r="V1655">
        <v>18</v>
      </c>
      <c r="W1655">
        <v>0</v>
      </c>
      <c r="X1655">
        <v>60</v>
      </c>
      <c r="Y1655">
        <v>660</v>
      </c>
      <c r="Z1655">
        <v>664</v>
      </c>
      <c r="AA1655">
        <v>3000</v>
      </c>
      <c r="AB1655">
        <v>4</v>
      </c>
    </row>
    <row r="1656" spans="1:28" x14ac:dyDescent="0.25">
      <c r="A1656">
        <v>1655</v>
      </c>
      <c r="B1656">
        <v>15164</v>
      </c>
      <c r="C1656">
        <v>6000</v>
      </c>
      <c r="D1656">
        <v>5750</v>
      </c>
      <c r="E1656" s="1">
        <v>7.1400000000000005E-2</v>
      </c>
      <c r="F1656" t="s">
        <v>14</v>
      </c>
      <c r="G1656" t="s">
        <v>15</v>
      </c>
      <c r="H1656" s="1">
        <v>8.9099999999999999E-2</v>
      </c>
      <c r="I1656" t="s">
        <v>34</v>
      </c>
      <c r="J1656" t="s">
        <v>17</v>
      </c>
      <c r="K1656">
        <v>4500</v>
      </c>
      <c r="L1656" t="s">
        <v>57</v>
      </c>
      <c r="M1656">
        <v>10</v>
      </c>
      <c r="N1656">
        <v>4561</v>
      </c>
      <c r="O1656">
        <v>1</v>
      </c>
      <c r="P1656" t="s">
        <v>40</v>
      </c>
      <c r="Q1656">
        <v>7</v>
      </c>
      <c r="R1656">
        <v>8</v>
      </c>
      <c r="S1656">
        <v>1</v>
      </c>
      <c r="T1656">
        <v>11</v>
      </c>
      <c r="U1656" t="s">
        <v>147</v>
      </c>
      <c r="V1656">
        <v>8</v>
      </c>
      <c r="W1656">
        <v>1</v>
      </c>
      <c r="X1656">
        <v>36</v>
      </c>
      <c r="Y1656">
        <v>760</v>
      </c>
      <c r="Z1656">
        <v>764</v>
      </c>
      <c r="AA1656">
        <v>4500</v>
      </c>
      <c r="AB1656">
        <v>11</v>
      </c>
    </row>
    <row r="1657" spans="1:28" x14ac:dyDescent="0.25">
      <c r="A1657">
        <v>1656</v>
      </c>
      <c r="B1657">
        <v>48980</v>
      </c>
      <c r="C1657">
        <v>5000</v>
      </c>
      <c r="D1657">
        <v>5000</v>
      </c>
      <c r="E1657" s="1">
        <v>7.9000000000000001E-2</v>
      </c>
      <c r="F1657" t="s">
        <v>14</v>
      </c>
      <c r="G1657" t="s">
        <v>68</v>
      </c>
      <c r="H1657" s="1">
        <v>0.27060000000000001</v>
      </c>
      <c r="I1657" t="s">
        <v>41</v>
      </c>
      <c r="J1657" t="s">
        <v>17</v>
      </c>
      <c r="K1657">
        <v>3333.33</v>
      </c>
      <c r="L1657" t="s">
        <v>39</v>
      </c>
      <c r="M1657">
        <v>16</v>
      </c>
      <c r="N1657">
        <v>11746</v>
      </c>
      <c r="O1657">
        <v>0</v>
      </c>
      <c r="P1657" t="s">
        <v>44</v>
      </c>
      <c r="Q1657">
        <v>7</v>
      </c>
      <c r="R1657">
        <v>27</v>
      </c>
      <c r="S1657">
        <v>4</v>
      </c>
      <c r="T1657">
        <v>8</v>
      </c>
      <c r="U1657" t="s">
        <v>146</v>
      </c>
      <c r="V1657">
        <v>11</v>
      </c>
      <c r="W1657">
        <v>1</v>
      </c>
      <c r="X1657">
        <v>36</v>
      </c>
      <c r="Y1657">
        <v>720</v>
      </c>
      <c r="Z1657">
        <v>724</v>
      </c>
      <c r="AA1657">
        <v>3333.33</v>
      </c>
      <c r="AB1657">
        <v>8</v>
      </c>
    </row>
    <row r="1658" spans="1:28" x14ac:dyDescent="0.25">
      <c r="A1658">
        <v>1657</v>
      </c>
      <c r="B1658">
        <v>79282</v>
      </c>
      <c r="C1658">
        <v>6000</v>
      </c>
      <c r="D1658">
        <v>6000</v>
      </c>
      <c r="E1658" s="1">
        <v>0.16289999999999999</v>
      </c>
      <c r="F1658" t="s">
        <v>14</v>
      </c>
      <c r="G1658" t="s">
        <v>29</v>
      </c>
      <c r="H1658" s="1">
        <v>0.20960000000000001</v>
      </c>
      <c r="I1658" t="s">
        <v>20</v>
      </c>
      <c r="J1658" t="s">
        <v>17</v>
      </c>
      <c r="K1658">
        <v>4183.33</v>
      </c>
      <c r="L1658" t="s">
        <v>48</v>
      </c>
      <c r="M1658">
        <v>10</v>
      </c>
      <c r="N1658">
        <v>7335</v>
      </c>
      <c r="O1658">
        <v>1</v>
      </c>
      <c r="P1658" t="s">
        <v>64</v>
      </c>
      <c r="Q1658">
        <v>16</v>
      </c>
      <c r="R1658">
        <v>20</v>
      </c>
      <c r="S1658">
        <v>2</v>
      </c>
      <c r="T1658">
        <v>4</v>
      </c>
      <c r="U1658" t="s">
        <v>147</v>
      </c>
      <c r="V1658">
        <v>17</v>
      </c>
      <c r="W1658">
        <v>1</v>
      </c>
      <c r="X1658">
        <v>36</v>
      </c>
      <c r="Y1658">
        <v>665</v>
      </c>
      <c r="Z1658">
        <v>669</v>
      </c>
      <c r="AA1658">
        <v>4183.33</v>
      </c>
      <c r="AB1658">
        <v>4</v>
      </c>
    </row>
    <row r="1659" spans="1:28" x14ac:dyDescent="0.25">
      <c r="A1659">
        <v>1658</v>
      </c>
      <c r="B1659">
        <v>15704</v>
      </c>
      <c r="C1659">
        <v>25000</v>
      </c>
      <c r="D1659">
        <v>15925</v>
      </c>
      <c r="E1659" s="1">
        <v>0.1036</v>
      </c>
      <c r="F1659" t="s">
        <v>23</v>
      </c>
      <c r="G1659" t="s">
        <v>15</v>
      </c>
      <c r="H1659" s="1">
        <v>0.11219999999999999</v>
      </c>
      <c r="I1659" t="s">
        <v>30</v>
      </c>
      <c r="J1659" t="s">
        <v>31</v>
      </c>
      <c r="K1659">
        <v>7916.67</v>
      </c>
      <c r="L1659" t="s">
        <v>88</v>
      </c>
      <c r="M1659">
        <v>6</v>
      </c>
      <c r="N1659">
        <v>36534</v>
      </c>
      <c r="O1659">
        <v>1</v>
      </c>
      <c r="P1659" t="s">
        <v>22</v>
      </c>
      <c r="Q1659">
        <v>10</v>
      </c>
      <c r="R1659">
        <v>11</v>
      </c>
      <c r="S1659">
        <v>1</v>
      </c>
      <c r="T1659">
        <v>2</v>
      </c>
      <c r="U1659" t="s">
        <v>147</v>
      </c>
      <c r="V1659">
        <v>8</v>
      </c>
      <c r="W1659">
        <v>0</v>
      </c>
      <c r="X1659">
        <v>60</v>
      </c>
      <c r="Y1659">
        <v>755</v>
      </c>
      <c r="Z1659">
        <v>759</v>
      </c>
      <c r="AA1659">
        <v>7916.67</v>
      </c>
      <c r="AB1659">
        <v>2</v>
      </c>
    </row>
    <row r="1660" spans="1:28" x14ac:dyDescent="0.25">
      <c r="A1660">
        <v>1659</v>
      </c>
      <c r="B1660">
        <v>52129</v>
      </c>
      <c r="C1660">
        <v>23000</v>
      </c>
      <c r="D1660">
        <v>23000</v>
      </c>
      <c r="E1660" s="1">
        <v>7.6200000000000004E-2</v>
      </c>
      <c r="F1660" t="s">
        <v>14</v>
      </c>
      <c r="G1660" t="s">
        <v>58</v>
      </c>
      <c r="H1660" s="1">
        <v>6.5100000000000005E-2</v>
      </c>
      <c r="I1660" t="s">
        <v>24</v>
      </c>
      <c r="J1660" t="s">
        <v>17</v>
      </c>
      <c r="K1660">
        <v>25000</v>
      </c>
      <c r="L1660" t="s">
        <v>98</v>
      </c>
      <c r="M1660">
        <v>10</v>
      </c>
      <c r="N1660">
        <v>227</v>
      </c>
      <c r="O1660">
        <v>0</v>
      </c>
      <c r="P1660" t="s">
        <v>40</v>
      </c>
      <c r="Q1660">
        <v>7</v>
      </c>
      <c r="R1660">
        <v>6</v>
      </c>
      <c r="S1660">
        <v>0</v>
      </c>
      <c r="T1660">
        <v>11</v>
      </c>
      <c r="U1660" t="s">
        <v>146</v>
      </c>
      <c r="V1660">
        <v>8</v>
      </c>
      <c r="W1660">
        <v>1</v>
      </c>
      <c r="X1660">
        <v>36</v>
      </c>
      <c r="Y1660">
        <v>810</v>
      </c>
      <c r="Z1660">
        <v>814</v>
      </c>
      <c r="AA1660">
        <v>25000</v>
      </c>
      <c r="AB1660">
        <v>11</v>
      </c>
    </row>
    <row r="1661" spans="1:28" x14ac:dyDescent="0.25">
      <c r="A1661">
        <v>1660</v>
      </c>
      <c r="B1661">
        <v>75471</v>
      </c>
      <c r="C1661">
        <v>10000</v>
      </c>
      <c r="D1661">
        <v>10000</v>
      </c>
      <c r="E1661" s="1">
        <v>0.13109999999999999</v>
      </c>
      <c r="F1661" t="s">
        <v>14</v>
      </c>
      <c r="G1661" t="s">
        <v>15</v>
      </c>
      <c r="H1661" s="1">
        <v>9.1399999999999995E-2</v>
      </c>
      <c r="I1661" t="s">
        <v>54</v>
      </c>
      <c r="J1661" t="s">
        <v>17</v>
      </c>
      <c r="K1661">
        <v>5416.67</v>
      </c>
      <c r="L1661" t="s">
        <v>83</v>
      </c>
      <c r="M1661">
        <v>6</v>
      </c>
      <c r="N1661">
        <v>8119</v>
      </c>
      <c r="O1661">
        <v>1</v>
      </c>
      <c r="P1661" t="s">
        <v>53</v>
      </c>
      <c r="Q1661">
        <v>13</v>
      </c>
      <c r="R1661">
        <v>9</v>
      </c>
      <c r="S1661">
        <v>1</v>
      </c>
      <c r="T1661">
        <v>7</v>
      </c>
      <c r="U1661" t="s">
        <v>147</v>
      </c>
      <c r="V1661">
        <v>13</v>
      </c>
      <c r="W1661">
        <v>1</v>
      </c>
      <c r="X1661">
        <v>36</v>
      </c>
      <c r="Y1661">
        <v>700</v>
      </c>
      <c r="Z1661">
        <v>704</v>
      </c>
      <c r="AA1661">
        <v>5416.67</v>
      </c>
      <c r="AB1661">
        <v>7</v>
      </c>
    </row>
    <row r="1662" spans="1:28" x14ac:dyDescent="0.25">
      <c r="A1662">
        <v>1661</v>
      </c>
      <c r="B1662">
        <v>11953</v>
      </c>
      <c r="C1662">
        <v>4800</v>
      </c>
      <c r="D1662">
        <v>4800</v>
      </c>
      <c r="E1662" s="1">
        <v>7.8799999999999995E-2</v>
      </c>
      <c r="F1662" t="s">
        <v>23</v>
      </c>
      <c r="G1662" t="s">
        <v>76</v>
      </c>
      <c r="H1662" s="1">
        <v>7.8799999999999995E-2</v>
      </c>
      <c r="I1662" t="s">
        <v>24</v>
      </c>
      <c r="J1662" t="s">
        <v>17</v>
      </c>
      <c r="K1662">
        <v>1600</v>
      </c>
      <c r="L1662" t="s">
        <v>63</v>
      </c>
      <c r="M1662">
        <v>6</v>
      </c>
      <c r="N1662">
        <v>4191</v>
      </c>
      <c r="O1662">
        <v>1</v>
      </c>
      <c r="P1662" t="s">
        <v>100</v>
      </c>
      <c r="Q1662">
        <v>7</v>
      </c>
      <c r="R1662">
        <v>7</v>
      </c>
      <c r="S1662">
        <v>5</v>
      </c>
      <c r="T1662" t="s">
        <v>100</v>
      </c>
      <c r="U1662" t="s">
        <v>147</v>
      </c>
      <c r="V1662">
        <v>7</v>
      </c>
      <c r="W1662">
        <v>1</v>
      </c>
      <c r="X1662">
        <v>60</v>
      </c>
      <c r="Y1662">
        <v>765</v>
      </c>
      <c r="Z1662">
        <v>769</v>
      </c>
      <c r="AA1662">
        <v>1600</v>
      </c>
      <c r="AB1662">
        <v>-1</v>
      </c>
    </row>
    <row r="1663" spans="1:28" x14ac:dyDescent="0.25">
      <c r="A1663">
        <v>1662</v>
      </c>
      <c r="B1663">
        <v>77074</v>
      </c>
      <c r="C1663">
        <v>20500</v>
      </c>
      <c r="D1663">
        <v>20500</v>
      </c>
      <c r="E1663" s="1">
        <v>0.1212</v>
      </c>
      <c r="F1663" t="s">
        <v>14</v>
      </c>
      <c r="G1663" t="s">
        <v>29</v>
      </c>
      <c r="H1663" s="1">
        <v>0.3095</v>
      </c>
      <c r="I1663" t="s">
        <v>108</v>
      </c>
      <c r="J1663" t="s">
        <v>17</v>
      </c>
      <c r="K1663">
        <v>4333.33</v>
      </c>
      <c r="L1663" t="s">
        <v>42</v>
      </c>
      <c r="M1663">
        <v>14</v>
      </c>
      <c r="N1663">
        <v>33294</v>
      </c>
      <c r="O1663">
        <v>0</v>
      </c>
      <c r="P1663" t="s">
        <v>40</v>
      </c>
      <c r="Q1663">
        <v>12</v>
      </c>
      <c r="R1663">
        <v>30</v>
      </c>
      <c r="S1663">
        <v>2</v>
      </c>
      <c r="T1663">
        <v>11</v>
      </c>
      <c r="U1663" t="s">
        <v>146</v>
      </c>
      <c r="V1663">
        <v>12</v>
      </c>
      <c r="W1663">
        <v>1</v>
      </c>
      <c r="X1663">
        <v>36</v>
      </c>
      <c r="Y1663">
        <v>705</v>
      </c>
      <c r="Z1663">
        <v>709</v>
      </c>
      <c r="AA1663">
        <v>4333.33</v>
      </c>
      <c r="AB1663">
        <v>11</v>
      </c>
    </row>
    <row r="1664" spans="1:28" x14ac:dyDescent="0.25">
      <c r="A1664">
        <v>1663</v>
      </c>
      <c r="B1664">
        <v>23829</v>
      </c>
      <c r="C1664">
        <v>21000</v>
      </c>
      <c r="D1664">
        <v>20950</v>
      </c>
      <c r="E1664" s="1">
        <v>0.18790000000000001</v>
      </c>
      <c r="F1664" t="s">
        <v>23</v>
      </c>
      <c r="G1664" t="s">
        <v>15</v>
      </c>
      <c r="H1664" s="1">
        <v>0.2031</v>
      </c>
      <c r="I1664" t="s">
        <v>46</v>
      </c>
      <c r="J1664" t="s">
        <v>17</v>
      </c>
      <c r="K1664">
        <v>6750</v>
      </c>
      <c r="L1664" t="s">
        <v>25</v>
      </c>
      <c r="M1664">
        <v>14</v>
      </c>
      <c r="N1664">
        <v>24763</v>
      </c>
      <c r="O1664">
        <v>0</v>
      </c>
      <c r="P1664" t="s">
        <v>19</v>
      </c>
      <c r="Q1664">
        <v>18</v>
      </c>
      <c r="R1664">
        <v>20</v>
      </c>
      <c r="S1664">
        <v>1</v>
      </c>
      <c r="T1664">
        <v>0</v>
      </c>
      <c r="U1664" t="s">
        <v>146</v>
      </c>
      <c r="V1664">
        <v>14</v>
      </c>
      <c r="W1664">
        <v>1</v>
      </c>
      <c r="X1664">
        <v>60</v>
      </c>
      <c r="Y1664">
        <v>690</v>
      </c>
      <c r="Z1664">
        <v>694</v>
      </c>
      <c r="AA1664">
        <v>6750</v>
      </c>
      <c r="AB1664">
        <v>0</v>
      </c>
    </row>
    <row r="1665" spans="1:28" x14ac:dyDescent="0.25">
      <c r="A1665">
        <v>1664</v>
      </c>
      <c r="B1665">
        <v>33557</v>
      </c>
      <c r="C1665">
        <v>7500</v>
      </c>
      <c r="D1665">
        <v>7500</v>
      </c>
      <c r="E1665" s="1">
        <v>7.9000000000000001E-2</v>
      </c>
      <c r="F1665" t="s">
        <v>14</v>
      </c>
      <c r="G1665" t="s">
        <v>76</v>
      </c>
      <c r="H1665" s="1">
        <v>0.1179</v>
      </c>
      <c r="I1665" t="s">
        <v>72</v>
      </c>
      <c r="J1665" t="s">
        <v>35</v>
      </c>
      <c r="K1665">
        <v>2916.67</v>
      </c>
      <c r="L1665" t="s">
        <v>130</v>
      </c>
      <c r="M1665">
        <v>2</v>
      </c>
      <c r="N1665">
        <v>349</v>
      </c>
      <c r="O1665">
        <v>0</v>
      </c>
      <c r="P1665" t="s">
        <v>49</v>
      </c>
      <c r="Q1665">
        <v>7</v>
      </c>
      <c r="R1665">
        <v>11</v>
      </c>
      <c r="S1665">
        <v>5</v>
      </c>
      <c r="T1665">
        <v>1</v>
      </c>
      <c r="U1665" t="s">
        <v>146</v>
      </c>
      <c r="V1665">
        <v>7</v>
      </c>
      <c r="W1665">
        <v>1</v>
      </c>
      <c r="X1665">
        <v>36</v>
      </c>
      <c r="Y1665">
        <v>820</v>
      </c>
      <c r="Z1665">
        <v>824</v>
      </c>
      <c r="AA1665">
        <v>2916.67</v>
      </c>
      <c r="AB1665">
        <v>1</v>
      </c>
    </row>
    <row r="1666" spans="1:28" x14ac:dyDescent="0.25">
      <c r="A1666">
        <v>1665</v>
      </c>
      <c r="B1666">
        <v>20782</v>
      </c>
      <c r="C1666">
        <v>16800</v>
      </c>
      <c r="D1666">
        <v>16800</v>
      </c>
      <c r="E1666" s="1">
        <v>0.16400000000000001</v>
      </c>
      <c r="F1666" t="s">
        <v>14</v>
      </c>
      <c r="G1666" t="s">
        <v>15</v>
      </c>
      <c r="H1666" s="1">
        <v>7.0199999999999999E-2</v>
      </c>
      <c r="I1666" t="s">
        <v>94</v>
      </c>
      <c r="J1666" t="s">
        <v>17</v>
      </c>
      <c r="K1666">
        <v>6666.67</v>
      </c>
      <c r="L1666" t="s">
        <v>62</v>
      </c>
      <c r="M1666">
        <v>8</v>
      </c>
      <c r="N1666">
        <v>16211</v>
      </c>
      <c r="O1666">
        <v>1</v>
      </c>
      <c r="P1666" t="s">
        <v>19</v>
      </c>
      <c r="Q1666">
        <v>16</v>
      </c>
      <c r="R1666">
        <v>7</v>
      </c>
      <c r="S1666">
        <v>1</v>
      </c>
      <c r="T1666">
        <v>0</v>
      </c>
      <c r="U1666" t="s">
        <v>147</v>
      </c>
      <c r="V1666">
        <v>15</v>
      </c>
      <c r="W1666">
        <v>1</v>
      </c>
      <c r="X1666">
        <v>36</v>
      </c>
      <c r="Y1666">
        <v>675</v>
      </c>
      <c r="Z1666">
        <v>679</v>
      </c>
      <c r="AA1666">
        <v>6666.67</v>
      </c>
      <c r="AB1666">
        <v>0</v>
      </c>
    </row>
    <row r="1667" spans="1:28" x14ac:dyDescent="0.25">
      <c r="A1667">
        <v>1666</v>
      </c>
      <c r="B1667">
        <v>476</v>
      </c>
      <c r="C1667">
        <v>10000</v>
      </c>
      <c r="D1667">
        <v>8851.08</v>
      </c>
      <c r="E1667" s="1">
        <v>0.1166</v>
      </c>
      <c r="F1667" t="s">
        <v>14</v>
      </c>
      <c r="G1667" t="s">
        <v>15</v>
      </c>
      <c r="H1667" s="1">
        <v>8.4000000000000005E-2</v>
      </c>
      <c r="I1667" t="s">
        <v>24</v>
      </c>
      <c r="J1667" t="s">
        <v>17</v>
      </c>
      <c r="K1667">
        <v>4133.33</v>
      </c>
      <c r="L1667" t="s">
        <v>43</v>
      </c>
      <c r="M1667">
        <v>6</v>
      </c>
      <c r="N1667">
        <v>11735</v>
      </c>
      <c r="O1667">
        <v>2</v>
      </c>
      <c r="P1667" t="s">
        <v>40</v>
      </c>
      <c r="Q1667">
        <v>11</v>
      </c>
      <c r="R1667">
        <v>8</v>
      </c>
      <c r="S1667">
        <v>1</v>
      </c>
      <c r="T1667">
        <v>11</v>
      </c>
      <c r="U1667" t="s">
        <v>148</v>
      </c>
      <c r="V1667">
        <v>14</v>
      </c>
      <c r="W1667">
        <v>1</v>
      </c>
      <c r="X1667">
        <v>36</v>
      </c>
      <c r="Y1667">
        <v>685</v>
      </c>
      <c r="Z1667">
        <v>689</v>
      </c>
      <c r="AA1667">
        <v>4133.33</v>
      </c>
      <c r="AB1667">
        <v>11</v>
      </c>
    </row>
    <row r="1668" spans="1:28" x14ac:dyDescent="0.25">
      <c r="A1668">
        <v>1667</v>
      </c>
      <c r="B1668">
        <v>25849</v>
      </c>
      <c r="C1668">
        <v>12000</v>
      </c>
      <c r="D1668">
        <v>12000</v>
      </c>
      <c r="E1668" s="1">
        <v>0.16489999999999999</v>
      </c>
      <c r="F1668" t="s">
        <v>23</v>
      </c>
      <c r="G1668" t="s">
        <v>101</v>
      </c>
      <c r="H1668" s="1">
        <v>0.18629999999999999</v>
      </c>
      <c r="I1668" t="s">
        <v>71</v>
      </c>
      <c r="J1668" t="s">
        <v>31</v>
      </c>
      <c r="K1668">
        <v>4000</v>
      </c>
      <c r="L1668" t="s">
        <v>43</v>
      </c>
      <c r="M1668">
        <v>9</v>
      </c>
      <c r="N1668">
        <v>11376</v>
      </c>
      <c r="O1668">
        <v>0</v>
      </c>
      <c r="P1668" t="s">
        <v>40</v>
      </c>
      <c r="Q1668">
        <v>16</v>
      </c>
      <c r="R1668">
        <v>18</v>
      </c>
      <c r="S1668">
        <v>0</v>
      </c>
      <c r="T1668">
        <v>11</v>
      </c>
      <c r="U1668" t="s">
        <v>146</v>
      </c>
      <c r="V1668">
        <v>14</v>
      </c>
      <c r="W1668">
        <v>0</v>
      </c>
      <c r="X1668">
        <v>60</v>
      </c>
      <c r="Y1668">
        <v>685</v>
      </c>
      <c r="Z1668">
        <v>689</v>
      </c>
      <c r="AA1668">
        <v>4000</v>
      </c>
      <c r="AB1668">
        <v>11</v>
      </c>
    </row>
    <row r="1669" spans="1:28" x14ac:dyDescent="0.25">
      <c r="A1669">
        <v>1668</v>
      </c>
      <c r="B1669">
        <v>51979</v>
      </c>
      <c r="C1669">
        <v>17900</v>
      </c>
      <c r="D1669">
        <v>17900</v>
      </c>
      <c r="E1669" s="1">
        <v>0.1825</v>
      </c>
      <c r="F1669" t="s">
        <v>23</v>
      </c>
      <c r="G1669" t="s">
        <v>15</v>
      </c>
      <c r="H1669" s="1">
        <v>7.3599999999999999E-2</v>
      </c>
      <c r="I1669" t="s">
        <v>20</v>
      </c>
      <c r="J1669" t="s">
        <v>31</v>
      </c>
      <c r="K1669">
        <v>5000</v>
      </c>
      <c r="L1669" t="s">
        <v>42</v>
      </c>
      <c r="M1669">
        <v>7</v>
      </c>
      <c r="N1669">
        <v>10217</v>
      </c>
      <c r="O1669">
        <v>0</v>
      </c>
      <c r="P1669" t="s">
        <v>40</v>
      </c>
      <c r="Q1669">
        <v>18</v>
      </c>
      <c r="R1669">
        <v>7</v>
      </c>
      <c r="S1669">
        <v>1</v>
      </c>
      <c r="T1669">
        <v>11</v>
      </c>
      <c r="U1669" t="s">
        <v>146</v>
      </c>
      <c r="V1669">
        <v>12</v>
      </c>
      <c r="W1669">
        <v>0</v>
      </c>
      <c r="X1669">
        <v>60</v>
      </c>
      <c r="Y1669">
        <v>705</v>
      </c>
      <c r="Z1669">
        <v>709</v>
      </c>
      <c r="AA1669">
        <v>5000</v>
      </c>
      <c r="AB1669">
        <v>11</v>
      </c>
    </row>
    <row r="1670" spans="1:28" x14ac:dyDescent="0.25">
      <c r="A1670">
        <v>1669</v>
      </c>
      <c r="B1670">
        <v>102637</v>
      </c>
      <c r="C1670">
        <v>24000</v>
      </c>
      <c r="D1670">
        <v>9675</v>
      </c>
      <c r="E1670" s="1">
        <v>0.17150000000000001</v>
      </c>
      <c r="F1670" t="s">
        <v>14</v>
      </c>
      <c r="G1670" t="s">
        <v>15</v>
      </c>
      <c r="H1670" s="1">
        <v>0.127</v>
      </c>
      <c r="I1670" t="s">
        <v>46</v>
      </c>
      <c r="J1670" t="s">
        <v>31</v>
      </c>
      <c r="K1670">
        <v>18483</v>
      </c>
      <c r="L1670" t="s">
        <v>36</v>
      </c>
      <c r="M1670">
        <v>14</v>
      </c>
      <c r="N1670">
        <v>40099</v>
      </c>
      <c r="O1670">
        <v>6</v>
      </c>
      <c r="P1670" t="s">
        <v>28</v>
      </c>
      <c r="Q1670">
        <v>17</v>
      </c>
      <c r="R1670">
        <v>12</v>
      </c>
      <c r="S1670">
        <v>1</v>
      </c>
      <c r="T1670">
        <v>5</v>
      </c>
      <c r="U1670" t="s">
        <v>149</v>
      </c>
      <c r="V1670">
        <v>16</v>
      </c>
      <c r="W1670">
        <v>0</v>
      </c>
      <c r="X1670">
        <v>36</v>
      </c>
      <c r="Y1670">
        <v>670</v>
      </c>
      <c r="Z1670">
        <v>674</v>
      </c>
      <c r="AA1670">
        <v>18483</v>
      </c>
      <c r="AB1670">
        <v>5</v>
      </c>
    </row>
    <row r="1671" spans="1:28" x14ac:dyDescent="0.25">
      <c r="A1671">
        <v>1670</v>
      </c>
      <c r="B1671">
        <v>66528</v>
      </c>
      <c r="C1671">
        <v>9600</v>
      </c>
      <c r="D1671">
        <v>9600</v>
      </c>
      <c r="E1671" s="1">
        <v>0.14330000000000001</v>
      </c>
      <c r="F1671" t="s">
        <v>14</v>
      </c>
      <c r="G1671" t="s">
        <v>15</v>
      </c>
      <c r="H1671" s="1">
        <v>0.2069</v>
      </c>
      <c r="I1671" t="s">
        <v>94</v>
      </c>
      <c r="J1671" t="s">
        <v>17</v>
      </c>
      <c r="K1671">
        <v>2750</v>
      </c>
      <c r="L1671" t="s">
        <v>36</v>
      </c>
      <c r="M1671">
        <v>16</v>
      </c>
      <c r="N1671">
        <v>11518</v>
      </c>
      <c r="O1671">
        <v>0</v>
      </c>
      <c r="P1671" t="s">
        <v>40</v>
      </c>
      <c r="Q1671">
        <v>14</v>
      </c>
      <c r="R1671">
        <v>20</v>
      </c>
      <c r="S1671">
        <v>1</v>
      </c>
      <c r="T1671">
        <v>11</v>
      </c>
      <c r="U1671" t="s">
        <v>146</v>
      </c>
      <c r="V1671">
        <v>16</v>
      </c>
      <c r="W1671">
        <v>1</v>
      </c>
      <c r="X1671">
        <v>36</v>
      </c>
      <c r="Y1671">
        <v>670</v>
      </c>
      <c r="Z1671">
        <v>674</v>
      </c>
      <c r="AA1671">
        <v>2750</v>
      </c>
      <c r="AB1671">
        <v>11</v>
      </c>
    </row>
    <row r="1672" spans="1:28" x14ac:dyDescent="0.25">
      <c r="A1672">
        <v>1671</v>
      </c>
      <c r="B1672">
        <v>20309</v>
      </c>
      <c r="C1672">
        <v>8000</v>
      </c>
      <c r="D1672">
        <v>8000</v>
      </c>
      <c r="E1672" s="1">
        <v>0.1268</v>
      </c>
      <c r="F1672" t="s">
        <v>23</v>
      </c>
      <c r="G1672" t="s">
        <v>29</v>
      </c>
      <c r="H1672" s="1">
        <v>0.18779999999999999</v>
      </c>
      <c r="I1672" t="s">
        <v>115</v>
      </c>
      <c r="J1672" t="s">
        <v>17</v>
      </c>
      <c r="K1672">
        <v>11583.33</v>
      </c>
      <c r="L1672" t="s">
        <v>83</v>
      </c>
      <c r="M1672">
        <v>13</v>
      </c>
      <c r="N1672">
        <v>86700</v>
      </c>
      <c r="O1672">
        <v>0</v>
      </c>
      <c r="P1672" t="s">
        <v>40</v>
      </c>
      <c r="Q1672">
        <v>12</v>
      </c>
      <c r="R1672">
        <v>18</v>
      </c>
      <c r="S1672">
        <v>2</v>
      </c>
      <c r="T1672">
        <v>11</v>
      </c>
      <c r="U1672" t="s">
        <v>146</v>
      </c>
      <c r="V1672">
        <v>13</v>
      </c>
      <c r="W1672">
        <v>1</v>
      </c>
      <c r="X1672">
        <v>60</v>
      </c>
      <c r="Y1672">
        <v>700</v>
      </c>
      <c r="Z1672">
        <v>704</v>
      </c>
      <c r="AA1672">
        <v>11583.33</v>
      </c>
      <c r="AB1672">
        <v>11</v>
      </c>
    </row>
    <row r="1673" spans="1:28" x14ac:dyDescent="0.25">
      <c r="A1673">
        <v>1672</v>
      </c>
      <c r="B1673">
        <v>22312</v>
      </c>
      <c r="C1673">
        <v>9000</v>
      </c>
      <c r="D1673">
        <v>9000</v>
      </c>
      <c r="E1673" s="1">
        <v>0.1343</v>
      </c>
      <c r="F1673" t="s">
        <v>14</v>
      </c>
      <c r="G1673" t="s">
        <v>76</v>
      </c>
      <c r="H1673" s="1">
        <v>0.19450000000000001</v>
      </c>
      <c r="I1673" t="s">
        <v>30</v>
      </c>
      <c r="J1673" t="s">
        <v>35</v>
      </c>
      <c r="K1673">
        <v>6750</v>
      </c>
      <c r="L1673" t="s">
        <v>25</v>
      </c>
      <c r="M1673">
        <v>7</v>
      </c>
      <c r="N1673">
        <v>26588</v>
      </c>
      <c r="O1673">
        <v>1</v>
      </c>
      <c r="P1673" t="s">
        <v>64</v>
      </c>
      <c r="Q1673">
        <v>13</v>
      </c>
      <c r="R1673">
        <v>19</v>
      </c>
      <c r="S1673">
        <v>5</v>
      </c>
      <c r="T1673">
        <v>4</v>
      </c>
      <c r="U1673" t="s">
        <v>147</v>
      </c>
      <c r="V1673">
        <v>14</v>
      </c>
      <c r="W1673">
        <v>1</v>
      </c>
      <c r="X1673">
        <v>36</v>
      </c>
      <c r="Y1673">
        <v>690</v>
      </c>
      <c r="Z1673">
        <v>694</v>
      </c>
      <c r="AA1673">
        <v>6750</v>
      </c>
      <c r="AB1673">
        <v>4</v>
      </c>
    </row>
    <row r="1674" spans="1:28" x14ac:dyDescent="0.25">
      <c r="A1674">
        <v>1673</v>
      </c>
      <c r="B1674">
        <v>32340</v>
      </c>
      <c r="C1674">
        <v>10000</v>
      </c>
      <c r="D1674">
        <v>10000</v>
      </c>
      <c r="E1674" s="1">
        <v>0.14649999999999999</v>
      </c>
      <c r="F1674" t="s">
        <v>14</v>
      </c>
      <c r="G1674" t="s">
        <v>76</v>
      </c>
      <c r="H1674" s="1">
        <v>0.1925</v>
      </c>
      <c r="I1674" t="s">
        <v>54</v>
      </c>
      <c r="J1674" t="s">
        <v>17</v>
      </c>
      <c r="K1674">
        <v>8083.33</v>
      </c>
      <c r="L1674" t="s">
        <v>62</v>
      </c>
      <c r="M1674">
        <v>14</v>
      </c>
      <c r="N1674">
        <v>9246</v>
      </c>
      <c r="O1674">
        <v>1</v>
      </c>
      <c r="P1674" t="s">
        <v>40</v>
      </c>
      <c r="Q1674">
        <v>14</v>
      </c>
      <c r="R1674">
        <v>19</v>
      </c>
      <c r="S1674">
        <v>5</v>
      </c>
      <c r="T1674">
        <v>11</v>
      </c>
      <c r="U1674" t="s">
        <v>147</v>
      </c>
      <c r="V1674">
        <v>15</v>
      </c>
      <c r="W1674">
        <v>1</v>
      </c>
      <c r="X1674">
        <v>36</v>
      </c>
      <c r="Y1674">
        <v>675</v>
      </c>
      <c r="Z1674">
        <v>679</v>
      </c>
      <c r="AA1674">
        <v>8083.33</v>
      </c>
      <c r="AB1674">
        <v>11</v>
      </c>
    </row>
    <row r="1675" spans="1:28" x14ac:dyDescent="0.25">
      <c r="A1675">
        <v>1674</v>
      </c>
      <c r="B1675">
        <v>51429</v>
      </c>
      <c r="C1675">
        <v>8000</v>
      </c>
      <c r="D1675">
        <v>8000</v>
      </c>
      <c r="E1675" s="1">
        <v>0.16289999999999999</v>
      </c>
      <c r="F1675" t="s">
        <v>14</v>
      </c>
      <c r="G1675" t="s">
        <v>15</v>
      </c>
      <c r="H1675" s="1">
        <v>9.7500000000000003E-2</v>
      </c>
      <c r="I1675" t="s">
        <v>20</v>
      </c>
      <c r="J1675" t="s">
        <v>31</v>
      </c>
      <c r="K1675">
        <v>5250</v>
      </c>
      <c r="L1675" t="s">
        <v>48</v>
      </c>
      <c r="M1675">
        <v>14</v>
      </c>
      <c r="N1675">
        <v>6035</v>
      </c>
      <c r="O1675">
        <v>1</v>
      </c>
      <c r="P1675" t="s">
        <v>28</v>
      </c>
      <c r="Q1675">
        <v>16</v>
      </c>
      <c r="R1675">
        <v>9</v>
      </c>
      <c r="S1675">
        <v>1</v>
      </c>
      <c r="T1675">
        <v>5</v>
      </c>
      <c r="U1675" t="s">
        <v>147</v>
      </c>
      <c r="V1675">
        <v>17</v>
      </c>
      <c r="W1675">
        <v>0</v>
      </c>
      <c r="X1675">
        <v>36</v>
      </c>
      <c r="Y1675">
        <v>665</v>
      </c>
      <c r="Z1675">
        <v>669</v>
      </c>
      <c r="AA1675">
        <v>5250</v>
      </c>
      <c r="AB1675">
        <v>5</v>
      </c>
    </row>
    <row r="1676" spans="1:28" x14ac:dyDescent="0.25">
      <c r="A1676">
        <v>1675</v>
      </c>
      <c r="B1676">
        <v>11819</v>
      </c>
      <c r="C1676">
        <v>12000</v>
      </c>
      <c r="D1676">
        <v>12000</v>
      </c>
      <c r="E1676" s="1">
        <v>0.16320000000000001</v>
      </c>
      <c r="F1676" t="s">
        <v>23</v>
      </c>
      <c r="G1676" t="s">
        <v>76</v>
      </c>
      <c r="H1676" s="1">
        <v>9.74E-2</v>
      </c>
      <c r="I1676" t="s">
        <v>20</v>
      </c>
      <c r="J1676" t="s">
        <v>31</v>
      </c>
      <c r="K1676">
        <v>5000</v>
      </c>
      <c r="L1676" t="s">
        <v>84</v>
      </c>
      <c r="M1676">
        <v>9</v>
      </c>
      <c r="N1676">
        <v>6852</v>
      </c>
      <c r="O1676">
        <v>1</v>
      </c>
      <c r="P1676" t="s">
        <v>37</v>
      </c>
      <c r="Q1676">
        <v>16</v>
      </c>
      <c r="R1676">
        <v>9</v>
      </c>
      <c r="S1676">
        <v>5</v>
      </c>
      <c r="T1676">
        <v>3</v>
      </c>
      <c r="U1676" t="s">
        <v>147</v>
      </c>
      <c r="V1676">
        <v>15</v>
      </c>
      <c r="W1676">
        <v>0</v>
      </c>
      <c r="X1676">
        <v>60</v>
      </c>
      <c r="Y1676">
        <v>680</v>
      </c>
      <c r="Z1676">
        <v>684</v>
      </c>
      <c r="AA1676">
        <v>5000</v>
      </c>
      <c r="AB1676">
        <v>3</v>
      </c>
    </row>
    <row r="1677" spans="1:28" x14ac:dyDescent="0.25">
      <c r="A1677">
        <v>1676</v>
      </c>
      <c r="B1677">
        <v>95994</v>
      </c>
      <c r="C1677">
        <v>20000</v>
      </c>
      <c r="D1677">
        <v>19950</v>
      </c>
      <c r="E1677" s="1">
        <v>0.1114</v>
      </c>
      <c r="F1677" t="s">
        <v>14</v>
      </c>
      <c r="G1677" t="s">
        <v>15</v>
      </c>
      <c r="H1677" s="1">
        <v>0.17369999999999999</v>
      </c>
      <c r="I1677" t="s">
        <v>66</v>
      </c>
      <c r="J1677" t="s">
        <v>17</v>
      </c>
      <c r="K1677">
        <v>6650</v>
      </c>
      <c r="L1677" t="s">
        <v>21</v>
      </c>
      <c r="M1677">
        <v>9</v>
      </c>
      <c r="N1677">
        <v>19955</v>
      </c>
      <c r="O1677">
        <v>1</v>
      </c>
      <c r="P1677" t="s">
        <v>40</v>
      </c>
      <c r="Q1677">
        <v>11</v>
      </c>
      <c r="R1677">
        <v>17</v>
      </c>
      <c r="S1677">
        <v>1</v>
      </c>
      <c r="T1677">
        <v>11</v>
      </c>
      <c r="U1677" t="s">
        <v>147</v>
      </c>
      <c r="V1677">
        <v>11</v>
      </c>
      <c r="W1677">
        <v>1</v>
      </c>
      <c r="X1677">
        <v>36</v>
      </c>
      <c r="Y1677">
        <v>715</v>
      </c>
      <c r="Z1677">
        <v>719</v>
      </c>
      <c r="AA1677">
        <v>6650</v>
      </c>
      <c r="AB1677">
        <v>11</v>
      </c>
    </row>
    <row r="1678" spans="1:28" x14ac:dyDescent="0.25">
      <c r="A1678">
        <v>1677</v>
      </c>
      <c r="B1678">
        <v>103708</v>
      </c>
      <c r="C1678">
        <v>4800</v>
      </c>
      <c r="D1678">
        <v>4800</v>
      </c>
      <c r="E1678" s="1">
        <v>7.8799999999999995E-2</v>
      </c>
      <c r="F1678" t="s">
        <v>14</v>
      </c>
      <c r="G1678" t="s">
        <v>15</v>
      </c>
      <c r="H1678" s="1">
        <v>0.23949999999999999</v>
      </c>
      <c r="I1678" t="s">
        <v>46</v>
      </c>
      <c r="J1678" t="s">
        <v>17</v>
      </c>
      <c r="K1678">
        <v>3750</v>
      </c>
      <c r="L1678" t="s">
        <v>78</v>
      </c>
      <c r="M1678">
        <v>19</v>
      </c>
      <c r="N1678">
        <v>114509</v>
      </c>
      <c r="O1678">
        <v>0</v>
      </c>
      <c r="P1678" t="s">
        <v>100</v>
      </c>
      <c r="Q1678">
        <v>7</v>
      </c>
      <c r="R1678">
        <v>23</v>
      </c>
      <c r="S1678">
        <v>1</v>
      </c>
      <c r="T1678" t="s">
        <v>100</v>
      </c>
      <c r="U1678" t="s">
        <v>146</v>
      </c>
      <c r="V1678">
        <v>12</v>
      </c>
      <c r="W1678">
        <v>1</v>
      </c>
      <c r="X1678">
        <v>36</v>
      </c>
      <c r="Y1678">
        <v>710</v>
      </c>
      <c r="Z1678">
        <v>714</v>
      </c>
      <c r="AA1678">
        <v>3750</v>
      </c>
      <c r="AB1678">
        <v>-1</v>
      </c>
    </row>
    <row r="1679" spans="1:28" x14ac:dyDescent="0.25">
      <c r="A1679">
        <v>1678</v>
      </c>
      <c r="B1679">
        <v>41417</v>
      </c>
      <c r="C1679">
        <v>28000</v>
      </c>
      <c r="D1679">
        <v>27950</v>
      </c>
      <c r="E1679" s="1">
        <v>0.19420000000000001</v>
      </c>
      <c r="F1679" t="s">
        <v>23</v>
      </c>
      <c r="G1679" t="s">
        <v>15</v>
      </c>
      <c r="H1679" s="1">
        <v>4.5600000000000002E-2</v>
      </c>
      <c r="I1679" t="s">
        <v>69</v>
      </c>
      <c r="J1679" t="s">
        <v>17</v>
      </c>
      <c r="K1679">
        <v>10813.17</v>
      </c>
      <c r="L1679" t="s">
        <v>43</v>
      </c>
      <c r="M1679">
        <v>8</v>
      </c>
      <c r="N1679">
        <v>9397</v>
      </c>
      <c r="O1679">
        <v>3</v>
      </c>
      <c r="P1679" t="s">
        <v>40</v>
      </c>
      <c r="Q1679">
        <v>19</v>
      </c>
      <c r="R1679">
        <v>4</v>
      </c>
      <c r="S1679">
        <v>1</v>
      </c>
      <c r="T1679">
        <v>11</v>
      </c>
      <c r="U1679" t="s">
        <v>149</v>
      </c>
      <c r="V1679">
        <v>14</v>
      </c>
      <c r="W1679">
        <v>1</v>
      </c>
      <c r="X1679">
        <v>60</v>
      </c>
      <c r="Y1679">
        <v>685</v>
      </c>
      <c r="Z1679">
        <v>689</v>
      </c>
      <c r="AA1679">
        <v>10813.17</v>
      </c>
      <c r="AB1679">
        <v>11</v>
      </c>
    </row>
    <row r="1680" spans="1:28" x14ac:dyDescent="0.25">
      <c r="A1680">
        <v>1679</v>
      </c>
      <c r="B1680">
        <v>77733</v>
      </c>
      <c r="C1680">
        <v>10000</v>
      </c>
      <c r="D1680">
        <v>10000</v>
      </c>
      <c r="E1680" s="1">
        <v>0.1114</v>
      </c>
      <c r="F1680" t="s">
        <v>14</v>
      </c>
      <c r="G1680" t="s">
        <v>68</v>
      </c>
      <c r="H1680" s="1">
        <v>8.7999999999999995E-2</v>
      </c>
      <c r="I1680" t="s">
        <v>85</v>
      </c>
      <c r="J1680" t="s">
        <v>35</v>
      </c>
      <c r="K1680">
        <v>4000</v>
      </c>
      <c r="L1680" t="s">
        <v>42</v>
      </c>
      <c r="M1680">
        <v>17</v>
      </c>
      <c r="N1680">
        <v>10750</v>
      </c>
      <c r="O1680">
        <v>0</v>
      </c>
      <c r="P1680" t="s">
        <v>28</v>
      </c>
      <c r="Q1680">
        <v>11</v>
      </c>
      <c r="R1680">
        <v>8</v>
      </c>
      <c r="S1680">
        <v>4</v>
      </c>
      <c r="T1680">
        <v>5</v>
      </c>
      <c r="U1680" t="s">
        <v>146</v>
      </c>
      <c r="V1680">
        <v>12</v>
      </c>
      <c r="W1680">
        <v>1</v>
      </c>
      <c r="X1680">
        <v>36</v>
      </c>
      <c r="Y1680">
        <v>705</v>
      </c>
      <c r="Z1680">
        <v>709</v>
      </c>
      <c r="AA1680">
        <v>4000</v>
      </c>
      <c r="AB1680">
        <v>5</v>
      </c>
    </row>
    <row r="1681" spans="1:28" x14ac:dyDescent="0.25">
      <c r="A1681">
        <v>1680</v>
      </c>
      <c r="B1681">
        <v>80219</v>
      </c>
      <c r="C1681">
        <v>7300</v>
      </c>
      <c r="D1681">
        <v>7300</v>
      </c>
      <c r="E1681" s="1">
        <v>6.6199999999999995E-2</v>
      </c>
      <c r="F1681" t="s">
        <v>14</v>
      </c>
      <c r="G1681" t="s">
        <v>29</v>
      </c>
      <c r="H1681" s="1">
        <v>0.2011</v>
      </c>
      <c r="I1681" t="s">
        <v>61</v>
      </c>
      <c r="J1681" t="s">
        <v>17</v>
      </c>
      <c r="K1681">
        <v>3416.67</v>
      </c>
      <c r="L1681" t="s">
        <v>52</v>
      </c>
      <c r="M1681">
        <v>14</v>
      </c>
      <c r="N1681">
        <v>23030</v>
      </c>
      <c r="O1681">
        <v>0</v>
      </c>
      <c r="P1681" t="s">
        <v>64</v>
      </c>
      <c r="Q1681">
        <v>6</v>
      </c>
      <c r="R1681">
        <v>20</v>
      </c>
      <c r="S1681">
        <v>2</v>
      </c>
      <c r="T1681">
        <v>4</v>
      </c>
      <c r="U1681" t="s">
        <v>146</v>
      </c>
      <c r="V1681">
        <v>9</v>
      </c>
      <c r="W1681">
        <v>1</v>
      </c>
      <c r="X1681">
        <v>36</v>
      </c>
      <c r="Y1681">
        <v>730</v>
      </c>
      <c r="Z1681">
        <v>734</v>
      </c>
      <c r="AA1681">
        <v>3416.67</v>
      </c>
      <c r="AB1681">
        <v>4</v>
      </c>
    </row>
    <row r="1682" spans="1:28" x14ac:dyDescent="0.25">
      <c r="A1682">
        <v>1681</v>
      </c>
      <c r="B1682">
        <v>41948</v>
      </c>
      <c r="C1682">
        <v>8450</v>
      </c>
      <c r="D1682">
        <v>8450</v>
      </c>
      <c r="E1682" s="1">
        <v>7.9000000000000001E-2</v>
      </c>
      <c r="F1682" t="s">
        <v>14</v>
      </c>
      <c r="G1682" t="s">
        <v>15</v>
      </c>
      <c r="H1682" s="1">
        <v>0.10929999999999999</v>
      </c>
      <c r="I1682" t="s">
        <v>77</v>
      </c>
      <c r="J1682" t="s">
        <v>31</v>
      </c>
      <c r="K1682">
        <v>3000</v>
      </c>
      <c r="L1682" t="s">
        <v>52</v>
      </c>
      <c r="M1682">
        <v>6</v>
      </c>
      <c r="N1682">
        <v>7603</v>
      </c>
      <c r="O1682">
        <v>1</v>
      </c>
      <c r="P1682" t="s">
        <v>37</v>
      </c>
      <c r="Q1682">
        <v>7</v>
      </c>
      <c r="R1682">
        <v>10</v>
      </c>
      <c r="S1682">
        <v>1</v>
      </c>
      <c r="T1682">
        <v>3</v>
      </c>
      <c r="U1682" t="s">
        <v>147</v>
      </c>
      <c r="V1682">
        <v>9</v>
      </c>
      <c r="W1682">
        <v>0</v>
      </c>
      <c r="X1682">
        <v>36</v>
      </c>
      <c r="Y1682">
        <v>730</v>
      </c>
      <c r="Z1682">
        <v>734</v>
      </c>
      <c r="AA1682">
        <v>3000</v>
      </c>
      <c r="AB1682">
        <v>3</v>
      </c>
    </row>
    <row r="1683" spans="1:28" x14ac:dyDescent="0.25">
      <c r="A1683">
        <v>1682</v>
      </c>
      <c r="B1683">
        <v>65978</v>
      </c>
      <c r="C1683">
        <v>20000</v>
      </c>
      <c r="D1683">
        <v>20000</v>
      </c>
      <c r="E1683" s="1">
        <v>0.2198</v>
      </c>
      <c r="F1683" t="s">
        <v>23</v>
      </c>
      <c r="G1683" t="s">
        <v>68</v>
      </c>
      <c r="H1683" s="1">
        <v>0.17080000000000001</v>
      </c>
      <c r="I1683" t="s">
        <v>20</v>
      </c>
      <c r="J1683" t="s">
        <v>17</v>
      </c>
      <c r="K1683">
        <v>5000</v>
      </c>
      <c r="L1683" t="s">
        <v>62</v>
      </c>
      <c r="M1683">
        <v>5</v>
      </c>
      <c r="N1683">
        <v>19780</v>
      </c>
      <c r="O1683">
        <v>1</v>
      </c>
      <c r="P1683" t="s">
        <v>22</v>
      </c>
      <c r="Q1683">
        <v>21</v>
      </c>
      <c r="R1683">
        <v>17</v>
      </c>
      <c r="S1683">
        <v>4</v>
      </c>
      <c r="T1683">
        <v>2</v>
      </c>
      <c r="U1683" t="s">
        <v>147</v>
      </c>
      <c r="V1683">
        <v>15</v>
      </c>
      <c r="W1683">
        <v>1</v>
      </c>
      <c r="X1683">
        <v>60</v>
      </c>
      <c r="Y1683">
        <v>675</v>
      </c>
      <c r="Z1683">
        <v>679</v>
      </c>
      <c r="AA1683">
        <v>5000</v>
      </c>
      <c r="AB1683">
        <v>2</v>
      </c>
    </row>
    <row r="1684" spans="1:28" x14ac:dyDescent="0.25">
      <c r="A1684">
        <v>1683</v>
      </c>
      <c r="B1684">
        <v>69027</v>
      </c>
      <c r="C1684">
        <v>16000</v>
      </c>
      <c r="D1684">
        <v>16000</v>
      </c>
      <c r="E1684" s="1">
        <v>0.2198</v>
      </c>
      <c r="F1684" t="s">
        <v>23</v>
      </c>
      <c r="G1684" t="s">
        <v>68</v>
      </c>
      <c r="H1684" s="1">
        <v>0.1099</v>
      </c>
      <c r="I1684" t="s">
        <v>81</v>
      </c>
      <c r="J1684" t="s">
        <v>17</v>
      </c>
      <c r="K1684">
        <v>3466.67</v>
      </c>
      <c r="L1684" t="s">
        <v>48</v>
      </c>
      <c r="M1684">
        <v>8</v>
      </c>
      <c r="N1684">
        <v>13797</v>
      </c>
      <c r="O1684">
        <v>1</v>
      </c>
      <c r="P1684" t="s">
        <v>53</v>
      </c>
      <c r="Q1684">
        <v>21</v>
      </c>
      <c r="R1684">
        <v>10</v>
      </c>
      <c r="S1684">
        <v>4</v>
      </c>
      <c r="T1684">
        <v>7</v>
      </c>
      <c r="U1684" t="s">
        <v>147</v>
      </c>
      <c r="V1684">
        <v>17</v>
      </c>
      <c r="W1684">
        <v>1</v>
      </c>
      <c r="X1684">
        <v>60</v>
      </c>
      <c r="Y1684">
        <v>665</v>
      </c>
      <c r="Z1684">
        <v>669</v>
      </c>
      <c r="AA1684">
        <v>3466.67</v>
      </c>
      <c r="AB1684">
        <v>7</v>
      </c>
    </row>
    <row r="1685" spans="1:28" x14ac:dyDescent="0.25">
      <c r="A1685">
        <v>1684</v>
      </c>
      <c r="B1685">
        <v>42567</v>
      </c>
      <c r="C1685">
        <v>30000</v>
      </c>
      <c r="D1685">
        <v>29950</v>
      </c>
      <c r="E1685" s="1">
        <v>0.17269999999999999</v>
      </c>
      <c r="F1685" t="s">
        <v>14</v>
      </c>
      <c r="G1685" t="s">
        <v>15</v>
      </c>
      <c r="H1685" s="1">
        <v>0.1229</v>
      </c>
      <c r="I1685" t="s">
        <v>20</v>
      </c>
      <c r="J1685" t="s">
        <v>31</v>
      </c>
      <c r="K1685">
        <v>10000</v>
      </c>
      <c r="L1685" t="s">
        <v>27</v>
      </c>
      <c r="M1685">
        <v>17</v>
      </c>
      <c r="N1685">
        <v>18680</v>
      </c>
      <c r="O1685">
        <v>0</v>
      </c>
      <c r="P1685" t="s">
        <v>37</v>
      </c>
      <c r="Q1685">
        <v>17</v>
      </c>
      <c r="R1685">
        <v>12</v>
      </c>
      <c r="S1685">
        <v>1</v>
      </c>
      <c r="T1685">
        <v>3</v>
      </c>
      <c r="U1685" t="s">
        <v>146</v>
      </c>
      <c r="V1685">
        <v>14</v>
      </c>
      <c r="W1685">
        <v>0</v>
      </c>
      <c r="X1685">
        <v>36</v>
      </c>
      <c r="Y1685">
        <v>695</v>
      </c>
      <c r="Z1685">
        <v>699</v>
      </c>
      <c r="AA1685">
        <v>10000</v>
      </c>
      <c r="AB1685">
        <v>3</v>
      </c>
    </row>
    <row r="1686" spans="1:28" x14ac:dyDescent="0.25">
      <c r="A1686">
        <v>1685</v>
      </c>
      <c r="B1686">
        <v>29901</v>
      </c>
      <c r="C1686">
        <v>12000</v>
      </c>
      <c r="D1686">
        <v>11530.58</v>
      </c>
      <c r="E1686" s="1">
        <v>0.15229999999999999</v>
      </c>
      <c r="F1686" t="s">
        <v>23</v>
      </c>
      <c r="G1686" t="s">
        <v>29</v>
      </c>
      <c r="H1686" s="1">
        <v>0.20180000000000001</v>
      </c>
      <c r="I1686" t="s">
        <v>79</v>
      </c>
      <c r="J1686" t="s">
        <v>17</v>
      </c>
      <c r="K1686">
        <v>4166.67</v>
      </c>
      <c r="L1686" t="s">
        <v>83</v>
      </c>
      <c r="M1686">
        <v>10</v>
      </c>
      <c r="N1686">
        <v>18559</v>
      </c>
      <c r="O1686">
        <v>1</v>
      </c>
      <c r="P1686" t="s">
        <v>53</v>
      </c>
      <c r="Q1686">
        <v>15</v>
      </c>
      <c r="R1686">
        <v>20</v>
      </c>
      <c r="S1686">
        <v>2</v>
      </c>
      <c r="T1686">
        <v>7</v>
      </c>
      <c r="U1686" t="s">
        <v>147</v>
      </c>
      <c r="V1686">
        <v>13</v>
      </c>
      <c r="W1686">
        <v>1</v>
      </c>
      <c r="X1686">
        <v>60</v>
      </c>
      <c r="Y1686">
        <v>700</v>
      </c>
      <c r="Z1686">
        <v>704</v>
      </c>
      <c r="AA1686">
        <v>4166.67</v>
      </c>
      <c r="AB1686">
        <v>7</v>
      </c>
    </row>
    <row r="1687" spans="1:28" x14ac:dyDescent="0.25">
      <c r="A1687">
        <v>1686</v>
      </c>
      <c r="B1687">
        <v>6521</v>
      </c>
      <c r="C1687">
        <v>24500</v>
      </c>
      <c r="D1687">
        <v>24450</v>
      </c>
      <c r="E1687" s="1">
        <v>0.1183</v>
      </c>
      <c r="F1687" t="s">
        <v>14</v>
      </c>
      <c r="G1687" t="s">
        <v>75</v>
      </c>
      <c r="H1687" s="1">
        <v>0.13420000000000001</v>
      </c>
      <c r="I1687" t="s">
        <v>71</v>
      </c>
      <c r="J1687" t="s">
        <v>35</v>
      </c>
      <c r="K1687">
        <v>12500</v>
      </c>
      <c r="L1687" t="s">
        <v>98</v>
      </c>
      <c r="M1687">
        <v>10</v>
      </c>
      <c r="N1687">
        <v>346</v>
      </c>
      <c r="O1687">
        <v>0</v>
      </c>
      <c r="P1687" t="s">
        <v>40</v>
      </c>
      <c r="Q1687">
        <v>11</v>
      </c>
      <c r="R1687">
        <v>13</v>
      </c>
      <c r="S1687">
        <v>0</v>
      </c>
      <c r="T1687">
        <v>11</v>
      </c>
      <c r="U1687" t="s">
        <v>146</v>
      </c>
      <c r="V1687">
        <v>8</v>
      </c>
      <c r="W1687">
        <v>1</v>
      </c>
      <c r="X1687">
        <v>36</v>
      </c>
      <c r="Y1687">
        <v>810</v>
      </c>
      <c r="Z1687">
        <v>814</v>
      </c>
      <c r="AA1687">
        <v>12500</v>
      </c>
      <c r="AB1687">
        <v>11</v>
      </c>
    </row>
    <row r="1688" spans="1:28" x14ac:dyDescent="0.25">
      <c r="A1688">
        <v>1687</v>
      </c>
      <c r="B1688">
        <v>101612</v>
      </c>
      <c r="C1688">
        <v>3000</v>
      </c>
      <c r="D1688">
        <v>2275</v>
      </c>
      <c r="E1688" s="1">
        <v>0.13750000000000001</v>
      </c>
      <c r="F1688" t="s">
        <v>14</v>
      </c>
      <c r="G1688" t="s">
        <v>87</v>
      </c>
      <c r="H1688" s="1">
        <v>2.3800000000000002E-2</v>
      </c>
      <c r="I1688" t="s">
        <v>46</v>
      </c>
      <c r="J1688" t="s">
        <v>35</v>
      </c>
      <c r="K1688">
        <v>588.5</v>
      </c>
      <c r="L1688" t="s">
        <v>125</v>
      </c>
      <c r="M1688">
        <v>4</v>
      </c>
      <c r="N1688">
        <v>469</v>
      </c>
      <c r="O1688">
        <v>0</v>
      </c>
      <c r="P1688" t="s">
        <v>44</v>
      </c>
      <c r="Q1688">
        <v>13</v>
      </c>
      <c r="R1688">
        <v>2</v>
      </c>
      <c r="S1688">
        <v>0</v>
      </c>
      <c r="T1688">
        <v>8</v>
      </c>
      <c r="U1688" t="s">
        <v>146</v>
      </c>
      <c r="V1688">
        <v>15</v>
      </c>
      <c r="W1688">
        <v>1</v>
      </c>
      <c r="X1688">
        <v>36</v>
      </c>
      <c r="Y1688">
        <v>640</v>
      </c>
      <c r="Z1688">
        <v>644</v>
      </c>
      <c r="AA1688">
        <v>588.5</v>
      </c>
      <c r="AB1688">
        <v>8</v>
      </c>
    </row>
    <row r="1689" spans="1:28" x14ac:dyDescent="0.25">
      <c r="A1689">
        <v>1688</v>
      </c>
      <c r="B1689">
        <v>78680</v>
      </c>
      <c r="C1689">
        <v>8000</v>
      </c>
      <c r="D1689">
        <v>8000</v>
      </c>
      <c r="E1689" s="1">
        <v>0.15310000000000001</v>
      </c>
      <c r="F1689" t="s">
        <v>14</v>
      </c>
      <c r="G1689" t="s">
        <v>33</v>
      </c>
      <c r="H1689" s="1">
        <v>0.1862</v>
      </c>
      <c r="I1689" t="s">
        <v>99</v>
      </c>
      <c r="J1689" t="s">
        <v>35</v>
      </c>
      <c r="K1689">
        <v>3083.33</v>
      </c>
      <c r="L1689" t="s">
        <v>84</v>
      </c>
      <c r="M1689">
        <v>14</v>
      </c>
      <c r="N1689">
        <v>1669</v>
      </c>
      <c r="O1689">
        <v>2</v>
      </c>
      <c r="P1689" t="s">
        <v>64</v>
      </c>
      <c r="Q1689">
        <v>15</v>
      </c>
      <c r="R1689">
        <v>18</v>
      </c>
      <c r="S1689">
        <v>3</v>
      </c>
      <c r="T1689">
        <v>4</v>
      </c>
      <c r="U1689" t="s">
        <v>148</v>
      </c>
      <c r="V1689">
        <v>15</v>
      </c>
      <c r="W1689">
        <v>1</v>
      </c>
      <c r="X1689">
        <v>36</v>
      </c>
      <c r="Y1689">
        <v>680</v>
      </c>
      <c r="Z1689">
        <v>684</v>
      </c>
      <c r="AA1689">
        <v>3083.33</v>
      </c>
      <c r="AB1689">
        <v>4</v>
      </c>
    </row>
    <row r="1690" spans="1:28" x14ac:dyDescent="0.25">
      <c r="A1690">
        <v>1689</v>
      </c>
      <c r="B1690">
        <v>5923</v>
      </c>
      <c r="C1690">
        <v>17000</v>
      </c>
      <c r="D1690">
        <v>16786.310000000001</v>
      </c>
      <c r="E1690" s="1">
        <v>8.9399999999999993E-2</v>
      </c>
      <c r="F1690" t="s">
        <v>14</v>
      </c>
      <c r="G1690" t="s">
        <v>60</v>
      </c>
      <c r="H1690" s="1">
        <v>2.1899999999999999E-2</v>
      </c>
      <c r="I1690" t="s">
        <v>24</v>
      </c>
      <c r="J1690" t="s">
        <v>17</v>
      </c>
      <c r="K1690">
        <v>10000</v>
      </c>
      <c r="L1690" t="s">
        <v>104</v>
      </c>
      <c r="M1690">
        <v>15</v>
      </c>
      <c r="N1690">
        <v>63646</v>
      </c>
      <c r="O1690">
        <v>1</v>
      </c>
      <c r="P1690" t="s">
        <v>19</v>
      </c>
      <c r="Q1690">
        <v>8</v>
      </c>
      <c r="R1690">
        <v>2</v>
      </c>
      <c r="S1690">
        <v>0</v>
      </c>
      <c r="T1690">
        <v>0</v>
      </c>
      <c r="U1690" t="s">
        <v>147</v>
      </c>
      <c r="V1690">
        <v>8</v>
      </c>
      <c r="W1690">
        <v>1</v>
      </c>
      <c r="X1690">
        <v>36</v>
      </c>
      <c r="Y1690">
        <v>775</v>
      </c>
      <c r="Z1690">
        <v>779</v>
      </c>
      <c r="AA1690">
        <v>10000</v>
      </c>
      <c r="AB1690">
        <v>0</v>
      </c>
    </row>
    <row r="1691" spans="1:28" x14ac:dyDescent="0.25">
      <c r="A1691">
        <v>1690</v>
      </c>
      <c r="B1691">
        <v>35870</v>
      </c>
      <c r="C1691">
        <v>4200</v>
      </c>
      <c r="D1691">
        <v>4200</v>
      </c>
      <c r="E1691" s="1">
        <v>0.1171</v>
      </c>
      <c r="F1691" t="s">
        <v>14</v>
      </c>
      <c r="G1691" t="s">
        <v>15</v>
      </c>
      <c r="H1691" s="1">
        <v>0.15970000000000001</v>
      </c>
      <c r="I1691" t="s">
        <v>81</v>
      </c>
      <c r="J1691" t="s">
        <v>31</v>
      </c>
      <c r="K1691">
        <v>6041.67</v>
      </c>
      <c r="L1691" t="s">
        <v>84</v>
      </c>
      <c r="M1691">
        <v>11</v>
      </c>
      <c r="N1691">
        <v>5913</v>
      </c>
      <c r="O1691">
        <v>0</v>
      </c>
      <c r="P1691" t="s">
        <v>44</v>
      </c>
      <c r="Q1691">
        <v>11</v>
      </c>
      <c r="R1691">
        <v>15</v>
      </c>
      <c r="S1691">
        <v>1</v>
      </c>
      <c r="T1691">
        <v>8</v>
      </c>
      <c r="U1691" t="s">
        <v>146</v>
      </c>
      <c r="V1691">
        <v>15</v>
      </c>
      <c r="W1691">
        <v>0</v>
      </c>
      <c r="X1691">
        <v>36</v>
      </c>
      <c r="Y1691">
        <v>680</v>
      </c>
      <c r="Z1691">
        <v>684</v>
      </c>
      <c r="AA1691">
        <v>6041.67</v>
      </c>
      <c r="AB1691">
        <v>8</v>
      </c>
    </row>
    <row r="1692" spans="1:28" x14ac:dyDescent="0.25">
      <c r="A1692">
        <v>1691</v>
      </c>
      <c r="B1692">
        <v>32893</v>
      </c>
      <c r="C1692">
        <v>1400</v>
      </c>
      <c r="D1692">
        <v>1400</v>
      </c>
      <c r="E1692" s="1">
        <v>0.14269999999999999</v>
      </c>
      <c r="F1692" t="s">
        <v>14</v>
      </c>
      <c r="G1692" t="s">
        <v>91</v>
      </c>
      <c r="H1692" s="1">
        <v>3.0499999999999999E-2</v>
      </c>
      <c r="I1692" t="s">
        <v>116</v>
      </c>
      <c r="J1692" t="s">
        <v>31</v>
      </c>
      <c r="K1692">
        <v>2750</v>
      </c>
      <c r="L1692" t="s">
        <v>84</v>
      </c>
      <c r="M1692">
        <v>3</v>
      </c>
      <c r="N1692">
        <v>1276</v>
      </c>
      <c r="O1692">
        <v>0</v>
      </c>
      <c r="P1692" t="s">
        <v>49</v>
      </c>
      <c r="Q1692">
        <v>14</v>
      </c>
      <c r="R1692">
        <v>3</v>
      </c>
      <c r="S1692">
        <v>0</v>
      </c>
      <c r="T1692">
        <v>1</v>
      </c>
      <c r="U1692" t="s">
        <v>146</v>
      </c>
      <c r="V1692">
        <v>15</v>
      </c>
      <c r="W1692">
        <v>0</v>
      </c>
      <c r="X1692">
        <v>36</v>
      </c>
      <c r="Y1692">
        <v>680</v>
      </c>
      <c r="Z1692">
        <v>684</v>
      </c>
      <c r="AA1692">
        <v>2750</v>
      </c>
      <c r="AB1692">
        <v>1</v>
      </c>
    </row>
    <row r="1693" spans="1:28" x14ac:dyDescent="0.25">
      <c r="A1693">
        <v>1692</v>
      </c>
      <c r="B1693">
        <v>59277</v>
      </c>
      <c r="C1693">
        <v>2500</v>
      </c>
      <c r="D1693">
        <v>2500</v>
      </c>
      <c r="E1693" s="1">
        <v>0.14649999999999999</v>
      </c>
      <c r="F1693" t="s">
        <v>14</v>
      </c>
      <c r="G1693" t="s">
        <v>15</v>
      </c>
      <c r="H1693" s="1">
        <v>0.23580000000000001</v>
      </c>
      <c r="I1693" t="s">
        <v>46</v>
      </c>
      <c r="J1693" t="s">
        <v>35</v>
      </c>
      <c r="K1693">
        <v>5130.42</v>
      </c>
      <c r="L1693" t="s">
        <v>36</v>
      </c>
      <c r="M1693">
        <v>13</v>
      </c>
      <c r="N1693">
        <v>5942</v>
      </c>
      <c r="O1693">
        <v>2</v>
      </c>
      <c r="P1693" t="s">
        <v>64</v>
      </c>
      <c r="Q1693">
        <v>14</v>
      </c>
      <c r="R1693">
        <v>23</v>
      </c>
      <c r="S1693">
        <v>1</v>
      </c>
      <c r="T1693">
        <v>4</v>
      </c>
      <c r="U1693" t="s">
        <v>148</v>
      </c>
      <c r="V1693">
        <v>16</v>
      </c>
      <c r="W1693">
        <v>1</v>
      </c>
      <c r="X1693">
        <v>36</v>
      </c>
      <c r="Y1693">
        <v>670</v>
      </c>
      <c r="Z1693">
        <v>674</v>
      </c>
      <c r="AA1693">
        <v>5130.42</v>
      </c>
      <c r="AB1693">
        <v>4</v>
      </c>
    </row>
    <row r="1694" spans="1:28" x14ac:dyDescent="0.25">
      <c r="A1694">
        <v>1693</v>
      </c>
      <c r="B1694">
        <v>48342</v>
      </c>
      <c r="C1694">
        <v>12000</v>
      </c>
      <c r="D1694">
        <v>12000</v>
      </c>
      <c r="E1694" s="1">
        <v>0.15310000000000001</v>
      </c>
      <c r="F1694" t="s">
        <v>14</v>
      </c>
      <c r="G1694" t="s">
        <v>15</v>
      </c>
      <c r="H1694" s="1">
        <v>0.18240000000000001</v>
      </c>
      <c r="I1694" t="s">
        <v>20</v>
      </c>
      <c r="J1694" t="s">
        <v>17</v>
      </c>
      <c r="K1694">
        <v>3333.33</v>
      </c>
      <c r="L1694" t="s">
        <v>62</v>
      </c>
      <c r="M1694">
        <v>12</v>
      </c>
      <c r="N1694">
        <v>6209</v>
      </c>
      <c r="O1694">
        <v>1</v>
      </c>
      <c r="P1694" t="s">
        <v>53</v>
      </c>
      <c r="Q1694">
        <v>15</v>
      </c>
      <c r="R1694">
        <v>18</v>
      </c>
      <c r="S1694">
        <v>1</v>
      </c>
      <c r="T1694">
        <v>7</v>
      </c>
      <c r="U1694" t="s">
        <v>147</v>
      </c>
      <c r="V1694">
        <v>15</v>
      </c>
      <c r="W1694">
        <v>1</v>
      </c>
      <c r="X1694">
        <v>36</v>
      </c>
      <c r="Y1694">
        <v>675</v>
      </c>
      <c r="Z1694">
        <v>679</v>
      </c>
      <c r="AA1694">
        <v>3333.33</v>
      </c>
      <c r="AB1694">
        <v>7</v>
      </c>
    </row>
    <row r="1695" spans="1:28" x14ac:dyDescent="0.25">
      <c r="A1695">
        <v>1694</v>
      </c>
      <c r="B1695">
        <v>33055</v>
      </c>
      <c r="C1695">
        <v>2200</v>
      </c>
      <c r="D1695">
        <v>2200</v>
      </c>
      <c r="E1695" s="1">
        <v>0.1171</v>
      </c>
      <c r="F1695" t="s">
        <v>14</v>
      </c>
      <c r="G1695" t="s">
        <v>68</v>
      </c>
      <c r="H1695" s="1">
        <v>1.0200000000000001E-2</v>
      </c>
      <c r="I1695" t="s">
        <v>71</v>
      </c>
      <c r="J1695" t="s">
        <v>17</v>
      </c>
      <c r="K1695">
        <v>7167.92</v>
      </c>
      <c r="L1695" t="s">
        <v>51</v>
      </c>
      <c r="M1695">
        <v>4</v>
      </c>
      <c r="N1695">
        <v>2639</v>
      </c>
      <c r="O1695">
        <v>0</v>
      </c>
      <c r="P1695" t="s">
        <v>37</v>
      </c>
      <c r="Q1695">
        <v>11</v>
      </c>
      <c r="R1695">
        <v>1</v>
      </c>
      <c r="S1695">
        <v>4</v>
      </c>
      <c r="T1695">
        <v>3</v>
      </c>
      <c r="U1695" t="s">
        <v>146</v>
      </c>
      <c r="V1695">
        <v>10</v>
      </c>
      <c r="W1695">
        <v>1</v>
      </c>
      <c r="X1695">
        <v>36</v>
      </c>
      <c r="Y1695">
        <v>725</v>
      </c>
      <c r="Z1695">
        <v>729</v>
      </c>
      <c r="AA1695">
        <v>7167.92</v>
      </c>
      <c r="AB1695">
        <v>3</v>
      </c>
    </row>
    <row r="1696" spans="1:28" x14ac:dyDescent="0.25">
      <c r="A1696">
        <v>1695</v>
      </c>
      <c r="B1696">
        <v>93780</v>
      </c>
      <c r="C1696">
        <v>35000</v>
      </c>
      <c r="D1696">
        <v>35000</v>
      </c>
      <c r="E1696" s="1">
        <v>0.16289999999999999</v>
      </c>
      <c r="F1696" t="s">
        <v>14</v>
      </c>
      <c r="G1696" t="s">
        <v>15</v>
      </c>
      <c r="H1696" s="1">
        <v>0.19919999999999999</v>
      </c>
      <c r="I1696" t="s">
        <v>46</v>
      </c>
      <c r="J1696" t="s">
        <v>17</v>
      </c>
      <c r="K1696">
        <v>14166.67</v>
      </c>
      <c r="L1696" t="s">
        <v>73</v>
      </c>
      <c r="M1696">
        <v>12</v>
      </c>
      <c r="N1696">
        <v>216561</v>
      </c>
      <c r="O1696">
        <v>1</v>
      </c>
      <c r="P1696" t="s">
        <v>40</v>
      </c>
      <c r="Q1696">
        <v>16</v>
      </c>
      <c r="R1696">
        <v>19</v>
      </c>
      <c r="S1696">
        <v>1</v>
      </c>
      <c r="T1696">
        <v>11</v>
      </c>
      <c r="U1696" t="s">
        <v>147</v>
      </c>
      <c r="V1696">
        <v>18</v>
      </c>
      <c r="W1696">
        <v>1</v>
      </c>
      <c r="X1696">
        <v>36</v>
      </c>
      <c r="Y1696">
        <v>660</v>
      </c>
      <c r="Z1696">
        <v>664</v>
      </c>
      <c r="AA1696">
        <v>14166.67</v>
      </c>
      <c r="AB1696">
        <v>11</v>
      </c>
    </row>
    <row r="1697" spans="1:28" x14ac:dyDescent="0.25">
      <c r="A1697">
        <v>1696</v>
      </c>
      <c r="B1697">
        <v>84644</v>
      </c>
      <c r="C1697">
        <v>12000</v>
      </c>
      <c r="D1697">
        <v>12000</v>
      </c>
      <c r="E1697" s="1">
        <v>0.1409</v>
      </c>
      <c r="F1697" t="s">
        <v>14</v>
      </c>
      <c r="G1697" t="s">
        <v>15</v>
      </c>
      <c r="H1697" s="1">
        <v>0.1021</v>
      </c>
      <c r="I1697" t="s">
        <v>71</v>
      </c>
      <c r="J1697" t="s">
        <v>17</v>
      </c>
      <c r="K1697">
        <v>20833.330000000002</v>
      </c>
      <c r="L1697" t="s">
        <v>27</v>
      </c>
      <c r="M1697">
        <v>17</v>
      </c>
      <c r="N1697">
        <v>23800</v>
      </c>
      <c r="O1697">
        <v>2</v>
      </c>
      <c r="P1697" t="s">
        <v>64</v>
      </c>
      <c r="Q1697">
        <v>14</v>
      </c>
      <c r="R1697">
        <v>10</v>
      </c>
      <c r="S1697">
        <v>1</v>
      </c>
      <c r="T1697">
        <v>4</v>
      </c>
      <c r="U1697" t="s">
        <v>148</v>
      </c>
      <c r="V1697">
        <v>14</v>
      </c>
      <c r="W1697">
        <v>1</v>
      </c>
      <c r="X1697">
        <v>36</v>
      </c>
      <c r="Y1697">
        <v>695</v>
      </c>
      <c r="Z1697">
        <v>699</v>
      </c>
      <c r="AA1697">
        <v>20833.330000000002</v>
      </c>
      <c r="AB1697">
        <v>4</v>
      </c>
    </row>
    <row r="1698" spans="1:28" x14ac:dyDescent="0.25">
      <c r="A1698">
        <v>1697</v>
      </c>
      <c r="B1698">
        <v>50596</v>
      </c>
      <c r="C1698">
        <v>9600</v>
      </c>
      <c r="D1698">
        <v>9575</v>
      </c>
      <c r="E1698" s="1">
        <v>0.1399</v>
      </c>
      <c r="F1698" t="s">
        <v>14</v>
      </c>
      <c r="G1698" t="s">
        <v>33</v>
      </c>
      <c r="H1698" s="1">
        <v>0.1394</v>
      </c>
      <c r="I1698" t="s">
        <v>93</v>
      </c>
      <c r="J1698" t="s">
        <v>31</v>
      </c>
      <c r="K1698">
        <v>3206.67</v>
      </c>
      <c r="L1698" t="s">
        <v>36</v>
      </c>
      <c r="M1698">
        <v>10</v>
      </c>
      <c r="N1698">
        <v>9824</v>
      </c>
      <c r="O1698">
        <v>0</v>
      </c>
      <c r="P1698" t="s">
        <v>32</v>
      </c>
      <c r="Q1698">
        <v>13</v>
      </c>
      <c r="R1698">
        <v>13</v>
      </c>
      <c r="S1698">
        <v>3</v>
      </c>
      <c r="T1698">
        <v>9</v>
      </c>
      <c r="U1698" t="s">
        <v>146</v>
      </c>
      <c r="V1698">
        <v>16</v>
      </c>
      <c r="W1698">
        <v>0</v>
      </c>
      <c r="X1698">
        <v>36</v>
      </c>
      <c r="Y1698">
        <v>670</v>
      </c>
      <c r="Z1698">
        <v>674</v>
      </c>
      <c r="AA1698">
        <v>3206.67</v>
      </c>
      <c r="AB1698">
        <v>9</v>
      </c>
    </row>
    <row r="1699" spans="1:28" x14ac:dyDescent="0.25">
      <c r="A1699">
        <v>1698</v>
      </c>
      <c r="B1699">
        <v>93374</v>
      </c>
      <c r="C1699">
        <v>16500</v>
      </c>
      <c r="D1699">
        <v>16500</v>
      </c>
      <c r="E1699" s="1">
        <v>6.0299999999999999E-2</v>
      </c>
      <c r="F1699" t="s">
        <v>14</v>
      </c>
      <c r="G1699" t="s">
        <v>15</v>
      </c>
      <c r="H1699" s="1">
        <v>0.22650000000000001</v>
      </c>
      <c r="I1699" t="s">
        <v>24</v>
      </c>
      <c r="J1699" t="s">
        <v>17</v>
      </c>
      <c r="K1699">
        <v>5416.67</v>
      </c>
      <c r="L1699" t="s">
        <v>105</v>
      </c>
      <c r="M1699">
        <v>17</v>
      </c>
      <c r="N1699">
        <v>14835</v>
      </c>
      <c r="O1699">
        <v>0</v>
      </c>
      <c r="P1699" t="s">
        <v>40</v>
      </c>
      <c r="Q1699">
        <v>6</v>
      </c>
      <c r="R1699">
        <v>22</v>
      </c>
      <c r="S1699">
        <v>1</v>
      </c>
      <c r="T1699">
        <v>11</v>
      </c>
      <c r="U1699" t="s">
        <v>146</v>
      </c>
      <c r="V1699">
        <v>6</v>
      </c>
      <c r="W1699">
        <v>1</v>
      </c>
      <c r="X1699">
        <v>36</v>
      </c>
      <c r="Y1699">
        <v>815</v>
      </c>
      <c r="Z1699">
        <v>819</v>
      </c>
      <c r="AA1699">
        <v>5416.67</v>
      </c>
      <c r="AB1699">
        <v>11</v>
      </c>
    </row>
    <row r="1700" spans="1:28" x14ac:dyDescent="0.25">
      <c r="A1700">
        <v>1699</v>
      </c>
      <c r="B1700">
        <v>10819</v>
      </c>
      <c r="C1700">
        <v>15000</v>
      </c>
      <c r="D1700">
        <v>14450</v>
      </c>
      <c r="E1700" s="1">
        <v>0.1186</v>
      </c>
      <c r="F1700" t="s">
        <v>23</v>
      </c>
      <c r="G1700" t="s">
        <v>15</v>
      </c>
      <c r="H1700" s="1">
        <v>0.1638</v>
      </c>
      <c r="I1700" t="s">
        <v>38</v>
      </c>
      <c r="J1700" t="s">
        <v>17</v>
      </c>
      <c r="K1700">
        <v>6166.67</v>
      </c>
      <c r="L1700" t="s">
        <v>52</v>
      </c>
      <c r="M1700">
        <v>6</v>
      </c>
      <c r="N1700">
        <v>42971</v>
      </c>
      <c r="O1700">
        <v>0</v>
      </c>
      <c r="P1700" t="s">
        <v>40</v>
      </c>
      <c r="Q1700">
        <v>11</v>
      </c>
      <c r="R1700">
        <v>16</v>
      </c>
      <c r="S1700">
        <v>1</v>
      </c>
      <c r="T1700">
        <v>11</v>
      </c>
      <c r="U1700" t="s">
        <v>146</v>
      </c>
      <c r="V1700">
        <v>9</v>
      </c>
      <c r="W1700">
        <v>1</v>
      </c>
      <c r="X1700">
        <v>60</v>
      </c>
      <c r="Y1700">
        <v>730</v>
      </c>
      <c r="Z1700">
        <v>734</v>
      </c>
      <c r="AA1700">
        <v>6166.67</v>
      </c>
      <c r="AB1700">
        <v>11</v>
      </c>
    </row>
    <row r="1701" spans="1:28" x14ac:dyDescent="0.25">
      <c r="A1701">
        <v>1700</v>
      </c>
      <c r="B1701">
        <v>27369</v>
      </c>
      <c r="C1701">
        <v>1500</v>
      </c>
      <c r="D1701">
        <v>1500</v>
      </c>
      <c r="E1701" s="1">
        <v>0.1149</v>
      </c>
      <c r="F1701" t="s">
        <v>14</v>
      </c>
      <c r="G1701" t="s">
        <v>33</v>
      </c>
      <c r="H1701" s="1">
        <v>0.159</v>
      </c>
      <c r="I1701" t="s">
        <v>24</v>
      </c>
      <c r="J1701" t="s">
        <v>17</v>
      </c>
      <c r="K1701">
        <v>5555.08</v>
      </c>
      <c r="L1701" t="s">
        <v>43</v>
      </c>
      <c r="M1701">
        <v>16</v>
      </c>
      <c r="N1701">
        <v>21774</v>
      </c>
      <c r="O1701">
        <v>2</v>
      </c>
      <c r="P1701" t="s">
        <v>40</v>
      </c>
      <c r="Q1701">
        <v>11</v>
      </c>
      <c r="R1701">
        <v>15</v>
      </c>
      <c r="S1701">
        <v>3</v>
      </c>
      <c r="T1701">
        <v>11</v>
      </c>
      <c r="U1701" t="s">
        <v>148</v>
      </c>
      <c r="V1701">
        <v>14</v>
      </c>
      <c r="W1701">
        <v>1</v>
      </c>
      <c r="X1701">
        <v>36</v>
      </c>
      <c r="Y1701">
        <v>685</v>
      </c>
      <c r="Z1701">
        <v>689</v>
      </c>
      <c r="AA1701">
        <v>5555.08</v>
      </c>
      <c r="AB1701">
        <v>11</v>
      </c>
    </row>
    <row r="1702" spans="1:28" x14ac:dyDescent="0.25">
      <c r="A1702">
        <v>1701</v>
      </c>
      <c r="B1702">
        <v>89755</v>
      </c>
      <c r="C1702">
        <v>4000</v>
      </c>
      <c r="D1702">
        <v>4000</v>
      </c>
      <c r="E1702" s="1">
        <v>0.1212</v>
      </c>
      <c r="F1702" t="s">
        <v>14</v>
      </c>
      <c r="G1702" t="s">
        <v>15</v>
      </c>
      <c r="H1702" s="1">
        <v>0.25950000000000001</v>
      </c>
      <c r="I1702" t="s">
        <v>86</v>
      </c>
      <c r="J1702" t="s">
        <v>17</v>
      </c>
      <c r="K1702">
        <v>3333.33</v>
      </c>
      <c r="L1702" t="s">
        <v>42</v>
      </c>
      <c r="M1702">
        <v>8</v>
      </c>
      <c r="N1702">
        <v>24937</v>
      </c>
      <c r="O1702">
        <v>0</v>
      </c>
      <c r="P1702" t="s">
        <v>49</v>
      </c>
      <c r="Q1702">
        <v>12</v>
      </c>
      <c r="R1702">
        <v>25</v>
      </c>
      <c r="S1702">
        <v>1</v>
      </c>
      <c r="T1702">
        <v>1</v>
      </c>
      <c r="U1702" t="s">
        <v>146</v>
      </c>
      <c r="V1702">
        <v>12</v>
      </c>
      <c r="W1702">
        <v>1</v>
      </c>
      <c r="X1702">
        <v>36</v>
      </c>
      <c r="Y1702">
        <v>705</v>
      </c>
      <c r="Z1702">
        <v>709</v>
      </c>
      <c r="AA1702">
        <v>3333.33</v>
      </c>
      <c r="AB1702">
        <v>1</v>
      </c>
    </row>
    <row r="1703" spans="1:28" x14ac:dyDescent="0.25">
      <c r="A1703">
        <v>1702</v>
      </c>
      <c r="B1703">
        <v>13183</v>
      </c>
      <c r="C1703">
        <v>4325</v>
      </c>
      <c r="D1703">
        <v>4250</v>
      </c>
      <c r="E1703" s="1">
        <v>0.1075</v>
      </c>
      <c r="F1703" t="s">
        <v>14</v>
      </c>
      <c r="G1703" t="s">
        <v>33</v>
      </c>
      <c r="H1703" s="1">
        <v>0.1777</v>
      </c>
      <c r="I1703" t="s">
        <v>61</v>
      </c>
      <c r="J1703" t="s">
        <v>31</v>
      </c>
      <c r="K1703">
        <v>4400</v>
      </c>
      <c r="L1703" t="s">
        <v>42</v>
      </c>
      <c r="M1703">
        <v>7</v>
      </c>
      <c r="N1703">
        <v>3365</v>
      </c>
      <c r="O1703">
        <v>0</v>
      </c>
      <c r="P1703" t="s">
        <v>22</v>
      </c>
      <c r="Q1703">
        <v>10</v>
      </c>
      <c r="R1703">
        <v>17</v>
      </c>
      <c r="S1703">
        <v>3</v>
      </c>
      <c r="T1703">
        <v>2</v>
      </c>
      <c r="U1703" t="s">
        <v>146</v>
      </c>
      <c r="V1703">
        <v>12</v>
      </c>
      <c r="W1703">
        <v>0</v>
      </c>
      <c r="X1703">
        <v>36</v>
      </c>
      <c r="Y1703">
        <v>705</v>
      </c>
      <c r="Z1703">
        <v>709</v>
      </c>
      <c r="AA1703">
        <v>4400</v>
      </c>
      <c r="AB1703">
        <v>2</v>
      </c>
    </row>
    <row r="1704" spans="1:28" x14ac:dyDescent="0.25">
      <c r="A1704">
        <v>1703</v>
      </c>
      <c r="B1704">
        <v>16900</v>
      </c>
      <c r="C1704">
        <v>3600</v>
      </c>
      <c r="D1704">
        <v>3575</v>
      </c>
      <c r="E1704" s="1">
        <v>6.9099999999999995E-2</v>
      </c>
      <c r="F1704" t="s">
        <v>14</v>
      </c>
      <c r="G1704" t="s">
        <v>15</v>
      </c>
      <c r="H1704" s="1">
        <v>0.19070000000000001</v>
      </c>
      <c r="I1704" t="s">
        <v>99</v>
      </c>
      <c r="J1704" t="s">
        <v>31</v>
      </c>
      <c r="K1704">
        <v>1500</v>
      </c>
      <c r="L1704" t="s">
        <v>21</v>
      </c>
      <c r="M1704">
        <v>7</v>
      </c>
      <c r="N1704">
        <v>4298</v>
      </c>
      <c r="O1704">
        <v>0</v>
      </c>
      <c r="P1704" t="s">
        <v>19</v>
      </c>
      <c r="Q1704">
        <v>6</v>
      </c>
      <c r="R1704">
        <v>19</v>
      </c>
      <c r="S1704">
        <v>1</v>
      </c>
      <c r="T1704">
        <v>0</v>
      </c>
      <c r="U1704" t="s">
        <v>146</v>
      </c>
      <c r="V1704">
        <v>11</v>
      </c>
      <c r="W1704">
        <v>0</v>
      </c>
      <c r="X1704">
        <v>36</v>
      </c>
      <c r="Y1704">
        <v>715</v>
      </c>
      <c r="Z1704">
        <v>719</v>
      </c>
      <c r="AA1704">
        <v>1500</v>
      </c>
      <c r="AB1704">
        <v>0</v>
      </c>
    </row>
    <row r="1705" spans="1:28" x14ac:dyDescent="0.25">
      <c r="A1705">
        <v>1704</v>
      </c>
      <c r="B1705">
        <v>88332</v>
      </c>
      <c r="C1705">
        <v>28000</v>
      </c>
      <c r="D1705">
        <v>28000</v>
      </c>
      <c r="E1705" s="1">
        <v>7.6200000000000004E-2</v>
      </c>
      <c r="F1705" t="s">
        <v>14</v>
      </c>
      <c r="G1705" t="s">
        <v>15</v>
      </c>
      <c r="H1705" s="1">
        <v>0.19209999999999999</v>
      </c>
      <c r="I1705" t="s">
        <v>54</v>
      </c>
      <c r="J1705" t="s">
        <v>17</v>
      </c>
      <c r="K1705">
        <v>14166.67</v>
      </c>
      <c r="L1705" t="s">
        <v>52</v>
      </c>
      <c r="M1705">
        <v>10</v>
      </c>
      <c r="N1705">
        <v>49026</v>
      </c>
      <c r="O1705">
        <v>0</v>
      </c>
      <c r="P1705" t="s">
        <v>40</v>
      </c>
      <c r="Q1705">
        <v>7</v>
      </c>
      <c r="R1705">
        <v>19</v>
      </c>
      <c r="S1705">
        <v>1</v>
      </c>
      <c r="T1705">
        <v>11</v>
      </c>
      <c r="U1705" t="s">
        <v>146</v>
      </c>
      <c r="V1705">
        <v>9</v>
      </c>
      <c r="W1705">
        <v>1</v>
      </c>
      <c r="X1705">
        <v>36</v>
      </c>
      <c r="Y1705">
        <v>730</v>
      </c>
      <c r="Z1705">
        <v>734</v>
      </c>
      <c r="AA1705">
        <v>14166.67</v>
      </c>
      <c r="AB1705">
        <v>11</v>
      </c>
    </row>
    <row r="1706" spans="1:28" x14ac:dyDescent="0.25">
      <c r="A1706">
        <v>1705</v>
      </c>
      <c r="B1706">
        <v>49292</v>
      </c>
      <c r="C1706">
        <v>15000</v>
      </c>
      <c r="D1706">
        <v>15000</v>
      </c>
      <c r="E1706" s="1">
        <v>0.13109999999999999</v>
      </c>
      <c r="F1706" t="s">
        <v>14</v>
      </c>
      <c r="G1706" t="s">
        <v>29</v>
      </c>
      <c r="H1706" s="1">
        <v>0.18729999999999999</v>
      </c>
      <c r="I1706" t="s">
        <v>24</v>
      </c>
      <c r="J1706" t="s">
        <v>31</v>
      </c>
      <c r="K1706">
        <v>4000</v>
      </c>
      <c r="L1706" t="s">
        <v>27</v>
      </c>
      <c r="M1706">
        <v>7</v>
      </c>
      <c r="N1706">
        <v>15055</v>
      </c>
      <c r="O1706">
        <v>0</v>
      </c>
      <c r="P1706" t="s">
        <v>22</v>
      </c>
      <c r="Q1706">
        <v>13</v>
      </c>
      <c r="R1706">
        <v>18</v>
      </c>
      <c r="S1706">
        <v>2</v>
      </c>
      <c r="T1706">
        <v>2</v>
      </c>
      <c r="U1706" t="s">
        <v>146</v>
      </c>
      <c r="V1706">
        <v>14</v>
      </c>
      <c r="W1706">
        <v>0</v>
      </c>
      <c r="X1706">
        <v>36</v>
      </c>
      <c r="Y1706">
        <v>695</v>
      </c>
      <c r="Z1706">
        <v>699</v>
      </c>
      <c r="AA1706">
        <v>4000</v>
      </c>
      <c r="AB1706">
        <v>2</v>
      </c>
    </row>
    <row r="1707" spans="1:28" x14ac:dyDescent="0.25">
      <c r="A1707">
        <v>1706</v>
      </c>
      <c r="B1707">
        <v>65245</v>
      </c>
      <c r="C1707">
        <v>5000</v>
      </c>
      <c r="D1707">
        <v>5000</v>
      </c>
      <c r="E1707" s="1">
        <v>0.15310000000000001</v>
      </c>
      <c r="F1707" t="s">
        <v>14</v>
      </c>
      <c r="G1707" t="s">
        <v>97</v>
      </c>
      <c r="H1707" s="1">
        <v>0.1028</v>
      </c>
      <c r="I1707" t="s">
        <v>24</v>
      </c>
      <c r="J1707" t="s">
        <v>31</v>
      </c>
      <c r="K1707">
        <v>1916.67</v>
      </c>
      <c r="L1707" t="s">
        <v>73</v>
      </c>
      <c r="M1707">
        <v>8</v>
      </c>
      <c r="N1707">
        <v>5982</v>
      </c>
      <c r="O1707">
        <v>0</v>
      </c>
      <c r="P1707" t="s">
        <v>28</v>
      </c>
      <c r="Q1707">
        <v>15</v>
      </c>
      <c r="R1707">
        <v>10</v>
      </c>
      <c r="S1707">
        <v>0</v>
      </c>
      <c r="T1707">
        <v>5</v>
      </c>
      <c r="U1707" t="s">
        <v>146</v>
      </c>
      <c r="V1707">
        <v>18</v>
      </c>
      <c r="W1707">
        <v>0</v>
      </c>
      <c r="X1707">
        <v>36</v>
      </c>
      <c r="Y1707">
        <v>660</v>
      </c>
      <c r="Z1707">
        <v>664</v>
      </c>
      <c r="AA1707">
        <v>1916.67</v>
      </c>
      <c r="AB1707">
        <v>5</v>
      </c>
    </row>
    <row r="1708" spans="1:28" x14ac:dyDescent="0.25">
      <c r="A1708">
        <v>1707</v>
      </c>
      <c r="B1708">
        <v>48606</v>
      </c>
      <c r="C1708">
        <v>21000</v>
      </c>
      <c r="D1708">
        <v>21000</v>
      </c>
      <c r="E1708" s="1">
        <v>0.13669999999999999</v>
      </c>
      <c r="F1708" t="s">
        <v>14</v>
      </c>
      <c r="G1708" t="s">
        <v>15</v>
      </c>
      <c r="H1708" s="1">
        <v>0.1142</v>
      </c>
      <c r="I1708" t="s">
        <v>16</v>
      </c>
      <c r="J1708" t="s">
        <v>17</v>
      </c>
      <c r="K1708">
        <v>10700</v>
      </c>
      <c r="L1708" t="s">
        <v>78</v>
      </c>
      <c r="M1708">
        <v>12</v>
      </c>
      <c r="N1708">
        <v>16830</v>
      </c>
      <c r="O1708">
        <v>2</v>
      </c>
      <c r="P1708" t="s">
        <v>22</v>
      </c>
      <c r="Q1708">
        <v>13</v>
      </c>
      <c r="R1708">
        <v>11</v>
      </c>
      <c r="S1708">
        <v>1</v>
      </c>
      <c r="T1708">
        <v>2</v>
      </c>
      <c r="U1708" t="s">
        <v>148</v>
      </c>
      <c r="V1708">
        <v>12</v>
      </c>
      <c r="W1708">
        <v>1</v>
      </c>
      <c r="X1708">
        <v>36</v>
      </c>
      <c r="Y1708">
        <v>710</v>
      </c>
      <c r="Z1708">
        <v>714</v>
      </c>
      <c r="AA1708">
        <v>10700</v>
      </c>
      <c r="AB1708">
        <v>2</v>
      </c>
    </row>
    <row r="1709" spans="1:28" x14ac:dyDescent="0.25">
      <c r="A1709">
        <v>1708</v>
      </c>
      <c r="B1709">
        <v>21688</v>
      </c>
      <c r="C1709">
        <v>5000</v>
      </c>
      <c r="D1709">
        <v>5000</v>
      </c>
      <c r="E1709" s="1">
        <v>0.1714</v>
      </c>
      <c r="F1709" t="s">
        <v>23</v>
      </c>
      <c r="G1709" t="s">
        <v>58</v>
      </c>
      <c r="H1709" s="1">
        <v>4.1700000000000001E-2</v>
      </c>
      <c r="I1709" t="s">
        <v>86</v>
      </c>
      <c r="J1709" t="s">
        <v>17</v>
      </c>
      <c r="K1709">
        <v>3000</v>
      </c>
      <c r="L1709" t="s">
        <v>84</v>
      </c>
      <c r="M1709">
        <v>4</v>
      </c>
      <c r="N1709">
        <v>760</v>
      </c>
      <c r="O1709">
        <v>1</v>
      </c>
      <c r="P1709" t="s">
        <v>40</v>
      </c>
      <c r="Q1709">
        <v>17</v>
      </c>
      <c r="R1709">
        <v>4</v>
      </c>
      <c r="S1709">
        <v>0</v>
      </c>
      <c r="T1709">
        <v>11</v>
      </c>
      <c r="U1709" t="s">
        <v>147</v>
      </c>
      <c r="V1709">
        <v>15</v>
      </c>
      <c r="W1709">
        <v>1</v>
      </c>
      <c r="X1709">
        <v>60</v>
      </c>
      <c r="Y1709">
        <v>680</v>
      </c>
      <c r="Z1709">
        <v>684</v>
      </c>
      <c r="AA1709">
        <v>3000</v>
      </c>
      <c r="AB1709">
        <v>11</v>
      </c>
    </row>
    <row r="1710" spans="1:28" x14ac:dyDescent="0.25">
      <c r="A1710">
        <v>1709</v>
      </c>
      <c r="B1710">
        <v>77606</v>
      </c>
      <c r="C1710">
        <v>14400</v>
      </c>
      <c r="D1710">
        <v>14400</v>
      </c>
      <c r="E1710" s="1">
        <v>0.1016</v>
      </c>
      <c r="F1710" t="s">
        <v>14</v>
      </c>
      <c r="G1710" t="s">
        <v>15</v>
      </c>
      <c r="H1710" s="1">
        <v>0.28539999999999999</v>
      </c>
      <c r="I1710" t="s">
        <v>72</v>
      </c>
      <c r="J1710" t="s">
        <v>17</v>
      </c>
      <c r="K1710">
        <v>5083.33</v>
      </c>
      <c r="L1710" t="s">
        <v>42</v>
      </c>
      <c r="M1710">
        <v>12</v>
      </c>
      <c r="N1710">
        <v>4292</v>
      </c>
      <c r="O1710">
        <v>0</v>
      </c>
      <c r="P1710" t="s">
        <v>32</v>
      </c>
      <c r="Q1710">
        <v>10</v>
      </c>
      <c r="R1710">
        <v>28</v>
      </c>
      <c r="S1710">
        <v>1</v>
      </c>
      <c r="T1710">
        <v>9</v>
      </c>
      <c r="U1710" t="s">
        <v>146</v>
      </c>
      <c r="V1710">
        <v>12</v>
      </c>
      <c r="W1710">
        <v>1</v>
      </c>
      <c r="X1710">
        <v>36</v>
      </c>
      <c r="Y1710">
        <v>705</v>
      </c>
      <c r="Z1710">
        <v>709</v>
      </c>
      <c r="AA1710">
        <v>5083.33</v>
      </c>
      <c r="AB1710">
        <v>9</v>
      </c>
    </row>
    <row r="1711" spans="1:28" x14ac:dyDescent="0.25">
      <c r="A1711">
        <v>1710</v>
      </c>
      <c r="B1711">
        <v>65358</v>
      </c>
      <c r="C1711">
        <v>13600</v>
      </c>
      <c r="D1711">
        <v>13600</v>
      </c>
      <c r="E1711" s="1">
        <v>0.13109999999999999</v>
      </c>
      <c r="F1711" t="s">
        <v>14</v>
      </c>
      <c r="G1711" t="s">
        <v>15</v>
      </c>
      <c r="H1711" s="1">
        <v>0.20369999999999999</v>
      </c>
      <c r="I1711" t="s">
        <v>74</v>
      </c>
      <c r="J1711" t="s">
        <v>31</v>
      </c>
      <c r="K1711">
        <v>3666.67</v>
      </c>
      <c r="L1711" t="s">
        <v>84</v>
      </c>
      <c r="M1711">
        <v>14</v>
      </c>
      <c r="N1711">
        <v>20411</v>
      </c>
      <c r="O1711">
        <v>0</v>
      </c>
      <c r="P1711" t="s">
        <v>64</v>
      </c>
      <c r="Q1711">
        <v>13</v>
      </c>
      <c r="R1711">
        <v>20</v>
      </c>
      <c r="S1711">
        <v>1</v>
      </c>
      <c r="T1711">
        <v>4</v>
      </c>
      <c r="U1711" t="s">
        <v>146</v>
      </c>
      <c r="V1711">
        <v>15</v>
      </c>
      <c r="W1711">
        <v>0</v>
      </c>
      <c r="X1711">
        <v>36</v>
      </c>
      <c r="Y1711">
        <v>680</v>
      </c>
      <c r="Z1711">
        <v>684</v>
      </c>
      <c r="AA1711">
        <v>3666.67</v>
      </c>
      <c r="AB1711">
        <v>4</v>
      </c>
    </row>
    <row r="1712" spans="1:28" x14ac:dyDescent="0.25">
      <c r="A1712">
        <v>1711</v>
      </c>
      <c r="B1712">
        <v>6908</v>
      </c>
      <c r="C1712">
        <v>7500</v>
      </c>
      <c r="D1712">
        <v>7400</v>
      </c>
      <c r="E1712" s="1">
        <v>7.7399999999999997E-2</v>
      </c>
      <c r="F1712" t="s">
        <v>14</v>
      </c>
      <c r="G1712" t="s">
        <v>15</v>
      </c>
      <c r="H1712" s="1">
        <v>7.7200000000000005E-2</v>
      </c>
      <c r="I1712" t="s">
        <v>30</v>
      </c>
      <c r="J1712" t="s">
        <v>35</v>
      </c>
      <c r="K1712">
        <v>10000</v>
      </c>
      <c r="L1712" t="s">
        <v>104</v>
      </c>
      <c r="M1712">
        <v>14</v>
      </c>
      <c r="N1712">
        <v>5195</v>
      </c>
      <c r="O1712">
        <v>1</v>
      </c>
      <c r="P1712" t="s">
        <v>37</v>
      </c>
      <c r="Q1712">
        <v>7</v>
      </c>
      <c r="R1712">
        <v>7</v>
      </c>
      <c r="S1712">
        <v>1</v>
      </c>
      <c r="T1712">
        <v>3</v>
      </c>
      <c r="U1712" t="s">
        <v>147</v>
      </c>
      <c r="V1712">
        <v>8</v>
      </c>
      <c r="W1712">
        <v>1</v>
      </c>
      <c r="X1712">
        <v>36</v>
      </c>
      <c r="Y1712">
        <v>775</v>
      </c>
      <c r="Z1712">
        <v>779</v>
      </c>
      <c r="AA1712">
        <v>10000</v>
      </c>
      <c r="AB1712">
        <v>3</v>
      </c>
    </row>
    <row r="1713" spans="1:28" x14ac:dyDescent="0.25">
      <c r="A1713">
        <v>1712</v>
      </c>
      <c r="B1713">
        <v>90491</v>
      </c>
      <c r="C1713">
        <v>18000</v>
      </c>
      <c r="D1713">
        <v>17975</v>
      </c>
      <c r="E1713" s="1">
        <v>0.1905</v>
      </c>
      <c r="F1713" t="s">
        <v>14</v>
      </c>
      <c r="G1713" t="s">
        <v>45</v>
      </c>
      <c r="H1713" s="1">
        <v>0.33229999999999998</v>
      </c>
      <c r="I1713" t="s">
        <v>61</v>
      </c>
      <c r="J1713" t="s">
        <v>17</v>
      </c>
      <c r="K1713">
        <v>5416.67</v>
      </c>
      <c r="L1713" t="s">
        <v>43</v>
      </c>
      <c r="M1713">
        <v>10</v>
      </c>
      <c r="N1713">
        <v>15626</v>
      </c>
      <c r="O1713">
        <v>1</v>
      </c>
      <c r="P1713" t="s">
        <v>40</v>
      </c>
      <c r="Q1713">
        <v>19</v>
      </c>
      <c r="R1713">
        <v>33</v>
      </c>
      <c r="S1713">
        <v>0</v>
      </c>
      <c r="T1713">
        <v>11</v>
      </c>
      <c r="U1713" t="s">
        <v>147</v>
      </c>
      <c r="V1713">
        <v>14</v>
      </c>
      <c r="W1713">
        <v>1</v>
      </c>
      <c r="X1713">
        <v>36</v>
      </c>
      <c r="Y1713">
        <v>685</v>
      </c>
      <c r="Z1713">
        <v>689</v>
      </c>
      <c r="AA1713">
        <v>5416.67</v>
      </c>
      <c r="AB1713">
        <v>11</v>
      </c>
    </row>
    <row r="1714" spans="1:28" x14ac:dyDescent="0.25">
      <c r="A1714">
        <v>1713</v>
      </c>
      <c r="B1714">
        <v>10594</v>
      </c>
      <c r="C1714">
        <v>15000</v>
      </c>
      <c r="D1714">
        <v>10765.99</v>
      </c>
      <c r="E1714" s="1">
        <v>7.8799999999999995E-2</v>
      </c>
      <c r="F1714" t="s">
        <v>14</v>
      </c>
      <c r="G1714" t="s">
        <v>29</v>
      </c>
      <c r="H1714" s="1">
        <v>3.9E-2</v>
      </c>
      <c r="I1714" t="s">
        <v>54</v>
      </c>
      <c r="J1714" t="s">
        <v>31</v>
      </c>
      <c r="K1714">
        <v>10000</v>
      </c>
      <c r="L1714" t="s">
        <v>88</v>
      </c>
      <c r="M1714">
        <v>8</v>
      </c>
      <c r="N1714">
        <v>6055</v>
      </c>
      <c r="O1714">
        <v>2</v>
      </c>
      <c r="P1714" t="s">
        <v>28</v>
      </c>
      <c r="Q1714">
        <v>7</v>
      </c>
      <c r="R1714">
        <v>3</v>
      </c>
      <c r="S1714">
        <v>2</v>
      </c>
      <c r="T1714">
        <v>5</v>
      </c>
      <c r="U1714" t="s">
        <v>148</v>
      </c>
      <c r="V1714">
        <v>8</v>
      </c>
      <c r="W1714">
        <v>0</v>
      </c>
      <c r="X1714">
        <v>36</v>
      </c>
      <c r="Y1714">
        <v>755</v>
      </c>
      <c r="Z1714">
        <v>759</v>
      </c>
      <c r="AA1714">
        <v>10000</v>
      </c>
      <c r="AB1714">
        <v>5</v>
      </c>
    </row>
    <row r="1715" spans="1:28" x14ac:dyDescent="0.25">
      <c r="A1715">
        <v>1714</v>
      </c>
      <c r="B1715">
        <v>49772</v>
      </c>
      <c r="C1715">
        <v>4800</v>
      </c>
      <c r="D1715">
        <v>4800</v>
      </c>
      <c r="E1715" s="1">
        <v>0.1212</v>
      </c>
      <c r="F1715" t="s">
        <v>14</v>
      </c>
      <c r="G1715" t="s">
        <v>33</v>
      </c>
      <c r="H1715" s="1">
        <v>0.1694</v>
      </c>
      <c r="I1715" t="s">
        <v>72</v>
      </c>
      <c r="J1715" t="s">
        <v>31</v>
      </c>
      <c r="K1715">
        <v>4800</v>
      </c>
      <c r="L1715" t="s">
        <v>84</v>
      </c>
      <c r="M1715">
        <v>7</v>
      </c>
      <c r="N1715">
        <v>2770</v>
      </c>
      <c r="O1715">
        <v>0</v>
      </c>
      <c r="P1715" t="s">
        <v>19</v>
      </c>
      <c r="Q1715">
        <v>12</v>
      </c>
      <c r="R1715">
        <v>16</v>
      </c>
      <c r="S1715">
        <v>3</v>
      </c>
      <c r="T1715">
        <v>0</v>
      </c>
      <c r="U1715" t="s">
        <v>146</v>
      </c>
      <c r="V1715">
        <v>15</v>
      </c>
      <c r="W1715">
        <v>0</v>
      </c>
      <c r="X1715">
        <v>36</v>
      </c>
      <c r="Y1715">
        <v>680</v>
      </c>
      <c r="Z1715">
        <v>684</v>
      </c>
      <c r="AA1715">
        <v>4800</v>
      </c>
      <c r="AB1715">
        <v>0</v>
      </c>
    </row>
    <row r="1716" spans="1:28" x14ac:dyDescent="0.25">
      <c r="A1716">
        <v>1715</v>
      </c>
      <c r="B1716">
        <v>75838</v>
      </c>
      <c r="C1716">
        <v>10000</v>
      </c>
      <c r="D1716">
        <v>10000</v>
      </c>
      <c r="E1716" s="1">
        <v>0.13109999999999999</v>
      </c>
      <c r="F1716" t="s">
        <v>14</v>
      </c>
      <c r="G1716" t="s">
        <v>15</v>
      </c>
      <c r="H1716" s="1">
        <v>0.26869999999999999</v>
      </c>
      <c r="I1716" t="s">
        <v>99</v>
      </c>
      <c r="J1716" t="s">
        <v>31</v>
      </c>
      <c r="K1716">
        <v>3166.67</v>
      </c>
      <c r="L1716" t="s">
        <v>84</v>
      </c>
      <c r="M1716">
        <v>6</v>
      </c>
      <c r="N1716">
        <v>7271</v>
      </c>
      <c r="O1716">
        <v>0</v>
      </c>
      <c r="P1716" t="s">
        <v>53</v>
      </c>
      <c r="Q1716">
        <v>13</v>
      </c>
      <c r="R1716">
        <v>26</v>
      </c>
      <c r="S1716">
        <v>1</v>
      </c>
      <c r="T1716">
        <v>7</v>
      </c>
      <c r="U1716" t="s">
        <v>146</v>
      </c>
      <c r="V1716">
        <v>15</v>
      </c>
      <c r="W1716">
        <v>0</v>
      </c>
      <c r="X1716">
        <v>36</v>
      </c>
      <c r="Y1716">
        <v>680</v>
      </c>
      <c r="Z1716">
        <v>684</v>
      </c>
      <c r="AA1716">
        <v>3166.67</v>
      </c>
      <c r="AB1716">
        <v>7</v>
      </c>
    </row>
    <row r="1717" spans="1:28" x14ac:dyDescent="0.25">
      <c r="A1717">
        <v>1716</v>
      </c>
      <c r="B1717">
        <v>47896</v>
      </c>
      <c r="C1717">
        <v>26500</v>
      </c>
      <c r="D1717">
        <v>26450</v>
      </c>
      <c r="E1717" s="1">
        <v>0.1825</v>
      </c>
      <c r="F1717" t="s">
        <v>23</v>
      </c>
      <c r="G1717" t="s">
        <v>15</v>
      </c>
      <c r="H1717" s="1">
        <v>3.6700000000000003E-2</v>
      </c>
      <c r="I1717" t="s">
        <v>79</v>
      </c>
      <c r="J1717" t="s">
        <v>31</v>
      </c>
      <c r="K1717">
        <v>4416.67</v>
      </c>
      <c r="L1717" t="s">
        <v>39</v>
      </c>
      <c r="M1717">
        <v>3</v>
      </c>
      <c r="N1717">
        <v>7628</v>
      </c>
      <c r="O1717">
        <v>1</v>
      </c>
      <c r="P1717" t="s">
        <v>37</v>
      </c>
      <c r="Q1717">
        <v>18</v>
      </c>
      <c r="R1717">
        <v>3</v>
      </c>
      <c r="S1717">
        <v>1</v>
      </c>
      <c r="T1717">
        <v>3</v>
      </c>
      <c r="U1717" t="s">
        <v>147</v>
      </c>
      <c r="V1717">
        <v>11</v>
      </c>
      <c r="W1717">
        <v>0</v>
      </c>
      <c r="X1717">
        <v>60</v>
      </c>
      <c r="Y1717">
        <v>720</v>
      </c>
      <c r="Z1717">
        <v>724</v>
      </c>
      <c r="AA1717">
        <v>4416.67</v>
      </c>
      <c r="AB1717">
        <v>3</v>
      </c>
    </row>
    <row r="1718" spans="1:28" x14ac:dyDescent="0.25">
      <c r="A1718">
        <v>1717</v>
      </c>
      <c r="B1718">
        <v>6011</v>
      </c>
      <c r="C1718">
        <v>15800</v>
      </c>
      <c r="D1718">
        <v>15450</v>
      </c>
      <c r="E1718" s="1">
        <v>0.1114</v>
      </c>
      <c r="F1718" t="s">
        <v>14</v>
      </c>
      <c r="G1718" t="s">
        <v>15</v>
      </c>
      <c r="H1718" s="1">
        <v>0.21879999999999999</v>
      </c>
      <c r="I1718" t="s">
        <v>107</v>
      </c>
      <c r="J1718" t="s">
        <v>35</v>
      </c>
      <c r="K1718">
        <v>8333.33</v>
      </c>
      <c r="L1718" t="s">
        <v>106</v>
      </c>
      <c r="M1718">
        <v>7</v>
      </c>
      <c r="N1718">
        <v>29860</v>
      </c>
      <c r="O1718">
        <v>0</v>
      </c>
      <c r="P1718" t="s">
        <v>19</v>
      </c>
      <c r="Q1718">
        <v>11</v>
      </c>
      <c r="R1718">
        <v>21</v>
      </c>
      <c r="S1718">
        <v>1</v>
      </c>
      <c r="T1718">
        <v>0</v>
      </c>
      <c r="U1718" t="s">
        <v>146</v>
      </c>
      <c r="V1718">
        <v>9</v>
      </c>
      <c r="W1718">
        <v>1</v>
      </c>
      <c r="X1718">
        <v>36</v>
      </c>
      <c r="Y1718">
        <v>745</v>
      </c>
      <c r="Z1718">
        <v>749</v>
      </c>
      <c r="AA1718">
        <v>8333.33</v>
      </c>
      <c r="AB1718">
        <v>0</v>
      </c>
    </row>
    <row r="1719" spans="1:28" x14ac:dyDescent="0.25">
      <c r="A1719">
        <v>1718</v>
      </c>
      <c r="B1719">
        <v>58595</v>
      </c>
      <c r="C1719">
        <v>20000</v>
      </c>
      <c r="D1719">
        <v>20000</v>
      </c>
      <c r="E1719" s="1">
        <v>8.8999999999999996E-2</v>
      </c>
      <c r="F1719" t="s">
        <v>14</v>
      </c>
      <c r="G1719" t="s">
        <v>15</v>
      </c>
      <c r="H1719" s="1">
        <v>3.1800000000000002E-2</v>
      </c>
      <c r="I1719" t="s">
        <v>85</v>
      </c>
      <c r="J1719" t="s">
        <v>17</v>
      </c>
      <c r="K1719">
        <v>17500</v>
      </c>
      <c r="L1719" t="s">
        <v>18</v>
      </c>
      <c r="M1719">
        <v>6</v>
      </c>
      <c r="N1719">
        <v>28579</v>
      </c>
      <c r="O1719">
        <v>2</v>
      </c>
      <c r="P1719" t="s">
        <v>44</v>
      </c>
      <c r="Q1719">
        <v>8</v>
      </c>
      <c r="R1719">
        <v>3</v>
      </c>
      <c r="S1719">
        <v>1</v>
      </c>
      <c r="T1719">
        <v>8</v>
      </c>
      <c r="U1719" t="s">
        <v>148</v>
      </c>
      <c r="V1719">
        <v>9</v>
      </c>
      <c r="W1719">
        <v>1</v>
      </c>
      <c r="X1719">
        <v>36</v>
      </c>
      <c r="Y1719">
        <v>735</v>
      </c>
      <c r="Z1719">
        <v>739</v>
      </c>
      <c r="AA1719">
        <v>17500</v>
      </c>
      <c r="AB1719">
        <v>8</v>
      </c>
    </row>
    <row r="1720" spans="1:28" x14ac:dyDescent="0.25">
      <c r="A1720">
        <v>1719</v>
      </c>
      <c r="B1720">
        <v>54201</v>
      </c>
      <c r="C1720">
        <v>7000</v>
      </c>
      <c r="D1720">
        <v>7000</v>
      </c>
      <c r="E1720" s="1">
        <v>0.15310000000000001</v>
      </c>
      <c r="F1720" t="s">
        <v>14</v>
      </c>
      <c r="G1720" t="s">
        <v>29</v>
      </c>
      <c r="H1720" s="1">
        <v>0.1474</v>
      </c>
      <c r="I1720" t="s">
        <v>20</v>
      </c>
      <c r="J1720" t="s">
        <v>31</v>
      </c>
      <c r="K1720">
        <v>12208.33</v>
      </c>
      <c r="L1720" t="s">
        <v>43</v>
      </c>
      <c r="M1720">
        <v>22</v>
      </c>
      <c r="N1720">
        <v>25181</v>
      </c>
      <c r="O1720">
        <v>3</v>
      </c>
      <c r="P1720" t="s">
        <v>40</v>
      </c>
      <c r="Q1720">
        <v>15</v>
      </c>
      <c r="R1720">
        <v>14</v>
      </c>
      <c r="S1720">
        <v>2</v>
      </c>
      <c r="T1720">
        <v>11</v>
      </c>
      <c r="U1720" t="s">
        <v>149</v>
      </c>
      <c r="V1720">
        <v>14</v>
      </c>
      <c r="W1720">
        <v>0</v>
      </c>
      <c r="X1720">
        <v>36</v>
      </c>
      <c r="Y1720">
        <v>685</v>
      </c>
      <c r="Z1720">
        <v>689</v>
      </c>
      <c r="AA1720">
        <v>12208.33</v>
      </c>
      <c r="AB1720">
        <v>11</v>
      </c>
    </row>
    <row r="1721" spans="1:28" x14ac:dyDescent="0.25">
      <c r="A1721">
        <v>1720</v>
      </c>
      <c r="B1721">
        <v>50633</v>
      </c>
      <c r="C1721">
        <v>24000</v>
      </c>
      <c r="D1721">
        <v>24000</v>
      </c>
      <c r="E1721" s="1">
        <v>7.6200000000000004E-2</v>
      </c>
      <c r="F1721" t="s">
        <v>14</v>
      </c>
      <c r="G1721" t="s">
        <v>68</v>
      </c>
      <c r="H1721" s="1">
        <v>0.14219999999999999</v>
      </c>
      <c r="I1721" t="s">
        <v>107</v>
      </c>
      <c r="J1721" t="s">
        <v>17</v>
      </c>
      <c r="K1721">
        <v>6833.33</v>
      </c>
      <c r="L1721" t="s">
        <v>57</v>
      </c>
      <c r="M1721">
        <v>8</v>
      </c>
      <c r="N1721">
        <v>11058</v>
      </c>
      <c r="O1721">
        <v>0</v>
      </c>
      <c r="P1721" t="s">
        <v>40</v>
      </c>
      <c r="Q1721">
        <v>7</v>
      </c>
      <c r="R1721">
        <v>14</v>
      </c>
      <c r="S1721">
        <v>4</v>
      </c>
      <c r="T1721">
        <v>11</v>
      </c>
      <c r="U1721" t="s">
        <v>146</v>
      </c>
      <c r="V1721">
        <v>8</v>
      </c>
      <c r="W1721">
        <v>1</v>
      </c>
      <c r="X1721">
        <v>36</v>
      </c>
      <c r="Y1721">
        <v>760</v>
      </c>
      <c r="Z1721">
        <v>764</v>
      </c>
      <c r="AA1721">
        <v>6833.33</v>
      </c>
      <c r="AB1721">
        <v>11</v>
      </c>
    </row>
    <row r="1722" spans="1:28" x14ac:dyDescent="0.25">
      <c r="A1722">
        <v>1721</v>
      </c>
      <c r="B1722">
        <v>59083</v>
      </c>
      <c r="C1722">
        <v>12000</v>
      </c>
      <c r="D1722">
        <v>12000</v>
      </c>
      <c r="E1722" s="1">
        <v>0.14649999999999999</v>
      </c>
      <c r="F1722" t="s">
        <v>14</v>
      </c>
      <c r="G1722" t="s">
        <v>15</v>
      </c>
      <c r="H1722" s="1">
        <v>0.1139</v>
      </c>
      <c r="I1722" t="s">
        <v>113</v>
      </c>
      <c r="J1722" t="s">
        <v>31</v>
      </c>
      <c r="K1722">
        <v>8333.33</v>
      </c>
      <c r="L1722" t="s">
        <v>43</v>
      </c>
      <c r="M1722">
        <v>14</v>
      </c>
      <c r="N1722">
        <v>19696</v>
      </c>
      <c r="O1722">
        <v>2</v>
      </c>
      <c r="P1722" t="s">
        <v>47</v>
      </c>
      <c r="Q1722">
        <v>14</v>
      </c>
      <c r="R1722">
        <v>11</v>
      </c>
      <c r="S1722">
        <v>1</v>
      </c>
      <c r="T1722">
        <v>6</v>
      </c>
      <c r="U1722" t="s">
        <v>148</v>
      </c>
      <c r="V1722">
        <v>14</v>
      </c>
      <c r="W1722">
        <v>0</v>
      </c>
      <c r="X1722">
        <v>36</v>
      </c>
      <c r="Y1722">
        <v>685</v>
      </c>
      <c r="Z1722">
        <v>689</v>
      </c>
      <c r="AA1722">
        <v>8333.33</v>
      </c>
      <c r="AB1722">
        <v>6</v>
      </c>
    </row>
    <row r="1723" spans="1:28" x14ac:dyDescent="0.25">
      <c r="A1723">
        <v>1722</v>
      </c>
      <c r="B1723">
        <v>101795</v>
      </c>
      <c r="C1723">
        <v>10000</v>
      </c>
      <c r="D1723">
        <v>550</v>
      </c>
      <c r="E1723" s="1">
        <v>0.10589999999999999</v>
      </c>
      <c r="F1723" t="s">
        <v>14</v>
      </c>
      <c r="G1723" t="s">
        <v>15</v>
      </c>
      <c r="H1723" s="1">
        <v>0.1022</v>
      </c>
      <c r="I1723" t="s">
        <v>126</v>
      </c>
      <c r="J1723" t="s">
        <v>31</v>
      </c>
      <c r="K1723">
        <v>2083.33</v>
      </c>
      <c r="L1723" t="s">
        <v>43</v>
      </c>
      <c r="M1723">
        <v>4</v>
      </c>
      <c r="N1723">
        <v>6552</v>
      </c>
      <c r="O1723">
        <v>4</v>
      </c>
      <c r="P1723" t="s">
        <v>19</v>
      </c>
      <c r="Q1723">
        <v>10</v>
      </c>
      <c r="R1723">
        <v>10</v>
      </c>
      <c r="S1723">
        <v>1</v>
      </c>
      <c r="T1723">
        <v>0</v>
      </c>
      <c r="U1723" t="s">
        <v>149</v>
      </c>
      <c r="V1723">
        <v>14</v>
      </c>
      <c r="W1723">
        <v>0</v>
      </c>
      <c r="X1723">
        <v>36</v>
      </c>
      <c r="Y1723">
        <v>685</v>
      </c>
      <c r="Z1723">
        <v>689</v>
      </c>
      <c r="AA1723">
        <v>2083.33</v>
      </c>
      <c r="AB1723">
        <v>0</v>
      </c>
    </row>
    <row r="1724" spans="1:28" x14ac:dyDescent="0.25">
      <c r="A1724">
        <v>1723</v>
      </c>
      <c r="B1724">
        <v>27048</v>
      </c>
      <c r="C1724">
        <v>23000</v>
      </c>
      <c r="D1724">
        <v>22975</v>
      </c>
      <c r="E1724" s="1">
        <v>0.11990000000000001</v>
      </c>
      <c r="F1724" t="s">
        <v>14</v>
      </c>
      <c r="G1724" t="s">
        <v>29</v>
      </c>
      <c r="H1724" s="1">
        <v>0.20810000000000001</v>
      </c>
      <c r="I1724" t="s">
        <v>41</v>
      </c>
      <c r="J1724" t="s">
        <v>17</v>
      </c>
      <c r="K1724">
        <v>7000</v>
      </c>
      <c r="L1724" t="s">
        <v>51</v>
      </c>
      <c r="M1724">
        <v>10</v>
      </c>
      <c r="N1724">
        <v>21598</v>
      </c>
      <c r="O1724">
        <v>3</v>
      </c>
      <c r="P1724" t="s">
        <v>40</v>
      </c>
      <c r="Q1724">
        <v>11</v>
      </c>
      <c r="R1724">
        <v>20</v>
      </c>
      <c r="S1724">
        <v>2</v>
      </c>
      <c r="T1724">
        <v>11</v>
      </c>
      <c r="U1724" t="s">
        <v>149</v>
      </c>
      <c r="V1724">
        <v>10</v>
      </c>
      <c r="W1724">
        <v>1</v>
      </c>
      <c r="X1724">
        <v>36</v>
      </c>
      <c r="Y1724">
        <v>725</v>
      </c>
      <c r="Z1724">
        <v>729</v>
      </c>
      <c r="AA1724">
        <v>7000</v>
      </c>
      <c r="AB1724">
        <v>11</v>
      </c>
    </row>
    <row r="1725" spans="1:28" x14ac:dyDescent="0.25">
      <c r="A1725">
        <v>1724</v>
      </c>
      <c r="B1725">
        <v>23087</v>
      </c>
      <c r="C1725">
        <v>14000</v>
      </c>
      <c r="D1725">
        <v>13975</v>
      </c>
      <c r="E1725" s="1">
        <v>0.17510000000000001</v>
      </c>
      <c r="F1725" t="s">
        <v>23</v>
      </c>
      <c r="G1725" t="s">
        <v>68</v>
      </c>
      <c r="H1725" s="1">
        <v>0.16439999999999999</v>
      </c>
      <c r="I1725" t="s">
        <v>66</v>
      </c>
      <c r="J1725" t="s">
        <v>35</v>
      </c>
      <c r="K1725">
        <v>4666.67</v>
      </c>
      <c r="L1725" t="s">
        <v>27</v>
      </c>
      <c r="M1725">
        <v>11</v>
      </c>
      <c r="N1725">
        <v>10948</v>
      </c>
      <c r="O1725">
        <v>3</v>
      </c>
      <c r="P1725" t="s">
        <v>40</v>
      </c>
      <c r="Q1725">
        <v>17</v>
      </c>
      <c r="R1725">
        <v>16</v>
      </c>
      <c r="S1725">
        <v>4</v>
      </c>
      <c r="T1725">
        <v>11</v>
      </c>
      <c r="U1725" t="s">
        <v>149</v>
      </c>
      <c r="V1725">
        <v>14</v>
      </c>
      <c r="W1725">
        <v>1</v>
      </c>
      <c r="X1725">
        <v>60</v>
      </c>
      <c r="Y1725">
        <v>695</v>
      </c>
      <c r="Z1725">
        <v>699</v>
      </c>
      <c r="AA1725">
        <v>4666.67</v>
      </c>
      <c r="AB1725">
        <v>11</v>
      </c>
    </row>
    <row r="1726" spans="1:28" x14ac:dyDescent="0.25">
      <c r="A1726">
        <v>1725</v>
      </c>
      <c r="B1726">
        <v>84582</v>
      </c>
      <c r="C1726">
        <v>18000</v>
      </c>
      <c r="D1726">
        <v>17975</v>
      </c>
      <c r="E1726" s="1">
        <v>0.1875</v>
      </c>
      <c r="F1726" t="s">
        <v>23</v>
      </c>
      <c r="G1726" t="s">
        <v>15</v>
      </c>
      <c r="H1726" s="1">
        <v>0.2334</v>
      </c>
      <c r="I1726" t="s">
        <v>20</v>
      </c>
      <c r="J1726" t="s">
        <v>17</v>
      </c>
      <c r="K1726">
        <v>5416.67</v>
      </c>
      <c r="L1726" t="s">
        <v>27</v>
      </c>
      <c r="M1726">
        <v>10</v>
      </c>
      <c r="N1726">
        <v>14744</v>
      </c>
      <c r="O1726">
        <v>2</v>
      </c>
      <c r="P1726" t="s">
        <v>22</v>
      </c>
      <c r="Q1726">
        <v>18</v>
      </c>
      <c r="R1726">
        <v>23</v>
      </c>
      <c r="S1726">
        <v>1</v>
      </c>
      <c r="T1726">
        <v>2</v>
      </c>
      <c r="U1726" t="s">
        <v>148</v>
      </c>
      <c r="V1726">
        <v>14</v>
      </c>
      <c r="W1726">
        <v>1</v>
      </c>
      <c r="X1726">
        <v>60</v>
      </c>
      <c r="Y1726">
        <v>695</v>
      </c>
      <c r="Z1726">
        <v>699</v>
      </c>
      <c r="AA1726">
        <v>5416.67</v>
      </c>
      <c r="AB1726">
        <v>2</v>
      </c>
    </row>
    <row r="1727" spans="1:28" x14ac:dyDescent="0.25">
      <c r="A1727">
        <v>1726</v>
      </c>
      <c r="B1727">
        <v>85509</v>
      </c>
      <c r="C1727">
        <v>7000</v>
      </c>
      <c r="D1727">
        <v>7000</v>
      </c>
      <c r="E1727" s="1">
        <v>0.1016</v>
      </c>
      <c r="F1727" t="s">
        <v>14</v>
      </c>
      <c r="G1727" t="s">
        <v>33</v>
      </c>
      <c r="H1727" s="1">
        <v>0.24010000000000001</v>
      </c>
      <c r="I1727" t="s">
        <v>24</v>
      </c>
      <c r="J1727" t="s">
        <v>17</v>
      </c>
      <c r="K1727">
        <v>10250</v>
      </c>
      <c r="L1727" t="s">
        <v>42</v>
      </c>
      <c r="M1727">
        <v>15</v>
      </c>
      <c r="N1727">
        <v>43306</v>
      </c>
      <c r="O1727">
        <v>0</v>
      </c>
      <c r="P1727" t="s">
        <v>22</v>
      </c>
      <c r="Q1727">
        <v>10</v>
      </c>
      <c r="R1727">
        <v>24</v>
      </c>
      <c r="S1727">
        <v>3</v>
      </c>
      <c r="T1727">
        <v>2</v>
      </c>
      <c r="U1727" t="s">
        <v>146</v>
      </c>
      <c r="V1727">
        <v>12</v>
      </c>
      <c r="W1727">
        <v>1</v>
      </c>
      <c r="X1727">
        <v>36</v>
      </c>
      <c r="Y1727">
        <v>705</v>
      </c>
      <c r="Z1727">
        <v>709</v>
      </c>
      <c r="AA1727">
        <v>10250</v>
      </c>
      <c r="AB1727">
        <v>2</v>
      </c>
    </row>
    <row r="1728" spans="1:28" x14ac:dyDescent="0.25">
      <c r="A1728">
        <v>1727</v>
      </c>
      <c r="B1728">
        <v>34695</v>
      </c>
      <c r="C1728">
        <v>12700</v>
      </c>
      <c r="D1728">
        <v>12700</v>
      </c>
      <c r="E1728" s="1">
        <v>7.9000000000000001E-2</v>
      </c>
      <c r="F1728" t="s">
        <v>23</v>
      </c>
      <c r="G1728" t="s">
        <v>68</v>
      </c>
      <c r="H1728" s="1">
        <v>0.19470000000000001</v>
      </c>
      <c r="I1728" t="s">
        <v>77</v>
      </c>
      <c r="J1728" t="s">
        <v>17</v>
      </c>
      <c r="K1728">
        <v>5833.33</v>
      </c>
      <c r="L1728" t="s">
        <v>104</v>
      </c>
      <c r="M1728">
        <v>12</v>
      </c>
      <c r="N1728">
        <v>14787</v>
      </c>
      <c r="O1728">
        <v>0</v>
      </c>
      <c r="P1728" t="s">
        <v>40</v>
      </c>
      <c r="Q1728">
        <v>7</v>
      </c>
      <c r="R1728">
        <v>19</v>
      </c>
      <c r="S1728">
        <v>4</v>
      </c>
      <c r="T1728">
        <v>11</v>
      </c>
      <c r="U1728" t="s">
        <v>146</v>
      </c>
      <c r="V1728">
        <v>8</v>
      </c>
      <c r="W1728">
        <v>1</v>
      </c>
      <c r="X1728">
        <v>60</v>
      </c>
      <c r="Y1728">
        <v>775</v>
      </c>
      <c r="Z1728">
        <v>779</v>
      </c>
      <c r="AA1728">
        <v>5833.33</v>
      </c>
      <c r="AB1728">
        <v>11</v>
      </c>
    </row>
    <row r="1729" spans="1:28" x14ac:dyDescent="0.25">
      <c r="A1729">
        <v>1728</v>
      </c>
      <c r="B1729">
        <v>14152</v>
      </c>
      <c r="C1729">
        <v>12000</v>
      </c>
      <c r="D1729">
        <v>11975</v>
      </c>
      <c r="E1729" s="1">
        <v>0.13980000000000001</v>
      </c>
      <c r="F1729" t="s">
        <v>23</v>
      </c>
      <c r="G1729" t="s">
        <v>29</v>
      </c>
      <c r="H1729" s="1">
        <v>0.18410000000000001</v>
      </c>
      <c r="I1729" t="s">
        <v>24</v>
      </c>
      <c r="J1729" t="s">
        <v>17</v>
      </c>
      <c r="K1729">
        <v>4666.67</v>
      </c>
      <c r="L1729" t="s">
        <v>83</v>
      </c>
      <c r="M1729">
        <v>14</v>
      </c>
      <c r="N1729">
        <v>13616</v>
      </c>
      <c r="O1729">
        <v>0</v>
      </c>
      <c r="P1729" t="s">
        <v>44</v>
      </c>
      <c r="Q1729">
        <v>13</v>
      </c>
      <c r="R1729">
        <v>18</v>
      </c>
      <c r="S1729">
        <v>2</v>
      </c>
      <c r="T1729">
        <v>8</v>
      </c>
      <c r="U1729" t="s">
        <v>146</v>
      </c>
      <c r="V1729">
        <v>13</v>
      </c>
      <c r="W1729">
        <v>1</v>
      </c>
      <c r="X1729">
        <v>60</v>
      </c>
      <c r="Y1729">
        <v>700</v>
      </c>
      <c r="Z1729">
        <v>704</v>
      </c>
      <c r="AA1729">
        <v>4666.67</v>
      </c>
      <c r="AB1729">
        <v>8</v>
      </c>
    </row>
    <row r="1730" spans="1:28" x14ac:dyDescent="0.25">
      <c r="A1730">
        <v>1729</v>
      </c>
      <c r="B1730">
        <v>82435</v>
      </c>
      <c r="C1730">
        <v>4500</v>
      </c>
      <c r="D1730">
        <v>4475</v>
      </c>
      <c r="E1730" s="1">
        <v>0.1114</v>
      </c>
      <c r="F1730" t="s">
        <v>14</v>
      </c>
      <c r="G1730" t="s">
        <v>33</v>
      </c>
      <c r="H1730" s="1">
        <v>0.34739999999999999</v>
      </c>
      <c r="I1730" t="s">
        <v>79</v>
      </c>
      <c r="J1730" t="s">
        <v>31</v>
      </c>
      <c r="K1730">
        <v>2700</v>
      </c>
      <c r="L1730" t="s">
        <v>25</v>
      </c>
      <c r="M1730">
        <v>13</v>
      </c>
      <c r="N1730">
        <v>6747</v>
      </c>
      <c r="O1730">
        <v>0</v>
      </c>
      <c r="P1730" t="s">
        <v>40</v>
      </c>
      <c r="Q1730">
        <v>11</v>
      </c>
      <c r="R1730">
        <v>34</v>
      </c>
      <c r="S1730">
        <v>3</v>
      </c>
      <c r="T1730">
        <v>11</v>
      </c>
      <c r="U1730" t="s">
        <v>146</v>
      </c>
      <c r="V1730">
        <v>14</v>
      </c>
      <c r="W1730">
        <v>0</v>
      </c>
      <c r="X1730">
        <v>36</v>
      </c>
      <c r="Y1730">
        <v>690</v>
      </c>
      <c r="Z1730">
        <v>694</v>
      </c>
      <c r="AA1730">
        <v>2700</v>
      </c>
      <c r="AB1730">
        <v>11</v>
      </c>
    </row>
    <row r="1731" spans="1:28" x14ac:dyDescent="0.25">
      <c r="A1731">
        <v>1730</v>
      </c>
      <c r="B1731">
        <v>7254</v>
      </c>
      <c r="C1731">
        <v>1000</v>
      </c>
      <c r="D1731">
        <v>1000</v>
      </c>
      <c r="E1731" s="1">
        <v>7.8799999999999995E-2</v>
      </c>
      <c r="F1731" t="s">
        <v>14</v>
      </c>
      <c r="G1731" t="s">
        <v>45</v>
      </c>
      <c r="H1731" s="1">
        <v>0.17150000000000001</v>
      </c>
      <c r="I1731" t="s">
        <v>71</v>
      </c>
      <c r="J1731" t="s">
        <v>31</v>
      </c>
      <c r="K1731">
        <v>6000</v>
      </c>
      <c r="L1731" t="s">
        <v>21</v>
      </c>
      <c r="M1731">
        <v>11</v>
      </c>
      <c r="N1731">
        <v>23572</v>
      </c>
      <c r="O1731">
        <v>1</v>
      </c>
      <c r="P1731" t="s">
        <v>37</v>
      </c>
      <c r="Q1731">
        <v>7</v>
      </c>
      <c r="R1731">
        <v>17</v>
      </c>
      <c r="S1731">
        <v>0</v>
      </c>
      <c r="T1731">
        <v>3</v>
      </c>
      <c r="U1731" t="s">
        <v>147</v>
      </c>
      <c r="V1731">
        <v>11</v>
      </c>
      <c r="W1731">
        <v>0</v>
      </c>
      <c r="X1731">
        <v>36</v>
      </c>
      <c r="Y1731">
        <v>715</v>
      </c>
      <c r="Z1731">
        <v>719</v>
      </c>
      <c r="AA1731">
        <v>6000</v>
      </c>
      <c r="AB1731">
        <v>3</v>
      </c>
    </row>
    <row r="1732" spans="1:28" x14ac:dyDescent="0.25">
      <c r="A1732">
        <v>1731</v>
      </c>
      <c r="B1732">
        <v>49690</v>
      </c>
      <c r="C1732">
        <v>1000</v>
      </c>
      <c r="D1732">
        <v>1000</v>
      </c>
      <c r="E1732" s="1">
        <v>0.15809999999999999</v>
      </c>
      <c r="F1732" t="s">
        <v>14</v>
      </c>
      <c r="G1732" t="s">
        <v>68</v>
      </c>
      <c r="H1732" s="1">
        <v>0.24399999999999999</v>
      </c>
      <c r="I1732" t="s">
        <v>72</v>
      </c>
      <c r="J1732" t="s">
        <v>35</v>
      </c>
      <c r="K1732">
        <v>3000</v>
      </c>
      <c r="L1732" t="s">
        <v>48</v>
      </c>
      <c r="M1732">
        <v>5</v>
      </c>
      <c r="N1732">
        <v>3430</v>
      </c>
      <c r="O1732">
        <v>1</v>
      </c>
      <c r="P1732" t="s">
        <v>37</v>
      </c>
      <c r="Q1732">
        <v>15</v>
      </c>
      <c r="R1732">
        <v>24</v>
      </c>
      <c r="S1732">
        <v>4</v>
      </c>
      <c r="T1732">
        <v>3</v>
      </c>
      <c r="U1732" t="s">
        <v>147</v>
      </c>
      <c r="V1732">
        <v>17</v>
      </c>
      <c r="W1732">
        <v>1</v>
      </c>
      <c r="X1732">
        <v>36</v>
      </c>
      <c r="Y1732">
        <v>665</v>
      </c>
      <c r="Z1732">
        <v>669</v>
      </c>
      <c r="AA1732">
        <v>3000</v>
      </c>
      <c r="AB1732">
        <v>3</v>
      </c>
    </row>
    <row r="1733" spans="1:28" x14ac:dyDescent="0.25">
      <c r="A1733">
        <v>1732</v>
      </c>
      <c r="B1733">
        <v>67383</v>
      </c>
      <c r="C1733">
        <v>10550</v>
      </c>
      <c r="D1733">
        <v>10525</v>
      </c>
      <c r="E1733" s="1">
        <v>0.1212</v>
      </c>
      <c r="F1733" t="s">
        <v>14</v>
      </c>
      <c r="G1733" t="s">
        <v>15</v>
      </c>
      <c r="H1733" s="1">
        <v>0.1875</v>
      </c>
      <c r="I1733" t="s">
        <v>30</v>
      </c>
      <c r="J1733" t="s">
        <v>31</v>
      </c>
      <c r="K1733">
        <v>5583.33</v>
      </c>
      <c r="L1733" t="s">
        <v>43</v>
      </c>
      <c r="M1733">
        <v>7</v>
      </c>
      <c r="N1733">
        <v>9533</v>
      </c>
      <c r="O1733">
        <v>0</v>
      </c>
      <c r="P1733" t="s">
        <v>40</v>
      </c>
      <c r="Q1733">
        <v>12</v>
      </c>
      <c r="R1733">
        <v>18</v>
      </c>
      <c r="S1733">
        <v>1</v>
      </c>
      <c r="T1733">
        <v>11</v>
      </c>
      <c r="U1733" t="s">
        <v>146</v>
      </c>
      <c r="V1733">
        <v>14</v>
      </c>
      <c r="W1733">
        <v>0</v>
      </c>
      <c r="X1733">
        <v>36</v>
      </c>
      <c r="Y1733">
        <v>685</v>
      </c>
      <c r="Z1733">
        <v>689</v>
      </c>
      <c r="AA1733">
        <v>5583.33</v>
      </c>
      <c r="AB1733">
        <v>11</v>
      </c>
    </row>
    <row r="1734" spans="1:28" x14ac:dyDescent="0.25">
      <c r="A1734">
        <v>1733</v>
      </c>
      <c r="B1734">
        <v>72091</v>
      </c>
      <c r="C1734">
        <v>17825</v>
      </c>
      <c r="D1734">
        <v>17825</v>
      </c>
      <c r="E1734" s="1">
        <v>0.1409</v>
      </c>
      <c r="F1734" t="s">
        <v>14</v>
      </c>
      <c r="G1734" t="s">
        <v>15</v>
      </c>
      <c r="H1734" s="1">
        <v>0.1885</v>
      </c>
      <c r="I1734" t="s">
        <v>20</v>
      </c>
      <c r="J1734" t="s">
        <v>17</v>
      </c>
      <c r="K1734">
        <v>6250</v>
      </c>
      <c r="L1734" t="s">
        <v>25</v>
      </c>
      <c r="M1734">
        <v>12</v>
      </c>
      <c r="N1734">
        <v>27554</v>
      </c>
      <c r="O1734">
        <v>0</v>
      </c>
      <c r="P1734" t="s">
        <v>40</v>
      </c>
      <c r="Q1734">
        <v>14</v>
      </c>
      <c r="R1734">
        <v>18</v>
      </c>
      <c r="S1734">
        <v>1</v>
      </c>
      <c r="T1734">
        <v>11</v>
      </c>
      <c r="U1734" t="s">
        <v>146</v>
      </c>
      <c r="V1734">
        <v>14</v>
      </c>
      <c r="W1734">
        <v>1</v>
      </c>
      <c r="X1734">
        <v>36</v>
      </c>
      <c r="Y1734">
        <v>690</v>
      </c>
      <c r="Z1734">
        <v>694</v>
      </c>
      <c r="AA1734">
        <v>6250</v>
      </c>
      <c r="AB1734">
        <v>11</v>
      </c>
    </row>
    <row r="1735" spans="1:28" x14ac:dyDescent="0.25">
      <c r="A1735">
        <v>1734</v>
      </c>
      <c r="B1735">
        <v>83505</v>
      </c>
      <c r="C1735">
        <v>10750</v>
      </c>
      <c r="D1735">
        <v>10750</v>
      </c>
      <c r="E1735" s="1">
        <v>0.1409</v>
      </c>
      <c r="F1735" t="s">
        <v>14</v>
      </c>
      <c r="G1735" t="s">
        <v>33</v>
      </c>
      <c r="H1735" s="1">
        <v>0.26140000000000002</v>
      </c>
      <c r="I1735" t="s">
        <v>54</v>
      </c>
      <c r="J1735" t="s">
        <v>31</v>
      </c>
      <c r="K1735">
        <v>2666.67</v>
      </c>
      <c r="L1735" t="s">
        <v>39</v>
      </c>
      <c r="M1735">
        <v>3</v>
      </c>
      <c r="N1735">
        <v>9800</v>
      </c>
      <c r="O1735">
        <v>0</v>
      </c>
      <c r="P1735" t="s">
        <v>44</v>
      </c>
      <c r="Q1735">
        <v>14</v>
      </c>
      <c r="R1735">
        <v>26</v>
      </c>
      <c r="S1735">
        <v>3</v>
      </c>
      <c r="T1735">
        <v>8</v>
      </c>
      <c r="U1735" t="s">
        <v>146</v>
      </c>
      <c r="V1735">
        <v>11</v>
      </c>
      <c r="W1735">
        <v>0</v>
      </c>
      <c r="X1735">
        <v>36</v>
      </c>
      <c r="Y1735">
        <v>720</v>
      </c>
      <c r="Z1735">
        <v>724</v>
      </c>
      <c r="AA1735">
        <v>2666.67</v>
      </c>
      <c r="AB1735">
        <v>8</v>
      </c>
    </row>
    <row r="1736" spans="1:28" x14ac:dyDescent="0.25">
      <c r="A1736">
        <v>1735</v>
      </c>
      <c r="B1736">
        <v>55812</v>
      </c>
      <c r="C1736">
        <v>13600</v>
      </c>
      <c r="D1736">
        <v>13600</v>
      </c>
      <c r="E1736" s="1">
        <v>7.9000000000000001E-2</v>
      </c>
      <c r="F1736" t="s">
        <v>14</v>
      </c>
      <c r="G1736" t="s">
        <v>68</v>
      </c>
      <c r="H1736" s="1">
        <v>0.12609999999999999</v>
      </c>
      <c r="I1736" t="s">
        <v>24</v>
      </c>
      <c r="J1736" t="s">
        <v>17</v>
      </c>
      <c r="K1736">
        <v>6250</v>
      </c>
      <c r="L1736" t="s">
        <v>55</v>
      </c>
      <c r="M1736">
        <v>7</v>
      </c>
      <c r="N1736">
        <v>14524</v>
      </c>
      <c r="O1736">
        <v>0</v>
      </c>
      <c r="P1736" t="s">
        <v>100</v>
      </c>
      <c r="Q1736">
        <v>7</v>
      </c>
      <c r="R1736">
        <v>12</v>
      </c>
      <c r="S1736">
        <v>4</v>
      </c>
      <c r="T1736" t="s">
        <v>100</v>
      </c>
      <c r="U1736" t="s">
        <v>146</v>
      </c>
      <c r="V1736">
        <v>9</v>
      </c>
      <c r="W1736">
        <v>1</v>
      </c>
      <c r="X1736">
        <v>36</v>
      </c>
      <c r="Y1736">
        <v>740</v>
      </c>
      <c r="Z1736">
        <v>744</v>
      </c>
      <c r="AA1736">
        <v>6250</v>
      </c>
      <c r="AB1736">
        <v>-1</v>
      </c>
    </row>
    <row r="1737" spans="1:28" x14ac:dyDescent="0.25">
      <c r="A1737">
        <v>1736</v>
      </c>
      <c r="B1737">
        <v>80906</v>
      </c>
      <c r="C1737">
        <v>20000</v>
      </c>
      <c r="D1737">
        <v>20000</v>
      </c>
      <c r="E1737" s="1">
        <v>0.22470000000000001</v>
      </c>
      <c r="F1737" t="s">
        <v>23</v>
      </c>
      <c r="G1737" t="s">
        <v>15</v>
      </c>
      <c r="H1737" s="1">
        <v>0.2394</v>
      </c>
      <c r="I1737" t="s">
        <v>79</v>
      </c>
      <c r="J1737" t="s">
        <v>17</v>
      </c>
      <c r="K1737">
        <v>7000</v>
      </c>
      <c r="L1737" t="s">
        <v>36</v>
      </c>
      <c r="M1737">
        <v>8</v>
      </c>
      <c r="N1737">
        <v>19537</v>
      </c>
      <c r="O1737">
        <v>1</v>
      </c>
      <c r="P1737" t="s">
        <v>40</v>
      </c>
      <c r="Q1737">
        <v>22</v>
      </c>
      <c r="R1737">
        <v>23</v>
      </c>
      <c r="S1737">
        <v>1</v>
      </c>
      <c r="T1737">
        <v>11</v>
      </c>
      <c r="U1737" t="s">
        <v>147</v>
      </c>
      <c r="V1737">
        <v>16</v>
      </c>
      <c r="W1737">
        <v>1</v>
      </c>
      <c r="X1737">
        <v>60</v>
      </c>
      <c r="Y1737">
        <v>670</v>
      </c>
      <c r="Z1737">
        <v>674</v>
      </c>
      <c r="AA1737">
        <v>7000</v>
      </c>
      <c r="AB1737">
        <v>11</v>
      </c>
    </row>
    <row r="1738" spans="1:28" x14ac:dyDescent="0.25">
      <c r="A1738">
        <v>1737</v>
      </c>
      <c r="B1738">
        <v>88495</v>
      </c>
      <c r="C1738">
        <v>10050</v>
      </c>
      <c r="D1738">
        <v>10050</v>
      </c>
      <c r="E1738" s="1">
        <v>0.14330000000000001</v>
      </c>
      <c r="F1738" t="s">
        <v>14</v>
      </c>
      <c r="G1738" t="s">
        <v>15</v>
      </c>
      <c r="H1738" s="1">
        <v>0.24590000000000001</v>
      </c>
      <c r="I1738" t="s">
        <v>124</v>
      </c>
      <c r="J1738" t="s">
        <v>17</v>
      </c>
      <c r="K1738">
        <v>2500</v>
      </c>
      <c r="L1738" t="s">
        <v>43</v>
      </c>
      <c r="M1738">
        <v>9</v>
      </c>
      <c r="N1738">
        <v>10421</v>
      </c>
      <c r="O1738">
        <v>0</v>
      </c>
      <c r="P1738" t="s">
        <v>53</v>
      </c>
      <c r="Q1738">
        <v>14</v>
      </c>
      <c r="R1738">
        <v>24</v>
      </c>
      <c r="S1738">
        <v>1</v>
      </c>
      <c r="T1738">
        <v>7</v>
      </c>
      <c r="U1738" t="s">
        <v>146</v>
      </c>
      <c r="V1738">
        <v>14</v>
      </c>
      <c r="W1738">
        <v>1</v>
      </c>
      <c r="X1738">
        <v>36</v>
      </c>
      <c r="Y1738">
        <v>685</v>
      </c>
      <c r="Z1738">
        <v>689</v>
      </c>
      <c r="AA1738">
        <v>2500</v>
      </c>
      <c r="AB1738">
        <v>7</v>
      </c>
    </row>
    <row r="1739" spans="1:28" x14ac:dyDescent="0.25">
      <c r="A1739">
        <v>1738</v>
      </c>
      <c r="B1739">
        <v>42455</v>
      </c>
      <c r="C1739">
        <v>30000</v>
      </c>
      <c r="D1739">
        <v>30000</v>
      </c>
      <c r="E1739" s="1">
        <v>8.8999999999999996E-2</v>
      </c>
      <c r="F1739" t="s">
        <v>14</v>
      </c>
      <c r="G1739" t="s">
        <v>15</v>
      </c>
      <c r="H1739" s="1">
        <v>0.26650000000000001</v>
      </c>
      <c r="I1739" t="s">
        <v>24</v>
      </c>
      <c r="J1739" t="s">
        <v>31</v>
      </c>
      <c r="K1739">
        <v>6666.67</v>
      </c>
      <c r="L1739" t="s">
        <v>55</v>
      </c>
      <c r="M1739">
        <v>7</v>
      </c>
      <c r="N1739">
        <v>10472</v>
      </c>
      <c r="O1739">
        <v>0</v>
      </c>
      <c r="P1739" t="s">
        <v>19</v>
      </c>
      <c r="Q1739">
        <v>8</v>
      </c>
      <c r="R1739">
        <v>26</v>
      </c>
      <c r="S1739">
        <v>1</v>
      </c>
      <c r="T1739">
        <v>0</v>
      </c>
      <c r="U1739" t="s">
        <v>146</v>
      </c>
      <c r="V1739">
        <v>9</v>
      </c>
      <c r="W1739">
        <v>0</v>
      </c>
      <c r="X1739">
        <v>36</v>
      </c>
      <c r="Y1739">
        <v>740</v>
      </c>
      <c r="Z1739">
        <v>744</v>
      </c>
      <c r="AA1739">
        <v>6666.67</v>
      </c>
      <c r="AB1739">
        <v>0</v>
      </c>
    </row>
    <row r="1740" spans="1:28" x14ac:dyDescent="0.25">
      <c r="A1740">
        <v>1739</v>
      </c>
      <c r="B1740">
        <v>63971</v>
      </c>
      <c r="C1740">
        <v>27575</v>
      </c>
      <c r="D1740">
        <v>27575</v>
      </c>
      <c r="E1740" s="1">
        <v>0.17269999999999999</v>
      </c>
      <c r="F1740" t="s">
        <v>14</v>
      </c>
      <c r="G1740" t="s">
        <v>29</v>
      </c>
      <c r="H1740" s="1">
        <v>0.3347</v>
      </c>
      <c r="I1740" t="s">
        <v>77</v>
      </c>
      <c r="J1740" t="s">
        <v>17</v>
      </c>
      <c r="K1740">
        <v>5750</v>
      </c>
      <c r="L1740" t="s">
        <v>83</v>
      </c>
      <c r="M1740">
        <v>21</v>
      </c>
      <c r="N1740">
        <v>24705</v>
      </c>
      <c r="O1740">
        <v>2</v>
      </c>
      <c r="P1740" t="s">
        <v>100</v>
      </c>
      <c r="Q1740">
        <v>17</v>
      </c>
      <c r="R1740">
        <v>33</v>
      </c>
      <c r="S1740">
        <v>2</v>
      </c>
      <c r="T1740" t="s">
        <v>100</v>
      </c>
      <c r="U1740" t="s">
        <v>148</v>
      </c>
      <c r="V1740">
        <v>13</v>
      </c>
      <c r="W1740">
        <v>1</v>
      </c>
      <c r="X1740">
        <v>36</v>
      </c>
      <c r="Y1740">
        <v>700</v>
      </c>
      <c r="Z1740">
        <v>704</v>
      </c>
      <c r="AA1740">
        <v>5750</v>
      </c>
      <c r="AB1740">
        <v>-1</v>
      </c>
    </row>
    <row r="1741" spans="1:28" x14ac:dyDescent="0.25">
      <c r="A1741">
        <v>1740</v>
      </c>
      <c r="B1741">
        <v>92524</v>
      </c>
      <c r="C1741">
        <v>14675</v>
      </c>
      <c r="D1741">
        <v>14625</v>
      </c>
      <c r="E1741" s="1">
        <v>0.13109999999999999</v>
      </c>
      <c r="F1741" t="s">
        <v>14</v>
      </c>
      <c r="G1741" t="s">
        <v>15</v>
      </c>
      <c r="H1741" s="1">
        <v>0.192</v>
      </c>
      <c r="I1741" t="s">
        <v>38</v>
      </c>
      <c r="J1741" t="s">
        <v>17</v>
      </c>
      <c r="K1741">
        <v>4416.67</v>
      </c>
      <c r="L1741" t="s">
        <v>27</v>
      </c>
      <c r="M1741">
        <v>16</v>
      </c>
      <c r="N1741">
        <v>17930</v>
      </c>
      <c r="O1741">
        <v>2</v>
      </c>
      <c r="P1741" t="s">
        <v>40</v>
      </c>
      <c r="Q1741">
        <v>13</v>
      </c>
      <c r="R1741">
        <v>19</v>
      </c>
      <c r="S1741">
        <v>1</v>
      </c>
      <c r="T1741">
        <v>11</v>
      </c>
      <c r="U1741" t="s">
        <v>148</v>
      </c>
      <c r="V1741">
        <v>14</v>
      </c>
      <c r="W1741">
        <v>1</v>
      </c>
      <c r="X1741">
        <v>36</v>
      </c>
      <c r="Y1741">
        <v>695</v>
      </c>
      <c r="Z1741">
        <v>699</v>
      </c>
      <c r="AA1741">
        <v>4416.67</v>
      </c>
      <c r="AB1741">
        <v>11</v>
      </c>
    </row>
    <row r="1742" spans="1:28" x14ac:dyDescent="0.25">
      <c r="A1742">
        <v>1741</v>
      </c>
      <c r="B1742">
        <v>79400</v>
      </c>
      <c r="C1742">
        <v>10000</v>
      </c>
      <c r="D1742">
        <v>10000</v>
      </c>
      <c r="E1742" s="1">
        <v>0.1409</v>
      </c>
      <c r="F1742" t="s">
        <v>14</v>
      </c>
      <c r="G1742" t="s">
        <v>15</v>
      </c>
      <c r="H1742" s="1">
        <v>0.1779</v>
      </c>
      <c r="I1742" t="s">
        <v>24</v>
      </c>
      <c r="J1742" t="s">
        <v>31</v>
      </c>
      <c r="K1742">
        <v>3333.33</v>
      </c>
      <c r="L1742" t="s">
        <v>62</v>
      </c>
      <c r="M1742">
        <v>9</v>
      </c>
      <c r="N1742">
        <v>10525</v>
      </c>
      <c r="O1742">
        <v>0</v>
      </c>
      <c r="P1742" t="s">
        <v>40</v>
      </c>
      <c r="Q1742">
        <v>14</v>
      </c>
      <c r="R1742">
        <v>17</v>
      </c>
      <c r="S1742">
        <v>1</v>
      </c>
      <c r="T1742">
        <v>11</v>
      </c>
      <c r="U1742" t="s">
        <v>146</v>
      </c>
      <c r="V1742">
        <v>15</v>
      </c>
      <c r="W1742">
        <v>0</v>
      </c>
      <c r="X1742">
        <v>36</v>
      </c>
      <c r="Y1742">
        <v>675</v>
      </c>
      <c r="Z1742">
        <v>679</v>
      </c>
      <c r="AA1742">
        <v>3333.33</v>
      </c>
      <c r="AB1742">
        <v>11</v>
      </c>
    </row>
    <row r="1743" spans="1:28" x14ac:dyDescent="0.25">
      <c r="A1743">
        <v>1742</v>
      </c>
      <c r="B1743">
        <v>65957</v>
      </c>
      <c r="C1743">
        <v>7275</v>
      </c>
      <c r="D1743">
        <v>7275</v>
      </c>
      <c r="E1743" s="1">
        <v>7.9000000000000001E-2</v>
      </c>
      <c r="F1743" t="s">
        <v>14</v>
      </c>
      <c r="G1743" t="s">
        <v>15</v>
      </c>
      <c r="H1743" s="1">
        <v>0.25409999999999999</v>
      </c>
      <c r="I1743" t="s">
        <v>24</v>
      </c>
      <c r="J1743" t="s">
        <v>31</v>
      </c>
      <c r="K1743">
        <v>7000</v>
      </c>
      <c r="L1743" t="s">
        <v>39</v>
      </c>
      <c r="M1743">
        <v>13</v>
      </c>
      <c r="N1743">
        <v>8532</v>
      </c>
      <c r="O1743">
        <v>0</v>
      </c>
      <c r="P1743" t="s">
        <v>64</v>
      </c>
      <c r="Q1743">
        <v>7</v>
      </c>
      <c r="R1743">
        <v>25</v>
      </c>
      <c r="S1743">
        <v>1</v>
      </c>
      <c r="T1743">
        <v>4</v>
      </c>
      <c r="U1743" t="s">
        <v>146</v>
      </c>
      <c r="V1743">
        <v>11</v>
      </c>
      <c r="W1743">
        <v>0</v>
      </c>
      <c r="X1743">
        <v>36</v>
      </c>
      <c r="Y1743">
        <v>720</v>
      </c>
      <c r="Z1743">
        <v>724</v>
      </c>
      <c r="AA1743">
        <v>7000</v>
      </c>
      <c r="AB1743">
        <v>4</v>
      </c>
    </row>
    <row r="1744" spans="1:28" x14ac:dyDescent="0.25">
      <c r="A1744">
        <v>1743</v>
      </c>
      <c r="B1744">
        <v>88526</v>
      </c>
      <c r="C1744">
        <v>4200</v>
      </c>
      <c r="D1744">
        <v>4200</v>
      </c>
      <c r="E1744" s="1">
        <v>0.17269999999999999</v>
      </c>
      <c r="F1744" t="s">
        <v>14</v>
      </c>
      <c r="G1744" t="s">
        <v>29</v>
      </c>
      <c r="H1744" s="1">
        <v>0.14779999999999999</v>
      </c>
      <c r="I1744" t="s">
        <v>90</v>
      </c>
      <c r="J1744" t="s">
        <v>31</v>
      </c>
      <c r="K1744">
        <v>2083.33</v>
      </c>
      <c r="L1744" t="s">
        <v>73</v>
      </c>
      <c r="M1744">
        <v>7</v>
      </c>
      <c r="N1744">
        <v>3690</v>
      </c>
      <c r="O1744">
        <v>0</v>
      </c>
      <c r="P1744" t="s">
        <v>19</v>
      </c>
      <c r="Q1744">
        <v>17</v>
      </c>
      <c r="R1744">
        <v>14</v>
      </c>
      <c r="S1744">
        <v>2</v>
      </c>
      <c r="T1744">
        <v>0</v>
      </c>
      <c r="U1744" t="s">
        <v>146</v>
      </c>
      <c r="V1744">
        <v>18</v>
      </c>
      <c r="W1744">
        <v>0</v>
      </c>
      <c r="X1744">
        <v>36</v>
      </c>
      <c r="Y1744">
        <v>660</v>
      </c>
      <c r="Z1744">
        <v>664</v>
      </c>
      <c r="AA1744">
        <v>2083.33</v>
      </c>
      <c r="AB1744">
        <v>0</v>
      </c>
    </row>
    <row r="1745" spans="1:28" x14ac:dyDescent="0.25">
      <c r="A1745">
        <v>1744</v>
      </c>
      <c r="B1745">
        <v>104012</v>
      </c>
      <c r="C1745">
        <v>25000</v>
      </c>
      <c r="D1745">
        <v>24288.45</v>
      </c>
      <c r="E1745" s="1">
        <v>0.1186</v>
      </c>
      <c r="F1745" t="s">
        <v>14</v>
      </c>
      <c r="G1745" t="s">
        <v>15</v>
      </c>
      <c r="H1745" s="1">
        <v>7.4300000000000005E-2</v>
      </c>
      <c r="I1745" t="s">
        <v>20</v>
      </c>
      <c r="J1745" t="s">
        <v>17</v>
      </c>
      <c r="K1745">
        <v>5250</v>
      </c>
      <c r="L1745" t="s">
        <v>52</v>
      </c>
      <c r="M1745">
        <v>9</v>
      </c>
      <c r="N1745">
        <v>18318</v>
      </c>
      <c r="O1745">
        <v>4</v>
      </c>
      <c r="P1745" t="s">
        <v>40</v>
      </c>
      <c r="Q1745">
        <v>11</v>
      </c>
      <c r="R1745">
        <v>7</v>
      </c>
      <c r="S1745">
        <v>1</v>
      </c>
      <c r="T1745">
        <v>11</v>
      </c>
      <c r="U1745" t="s">
        <v>149</v>
      </c>
      <c r="V1745">
        <v>9</v>
      </c>
      <c r="W1745">
        <v>1</v>
      </c>
      <c r="X1745">
        <v>36</v>
      </c>
      <c r="Y1745">
        <v>730</v>
      </c>
      <c r="Z1745">
        <v>734</v>
      </c>
      <c r="AA1745">
        <v>5250</v>
      </c>
      <c r="AB1745">
        <v>11</v>
      </c>
    </row>
    <row r="1746" spans="1:28" x14ac:dyDescent="0.25">
      <c r="A1746">
        <v>1745</v>
      </c>
      <c r="B1746">
        <v>30929</v>
      </c>
      <c r="C1746">
        <v>13500</v>
      </c>
      <c r="D1746">
        <v>13500</v>
      </c>
      <c r="E1746" s="1">
        <v>0.19689999999999999</v>
      </c>
      <c r="F1746" t="s">
        <v>23</v>
      </c>
      <c r="G1746" t="s">
        <v>15</v>
      </c>
      <c r="H1746" s="1">
        <v>0.15079999999999999</v>
      </c>
      <c r="I1746" t="s">
        <v>50</v>
      </c>
      <c r="J1746" t="s">
        <v>31</v>
      </c>
      <c r="K1746">
        <v>2666.67</v>
      </c>
      <c r="L1746" t="s">
        <v>48</v>
      </c>
      <c r="M1746">
        <v>6</v>
      </c>
      <c r="N1746">
        <v>13341</v>
      </c>
      <c r="O1746">
        <v>1</v>
      </c>
      <c r="P1746" t="s">
        <v>40</v>
      </c>
      <c r="Q1746">
        <v>19</v>
      </c>
      <c r="R1746">
        <v>15</v>
      </c>
      <c r="S1746">
        <v>1</v>
      </c>
      <c r="T1746">
        <v>11</v>
      </c>
      <c r="U1746" t="s">
        <v>147</v>
      </c>
      <c r="V1746">
        <v>17</v>
      </c>
      <c r="W1746">
        <v>0</v>
      </c>
      <c r="X1746">
        <v>60</v>
      </c>
      <c r="Y1746">
        <v>665</v>
      </c>
      <c r="Z1746">
        <v>669</v>
      </c>
      <c r="AA1746">
        <v>2666.67</v>
      </c>
      <c r="AB1746">
        <v>11</v>
      </c>
    </row>
    <row r="1747" spans="1:28" x14ac:dyDescent="0.25">
      <c r="A1747">
        <v>1746</v>
      </c>
      <c r="B1747">
        <v>101002</v>
      </c>
      <c r="C1747">
        <v>2200</v>
      </c>
      <c r="D1747">
        <v>2200</v>
      </c>
      <c r="E1747" s="1">
        <v>0.15310000000000001</v>
      </c>
      <c r="F1747" t="s">
        <v>14</v>
      </c>
      <c r="G1747" t="s">
        <v>15</v>
      </c>
      <c r="H1747" s="1">
        <v>0.28839999999999999</v>
      </c>
      <c r="I1747" t="s">
        <v>24</v>
      </c>
      <c r="J1747" t="s">
        <v>31</v>
      </c>
      <c r="K1747">
        <v>4750</v>
      </c>
      <c r="L1747" t="s">
        <v>62</v>
      </c>
      <c r="M1747">
        <v>13</v>
      </c>
      <c r="N1747">
        <v>26552</v>
      </c>
      <c r="O1747">
        <v>0</v>
      </c>
      <c r="P1747" t="s">
        <v>100</v>
      </c>
      <c r="Q1747">
        <v>15</v>
      </c>
      <c r="R1747">
        <v>28</v>
      </c>
      <c r="S1747">
        <v>1</v>
      </c>
      <c r="T1747" t="s">
        <v>100</v>
      </c>
      <c r="U1747" t="s">
        <v>146</v>
      </c>
      <c r="V1747">
        <v>15</v>
      </c>
      <c r="W1747">
        <v>0</v>
      </c>
      <c r="X1747">
        <v>36</v>
      </c>
      <c r="Y1747">
        <v>675</v>
      </c>
      <c r="Z1747">
        <v>679</v>
      </c>
      <c r="AA1747">
        <v>4750</v>
      </c>
      <c r="AB1747">
        <v>-1</v>
      </c>
    </row>
    <row r="1748" spans="1:28" x14ac:dyDescent="0.25">
      <c r="A1748">
        <v>1747</v>
      </c>
      <c r="B1748">
        <v>54710</v>
      </c>
      <c r="C1748">
        <v>20000</v>
      </c>
      <c r="D1748">
        <v>20000</v>
      </c>
      <c r="E1748" s="1">
        <v>0.1399</v>
      </c>
      <c r="F1748" t="s">
        <v>14</v>
      </c>
      <c r="G1748" t="s">
        <v>15</v>
      </c>
      <c r="H1748" s="1">
        <v>9.5699999999999993E-2</v>
      </c>
      <c r="I1748" t="s">
        <v>24</v>
      </c>
      <c r="J1748" t="s">
        <v>31</v>
      </c>
      <c r="K1748">
        <v>3750</v>
      </c>
      <c r="L1748" t="s">
        <v>83</v>
      </c>
      <c r="M1748">
        <v>13</v>
      </c>
      <c r="N1748">
        <v>9775</v>
      </c>
      <c r="O1748">
        <v>1</v>
      </c>
      <c r="P1748" t="s">
        <v>40</v>
      </c>
      <c r="Q1748">
        <v>13</v>
      </c>
      <c r="R1748">
        <v>9</v>
      </c>
      <c r="S1748">
        <v>1</v>
      </c>
      <c r="T1748">
        <v>11</v>
      </c>
      <c r="U1748" t="s">
        <v>147</v>
      </c>
      <c r="V1748">
        <v>13</v>
      </c>
      <c r="W1748">
        <v>0</v>
      </c>
      <c r="X1748">
        <v>36</v>
      </c>
      <c r="Y1748">
        <v>700</v>
      </c>
      <c r="Z1748">
        <v>704</v>
      </c>
      <c r="AA1748">
        <v>3750</v>
      </c>
      <c r="AB1748">
        <v>11</v>
      </c>
    </row>
    <row r="1749" spans="1:28" x14ac:dyDescent="0.25">
      <c r="A1749">
        <v>1748</v>
      </c>
      <c r="B1749">
        <v>50817</v>
      </c>
      <c r="C1749">
        <v>14000</v>
      </c>
      <c r="D1749">
        <v>14000</v>
      </c>
      <c r="E1749" s="1">
        <v>0.13109999999999999</v>
      </c>
      <c r="F1749" t="s">
        <v>14</v>
      </c>
      <c r="G1749" t="s">
        <v>29</v>
      </c>
      <c r="H1749" s="1">
        <v>0.1678</v>
      </c>
      <c r="I1749" t="s">
        <v>24</v>
      </c>
      <c r="J1749" t="s">
        <v>31</v>
      </c>
      <c r="K1749">
        <v>5500</v>
      </c>
      <c r="L1749" t="s">
        <v>84</v>
      </c>
      <c r="M1749">
        <v>10</v>
      </c>
      <c r="N1749">
        <v>4919</v>
      </c>
      <c r="O1749">
        <v>0</v>
      </c>
      <c r="P1749" t="s">
        <v>53</v>
      </c>
      <c r="Q1749">
        <v>13</v>
      </c>
      <c r="R1749">
        <v>16</v>
      </c>
      <c r="S1749">
        <v>2</v>
      </c>
      <c r="T1749">
        <v>7</v>
      </c>
      <c r="U1749" t="s">
        <v>146</v>
      </c>
      <c r="V1749">
        <v>15</v>
      </c>
      <c r="W1749">
        <v>0</v>
      </c>
      <c r="X1749">
        <v>36</v>
      </c>
      <c r="Y1749">
        <v>680</v>
      </c>
      <c r="Z1749">
        <v>684</v>
      </c>
      <c r="AA1749">
        <v>5500</v>
      </c>
      <c r="AB1749">
        <v>7</v>
      </c>
    </row>
    <row r="1750" spans="1:28" x14ac:dyDescent="0.25">
      <c r="A1750">
        <v>1749</v>
      </c>
      <c r="B1750">
        <v>88361</v>
      </c>
      <c r="C1750">
        <v>12000</v>
      </c>
      <c r="D1750">
        <v>12000</v>
      </c>
      <c r="E1750" s="1">
        <v>6.6199999999999995E-2</v>
      </c>
      <c r="F1750" t="s">
        <v>14</v>
      </c>
      <c r="G1750" t="s">
        <v>29</v>
      </c>
      <c r="H1750" s="1">
        <v>0.1086</v>
      </c>
      <c r="I1750" t="s">
        <v>79</v>
      </c>
      <c r="J1750" t="s">
        <v>31</v>
      </c>
      <c r="K1750">
        <v>12500</v>
      </c>
      <c r="L1750" t="s">
        <v>52</v>
      </c>
      <c r="M1750">
        <v>12</v>
      </c>
      <c r="N1750">
        <v>15445</v>
      </c>
      <c r="O1750">
        <v>0</v>
      </c>
      <c r="P1750" t="s">
        <v>37</v>
      </c>
      <c r="Q1750">
        <v>6</v>
      </c>
      <c r="R1750">
        <v>10</v>
      </c>
      <c r="S1750">
        <v>2</v>
      </c>
      <c r="T1750">
        <v>3</v>
      </c>
      <c r="U1750" t="s">
        <v>146</v>
      </c>
      <c r="V1750">
        <v>9</v>
      </c>
      <c r="W1750">
        <v>0</v>
      </c>
      <c r="X1750">
        <v>36</v>
      </c>
      <c r="Y1750">
        <v>730</v>
      </c>
      <c r="Z1750">
        <v>734</v>
      </c>
      <c r="AA1750">
        <v>12500</v>
      </c>
      <c r="AB1750">
        <v>3</v>
      </c>
    </row>
    <row r="1751" spans="1:28" x14ac:dyDescent="0.25">
      <c r="A1751">
        <v>1750</v>
      </c>
      <c r="B1751">
        <v>47163</v>
      </c>
      <c r="C1751">
        <v>4200</v>
      </c>
      <c r="D1751">
        <v>4200</v>
      </c>
      <c r="E1751" s="1">
        <v>0.13669999999999999</v>
      </c>
      <c r="F1751" t="s">
        <v>14</v>
      </c>
      <c r="G1751" t="s">
        <v>33</v>
      </c>
      <c r="H1751" s="1">
        <v>0.12520000000000001</v>
      </c>
      <c r="I1751" t="s">
        <v>20</v>
      </c>
      <c r="J1751" t="s">
        <v>35</v>
      </c>
      <c r="K1751">
        <v>5000</v>
      </c>
      <c r="L1751" t="s">
        <v>78</v>
      </c>
      <c r="M1751">
        <v>8</v>
      </c>
      <c r="N1751">
        <v>9234</v>
      </c>
      <c r="O1751">
        <v>1</v>
      </c>
      <c r="P1751" t="s">
        <v>64</v>
      </c>
      <c r="Q1751">
        <v>13</v>
      </c>
      <c r="R1751">
        <v>12</v>
      </c>
      <c r="S1751">
        <v>3</v>
      </c>
      <c r="T1751">
        <v>4</v>
      </c>
      <c r="U1751" t="s">
        <v>147</v>
      </c>
      <c r="V1751">
        <v>12</v>
      </c>
      <c r="W1751">
        <v>1</v>
      </c>
      <c r="X1751">
        <v>36</v>
      </c>
      <c r="Y1751">
        <v>710</v>
      </c>
      <c r="Z1751">
        <v>714</v>
      </c>
      <c r="AA1751">
        <v>5000</v>
      </c>
      <c r="AB1751">
        <v>4</v>
      </c>
    </row>
    <row r="1752" spans="1:28" x14ac:dyDescent="0.25">
      <c r="A1752">
        <v>1751</v>
      </c>
      <c r="B1752">
        <v>74506</v>
      </c>
      <c r="C1752">
        <v>7100</v>
      </c>
      <c r="D1752">
        <v>7100</v>
      </c>
      <c r="E1752" s="1">
        <v>0.1114</v>
      </c>
      <c r="F1752" t="s">
        <v>14</v>
      </c>
      <c r="G1752" t="s">
        <v>15</v>
      </c>
      <c r="H1752" s="1">
        <v>0.1246</v>
      </c>
      <c r="I1752" t="s">
        <v>61</v>
      </c>
      <c r="J1752" t="s">
        <v>17</v>
      </c>
      <c r="K1752">
        <v>2183.33</v>
      </c>
      <c r="L1752" t="s">
        <v>25</v>
      </c>
      <c r="M1752">
        <v>7</v>
      </c>
      <c r="N1752">
        <v>7013</v>
      </c>
      <c r="O1752">
        <v>0</v>
      </c>
      <c r="P1752" t="s">
        <v>40</v>
      </c>
      <c r="Q1752">
        <v>11</v>
      </c>
      <c r="R1752">
        <v>12</v>
      </c>
      <c r="S1752">
        <v>1</v>
      </c>
      <c r="T1752">
        <v>11</v>
      </c>
      <c r="U1752" t="s">
        <v>146</v>
      </c>
      <c r="V1752">
        <v>14</v>
      </c>
      <c r="W1752">
        <v>1</v>
      </c>
      <c r="X1752">
        <v>36</v>
      </c>
      <c r="Y1752">
        <v>690</v>
      </c>
      <c r="Z1752">
        <v>694</v>
      </c>
      <c r="AA1752">
        <v>2183.33</v>
      </c>
      <c r="AB1752">
        <v>11</v>
      </c>
    </row>
    <row r="1753" spans="1:28" x14ac:dyDescent="0.25">
      <c r="A1753">
        <v>1752</v>
      </c>
      <c r="B1753">
        <v>48636</v>
      </c>
      <c r="C1753">
        <v>15000</v>
      </c>
      <c r="D1753">
        <v>15000</v>
      </c>
      <c r="E1753" s="1">
        <v>0.14649999999999999</v>
      </c>
      <c r="F1753" t="s">
        <v>14</v>
      </c>
      <c r="G1753" t="s">
        <v>29</v>
      </c>
      <c r="H1753" s="1">
        <v>5.5199999999999999E-2</v>
      </c>
      <c r="I1753" t="s">
        <v>79</v>
      </c>
      <c r="J1753" t="s">
        <v>17</v>
      </c>
      <c r="K1753">
        <v>5416.67</v>
      </c>
      <c r="L1753" t="s">
        <v>83</v>
      </c>
      <c r="M1753">
        <v>9</v>
      </c>
      <c r="N1753">
        <v>13775</v>
      </c>
      <c r="O1753">
        <v>1</v>
      </c>
      <c r="P1753" t="s">
        <v>40</v>
      </c>
      <c r="Q1753">
        <v>14</v>
      </c>
      <c r="R1753">
        <v>5</v>
      </c>
      <c r="S1753">
        <v>2</v>
      </c>
      <c r="T1753">
        <v>11</v>
      </c>
      <c r="U1753" t="s">
        <v>147</v>
      </c>
      <c r="V1753">
        <v>13</v>
      </c>
      <c r="W1753">
        <v>1</v>
      </c>
      <c r="X1753">
        <v>36</v>
      </c>
      <c r="Y1753">
        <v>700</v>
      </c>
      <c r="Z1753">
        <v>704</v>
      </c>
      <c r="AA1753">
        <v>5416.67</v>
      </c>
      <c r="AB1753">
        <v>11</v>
      </c>
    </row>
    <row r="1754" spans="1:28" x14ac:dyDescent="0.25">
      <c r="A1754">
        <v>1753</v>
      </c>
      <c r="B1754">
        <v>2007</v>
      </c>
      <c r="C1754">
        <v>15000</v>
      </c>
      <c r="D1754">
        <v>9364.4</v>
      </c>
      <c r="E1754" s="1">
        <v>0.1095</v>
      </c>
      <c r="F1754" t="s">
        <v>14</v>
      </c>
      <c r="G1754" t="s">
        <v>101</v>
      </c>
      <c r="H1754" s="1">
        <v>2.7699999999999999E-2</v>
      </c>
      <c r="I1754" t="s">
        <v>20</v>
      </c>
      <c r="J1754" t="s">
        <v>17</v>
      </c>
      <c r="K1754">
        <v>6666.67</v>
      </c>
      <c r="L1754" t="s">
        <v>82</v>
      </c>
      <c r="M1754">
        <v>13</v>
      </c>
      <c r="N1754">
        <v>11002</v>
      </c>
      <c r="O1754">
        <v>1</v>
      </c>
      <c r="P1754" t="s">
        <v>19</v>
      </c>
      <c r="Q1754">
        <v>10</v>
      </c>
      <c r="R1754">
        <v>2</v>
      </c>
      <c r="S1754">
        <v>0</v>
      </c>
      <c r="T1754">
        <v>0</v>
      </c>
      <c r="U1754" t="s">
        <v>147</v>
      </c>
      <c r="V1754">
        <v>8</v>
      </c>
      <c r="W1754">
        <v>1</v>
      </c>
      <c r="X1754">
        <v>36</v>
      </c>
      <c r="Y1754">
        <v>750</v>
      </c>
      <c r="Z1754">
        <v>754</v>
      </c>
      <c r="AA1754">
        <v>6666.67</v>
      </c>
      <c r="AB1754">
        <v>0</v>
      </c>
    </row>
    <row r="1755" spans="1:28" x14ac:dyDescent="0.25">
      <c r="A1755">
        <v>1754</v>
      </c>
      <c r="B1755">
        <v>55042</v>
      </c>
      <c r="C1755">
        <v>9000</v>
      </c>
      <c r="D1755">
        <v>8975</v>
      </c>
      <c r="E1755" s="1">
        <v>0.14649999999999999</v>
      </c>
      <c r="F1755" t="s">
        <v>14</v>
      </c>
      <c r="G1755" t="s">
        <v>29</v>
      </c>
      <c r="H1755" s="1">
        <v>0.14360000000000001</v>
      </c>
      <c r="I1755" t="s">
        <v>103</v>
      </c>
      <c r="J1755" t="s">
        <v>31</v>
      </c>
      <c r="K1755">
        <v>2500</v>
      </c>
      <c r="L1755" t="s">
        <v>48</v>
      </c>
      <c r="M1755">
        <v>10</v>
      </c>
      <c r="N1755">
        <v>11540</v>
      </c>
      <c r="O1755">
        <v>0</v>
      </c>
      <c r="P1755" t="s">
        <v>19</v>
      </c>
      <c r="Q1755">
        <v>14</v>
      </c>
      <c r="R1755">
        <v>14</v>
      </c>
      <c r="S1755">
        <v>2</v>
      </c>
      <c r="T1755">
        <v>0</v>
      </c>
      <c r="U1755" t="s">
        <v>146</v>
      </c>
      <c r="V1755">
        <v>17</v>
      </c>
      <c r="W1755">
        <v>0</v>
      </c>
      <c r="X1755">
        <v>36</v>
      </c>
      <c r="Y1755">
        <v>665</v>
      </c>
      <c r="Z1755">
        <v>669</v>
      </c>
      <c r="AA1755">
        <v>2500</v>
      </c>
      <c r="AB1755">
        <v>0</v>
      </c>
    </row>
    <row r="1756" spans="1:28" x14ac:dyDescent="0.25">
      <c r="A1756">
        <v>1755</v>
      </c>
      <c r="B1756">
        <v>63404</v>
      </c>
      <c r="C1756">
        <v>23300</v>
      </c>
      <c r="D1756">
        <v>23275</v>
      </c>
      <c r="E1756" s="1">
        <v>0.23830000000000001</v>
      </c>
      <c r="F1756" t="s">
        <v>23</v>
      </c>
      <c r="G1756" t="s">
        <v>15</v>
      </c>
      <c r="H1756" s="1">
        <v>0.33560000000000001</v>
      </c>
      <c r="I1756" t="s">
        <v>61</v>
      </c>
      <c r="J1756" t="s">
        <v>17</v>
      </c>
      <c r="K1756">
        <v>13666.67</v>
      </c>
      <c r="L1756" t="s">
        <v>73</v>
      </c>
      <c r="M1756">
        <v>15</v>
      </c>
      <c r="N1756">
        <v>72774</v>
      </c>
      <c r="O1756">
        <v>1</v>
      </c>
      <c r="P1756" t="s">
        <v>32</v>
      </c>
      <c r="Q1756">
        <v>23</v>
      </c>
      <c r="R1756">
        <v>33</v>
      </c>
      <c r="S1756">
        <v>1</v>
      </c>
      <c r="T1756">
        <v>9</v>
      </c>
      <c r="U1756" t="s">
        <v>147</v>
      </c>
      <c r="V1756">
        <v>18</v>
      </c>
      <c r="W1756">
        <v>1</v>
      </c>
      <c r="X1756">
        <v>60</v>
      </c>
      <c r="Y1756">
        <v>660</v>
      </c>
      <c r="Z1756">
        <v>664</v>
      </c>
      <c r="AA1756">
        <v>13666.67</v>
      </c>
      <c r="AB1756">
        <v>9</v>
      </c>
    </row>
    <row r="1757" spans="1:28" x14ac:dyDescent="0.25">
      <c r="A1757">
        <v>1756</v>
      </c>
      <c r="B1757">
        <v>97210</v>
      </c>
      <c r="C1757">
        <v>20000</v>
      </c>
      <c r="D1757">
        <v>20000</v>
      </c>
      <c r="E1757" s="1">
        <v>0.158</v>
      </c>
      <c r="F1757" t="s">
        <v>23</v>
      </c>
      <c r="G1757" t="s">
        <v>29</v>
      </c>
      <c r="H1757" s="1">
        <v>0.25890000000000002</v>
      </c>
      <c r="I1757" t="s">
        <v>24</v>
      </c>
      <c r="J1757" t="s">
        <v>31</v>
      </c>
      <c r="K1757">
        <v>4166.67</v>
      </c>
      <c r="L1757" t="s">
        <v>25</v>
      </c>
      <c r="M1757">
        <v>23</v>
      </c>
      <c r="N1757">
        <v>34720</v>
      </c>
      <c r="O1757">
        <v>0</v>
      </c>
      <c r="P1757" t="s">
        <v>28</v>
      </c>
      <c r="Q1757">
        <v>15</v>
      </c>
      <c r="R1757">
        <v>25</v>
      </c>
      <c r="S1757">
        <v>2</v>
      </c>
      <c r="T1757">
        <v>5</v>
      </c>
      <c r="U1757" t="s">
        <v>146</v>
      </c>
      <c r="V1757">
        <v>14</v>
      </c>
      <c r="W1757">
        <v>0</v>
      </c>
      <c r="X1757">
        <v>60</v>
      </c>
      <c r="Y1757">
        <v>690</v>
      </c>
      <c r="Z1757">
        <v>694</v>
      </c>
      <c r="AA1757">
        <v>4166.67</v>
      </c>
      <c r="AB1757">
        <v>5</v>
      </c>
    </row>
    <row r="1758" spans="1:28" x14ac:dyDescent="0.25">
      <c r="A1758">
        <v>1757</v>
      </c>
      <c r="B1758">
        <v>56887</v>
      </c>
      <c r="C1758">
        <v>2000</v>
      </c>
      <c r="D1758">
        <v>2000</v>
      </c>
      <c r="E1758" s="1">
        <v>0.1399</v>
      </c>
      <c r="F1758" t="s">
        <v>14</v>
      </c>
      <c r="G1758" t="s">
        <v>29</v>
      </c>
      <c r="H1758" s="1">
        <v>0.25130000000000002</v>
      </c>
      <c r="I1758" t="s">
        <v>71</v>
      </c>
      <c r="J1758" t="s">
        <v>31</v>
      </c>
      <c r="K1758">
        <v>7583.33</v>
      </c>
      <c r="L1758" t="s">
        <v>36</v>
      </c>
      <c r="M1758">
        <v>11</v>
      </c>
      <c r="N1758">
        <v>39656</v>
      </c>
      <c r="O1758">
        <v>0</v>
      </c>
      <c r="P1758" t="s">
        <v>40</v>
      </c>
      <c r="Q1758">
        <v>13</v>
      </c>
      <c r="R1758">
        <v>25</v>
      </c>
      <c r="S1758">
        <v>2</v>
      </c>
      <c r="T1758">
        <v>11</v>
      </c>
      <c r="U1758" t="s">
        <v>146</v>
      </c>
      <c r="V1758">
        <v>16</v>
      </c>
      <c r="W1758">
        <v>0</v>
      </c>
      <c r="X1758">
        <v>36</v>
      </c>
      <c r="Y1758">
        <v>670</v>
      </c>
      <c r="Z1758">
        <v>674</v>
      </c>
      <c r="AA1758">
        <v>7583.33</v>
      </c>
      <c r="AB1758">
        <v>11</v>
      </c>
    </row>
    <row r="1759" spans="1:28" x14ac:dyDescent="0.25">
      <c r="A1759">
        <v>1758</v>
      </c>
      <c r="B1759">
        <v>13181</v>
      </c>
      <c r="C1759">
        <v>25000</v>
      </c>
      <c r="D1759">
        <v>20737.86</v>
      </c>
      <c r="E1759" s="1">
        <v>0.13980000000000001</v>
      </c>
      <c r="F1759" t="s">
        <v>23</v>
      </c>
      <c r="G1759" t="s">
        <v>15</v>
      </c>
      <c r="H1759" s="1">
        <v>8.9099999999999999E-2</v>
      </c>
      <c r="I1759" t="s">
        <v>69</v>
      </c>
      <c r="J1759" t="s">
        <v>31</v>
      </c>
      <c r="K1759">
        <v>10833.33</v>
      </c>
      <c r="L1759" t="s">
        <v>39</v>
      </c>
      <c r="M1759">
        <v>11</v>
      </c>
      <c r="N1759">
        <v>35046</v>
      </c>
      <c r="O1759">
        <v>2</v>
      </c>
      <c r="P1759" t="s">
        <v>19</v>
      </c>
      <c r="Q1759">
        <v>13</v>
      </c>
      <c r="R1759">
        <v>8</v>
      </c>
      <c r="S1759">
        <v>1</v>
      </c>
      <c r="T1759">
        <v>0</v>
      </c>
      <c r="U1759" t="s">
        <v>148</v>
      </c>
      <c r="V1759">
        <v>11</v>
      </c>
      <c r="W1759">
        <v>0</v>
      </c>
      <c r="X1759">
        <v>60</v>
      </c>
      <c r="Y1759">
        <v>720</v>
      </c>
      <c r="Z1759">
        <v>724</v>
      </c>
      <c r="AA1759">
        <v>10833.33</v>
      </c>
      <c r="AB1759">
        <v>0</v>
      </c>
    </row>
    <row r="1760" spans="1:28" x14ac:dyDescent="0.25">
      <c r="A1760">
        <v>1759</v>
      </c>
      <c r="B1760">
        <v>15176</v>
      </c>
      <c r="C1760">
        <v>11975</v>
      </c>
      <c r="D1760">
        <v>11975</v>
      </c>
      <c r="E1760" s="1">
        <v>0.15210000000000001</v>
      </c>
      <c r="F1760" t="s">
        <v>23</v>
      </c>
      <c r="G1760" t="s">
        <v>15</v>
      </c>
      <c r="H1760" s="1">
        <v>0.1981</v>
      </c>
      <c r="I1760" t="s">
        <v>72</v>
      </c>
      <c r="J1760" t="s">
        <v>17</v>
      </c>
      <c r="K1760">
        <v>5382</v>
      </c>
      <c r="L1760" t="s">
        <v>27</v>
      </c>
      <c r="M1760">
        <v>11</v>
      </c>
      <c r="N1760">
        <v>9475</v>
      </c>
      <c r="O1760">
        <v>0</v>
      </c>
      <c r="P1760" t="s">
        <v>37</v>
      </c>
      <c r="Q1760">
        <v>15</v>
      </c>
      <c r="R1760">
        <v>19</v>
      </c>
      <c r="S1760">
        <v>1</v>
      </c>
      <c r="T1760">
        <v>3</v>
      </c>
      <c r="U1760" t="s">
        <v>146</v>
      </c>
      <c r="V1760">
        <v>14</v>
      </c>
      <c r="W1760">
        <v>1</v>
      </c>
      <c r="X1760">
        <v>60</v>
      </c>
      <c r="Y1760">
        <v>695</v>
      </c>
      <c r="Z1760">
        <v>699</v>
      </c>
      <c r="AA1760">
        <v>5382</v>
      </c>
      <c r="AB1760">
        <v>3</v>
      </c>
    </row>
    <row r="1761" spans="1:28" x14ac:dyDescent="0.25">
      <c r="A1761">
        <v>1760</v>
      </c>
      <c r="B1761">
        <v>85370</v>
      </c>
      <c r="C1761">
        <v>10000</v>
      </c>
      <c r="D1761">
        <v>10000</v>
      </c>
      <c r="E1761" s="1">
        <v>0.158</v>
      </c>
      <c r="F1761" t="s">
        <v>14</v>
      </c>
      <c r="G1761" t="s">
        <v>15</v>
      </c>
      <c r="H1761" s="1">
        <v>0.13569999999999999</v>
      </c>
      <c r="I1761" t="s">
        <v>54</v>
      </c>
      <c r="J1761" t="s">
        <v>17</v>
      </c>
      <c r="K1761">
        <v>4583.33</v>
      </c>
      <c r="L1761" t="s">
        <v>62</v>
      </c>
      <c r="M1761">
        <v>16</v>
      </c>
      <c r="N1761">
        <v>24989</v>
      </c>
      <c r="O1761">
        <v>1</v>
      </c>
      <c r="P1761" t="s">
        <v>40</v>
      </c>
      <c r="Q1761">
        <v>15</v>
      </c>
      <c r="R1761">
        <v>13</v>
      </c>
      <c r="S1761">
        <v>1</v>
      </c>
      <c r="T1761">
        <v>11</v>
      </c>
      <c r="U1761" t="s">
        <v>147</v>
      </c>
      <c r="V1761">
        <v>15</v>
      </c>
      <c r="W1761">
        <v>1</v>
      </c>
      <c r="X1761">
        <v>36</v>
      </c>
      <c r="Y1761">
        <v>675</v>
      </c>
      <c r="Z1761">
        <v>679</v>
      </c>
      <c r="AA1761">
        <v>4583.33</v>
      </c>
      <c r="AB1761">
        <v>11</v>
      </c>
    </row>
    <row r="1762" spans="1:28" x14ac:dyDescent="0.25">
      <c r="A1762">
        <v>1761</v>
      </c>
      <c r="B1762">
        <v>4481</v>
      </c>
      <c r="C1762">
        <v>9000</v>
      </c>
      <c r="D1762">
        <v>8800</v>
      </c>
      <c r="E1762" s="1">
        <v>0.1148</v>
      </c>
      <c r="F1762" t="s">
        <v>14</v>
      </c>
      <c r="G1762" t="s">
        <v>29</v>
      </c>
      <c r="H1762" s="1">
        <v>0.1893</v>
      </c>
      <c r="I1762" t="s">
        <v>20</v>
      </c>
      <c r="J1762" t="s">
        <v>31</v>
      </c>
      <c r="K1762">
        <v>3750</v>
      </c>
      <c r="L1762" t="s">
        <v>21</v>
      </c>
      <c r="M1762">
        <v>6</v>
      </c>
      <c r="N1762">
        <v>14576</v>
      </c>
      <c r="O1762">
        <v>0</v>
      </c>
      <c r="P1762" t="s">
        <v>19</v>
      </c>
      <c r="Q1762">
        <v>11</v>
      </c>
      <c r="R1762">
        <v>18</v>
      </c>
      <c r="S1762">
        <v>2</v>
      </c>
      <c r="T1762">
        <v>0</v>
      </c>
      <c r="U1762" t="s">
        <v>146</v>
      </c>
      <c r="V1762">
        <v>11</v>
      </c>
      <c r="W1762">
        <v>0</v>
      </c>
      <c r="X1762">
        <v>36</v>
      </c>
      <c r="Y1762">
        <v>715</v>
      </c>
      <c r="Z1762">
        <v>719</v>
      </c>
      <c r="AA1762">
        <v>3750</v>
      </c>
      <c r="AB1762">
        <v>0</v>
      </c>
    </row>
    <row r="1763" spans="1:28" x14ac:dyDescent="0.25">
      <c r="A1763">
        <v>1762</v>
      </c>
      <c r="B1763">
        <v>20862</v>
      </c>
      <c r="C1763">
        <v>15800</v>
      </c>
      <c r="D1763">
        <v>15700</v>
      </c>
      <c r="E1763" s="1">
        <v>0.16020000000000001</v>
      </c>
      <c r="F1763" t="s">
        <v>23</v>
      </c>
      <c r="G1763" t="s">
        <v>15</v>
      </c>
      <c r="H1763" s="1">
        <v>0.19639999999999999</v>
      </c>
      <c r="I1763" t="s">
        <v>24</v>
      </c>
      <c r="J1763" t="s">
        <v>17</v>
      </c>
      <c r="K1763">
        <v>7388.42</v>
      </c>
      <c r="L1763" t="s">
        <v>78</v>
      </c>
      <c r="M1763">
        <v>13</v>
      </c>
      <c r="N1763">
        <v>32120</v>
      </c>
      <c r="O1763">
        <v>1</v>
      </c>
      <c r="P1763" t="s">
        <v>40</v>
      </c>
      <c r="Q1763">
        <v>16</v>
      </c>
      <c r="R1763">
        <v>19</v>
      </c>
      <c r="S1763">
        <v>1</v>
      </c>
      <c r="T1763">
        <v>11</v>
      </c>
      <c r="U1763" t="s">
        <v>147</v>
      </c>
      <c r="V1763">
        <v>12</v>
      </c>
      <c r="W1763">
        <v>1</v>
      </c>
      <c r="X1763">
        <v>60</v>
      </c>
      <c r="Y1763">
        <v>710</v>
      </c>
      <c r="Z1763">
        <v>714</v>
      </c>
      <c r="AA1763">
        <v>7388.42</v>
      </c>
      <c r="AB1763">
        <v>11</v>
      </c>
    </row>
    <row r="1764" spans="1:28" x14ac:dyDescent="0.25">
      <c r="A1764">
        <v>1763</v>
      </c>
      <c r="B1764">
        <v>363</v>
      </c>
      <c r="C1764">
        <v>10000</v>
      </c>
      <c r="D1764">
        <v>4082.56</v>
      </c>
      <c r="E1764" s="1">
        <v>0.13300000000000001</v>
      </c>
      <c r="F1764" t="s">
        <v>14</v>
      </c>
      <c r="G1764" t="s">
        <v>101</v>
      </c>
      <c r="H1764" s="1">
        <v>6.3100000000000003E-2</v>
      </c>
      <c r="I1764" t="s">
        <v>20</v>
      </c>
      <c r="J1764" t="s">
        <v>35</v>
      </c>
      <c r="K1764">
        <v>10000</v>
      </c>
      <c r="L1764" t="s">
        <v>73</v>
      </c>
      <c r="M1764">
        <v>11</v>
      </c>
      <c r="N1764">
        <v>28653</v>
      </c>
      <c r="O1764">
        <v>0</v>
      </c>
      <c r="P1764" t="s">
        <v>40</v>
      </c>
      <c r="Q1764">
        <v>13</v>
      </c>
      <c r="R1764">
        <v>6</v>
      </c>
      <c r="S1764">
        <v>0</v>
      </c>
      <c r="T1764">
        <v>11</v>
      </c>
      <c r="U1764" t="s">
        <v>146</v>
      </c>
      <c r="V1764">
        <v>18</v>
      </c>
      <c r="W1764">
        <v>1</v>
      </c>
      <c r="X1764">
        <v>36</v>
      </c>
      <c r="Y1764">
        <v>660</v>
      </c>
      <c r="Z1764">
        <v>664</v>
      </c>
      <c r="AA1764">
        <v>10000</v>
      </c>
      <c r="AB1764">
        <v>11</v>
      </c>
    </row>
    <row r="1765" spans="1:28" x14ac:dyDescent="0.25">
      <c r="A1765">
        <v>1764</v>
      </c>
      <c r="B1765">
        <v>102503</v>
      </c>
      <c r="C1765">
        <v>3600</v>
      </c>
      <c r="D1765">
        <v>0</v>
      </c>
      <c r="E1765" s="1">
        <v>0.13239999999999999</v>
      </c>
      <c r="F1765" t="s">
        <v>14</v>
      </c>
      <c r="G1765" t="s">
        <v>33</v>
      </c>
      <c r="H1765" s="1">
        <v>9.1399999999999995E-2</v>
      </c>
      <c r="I1765" t="s">
        <v>107</v>
      </c>
      <c r="J1765" t="s">
        <v>31</v>
      </c>
      <c r="K1765">
        <v>6290</v>
      </c>
      <c r="L1765" t="s">
        <v>119</v>
      </c>
      <c r="M1765">
        <v>7</v>
      </c>
      <c r="N1765">
        <v>3453</v>
      </c>
      <c r="O1765">
        <v>0</v>
      </c>
      <c r="P1765" t="s">
        <v>19</v>
      </c>
      <c r="Q1765">
        <v>13</v>
      </c>
      <c r="R1765">
        <v>9</v>
      </c>
      <c r="S1765">
        <v>3</v>
      </c>
      <c r="T1765">
        <v>0</v>
      </c>
      <c r="U1765" t="s">
        <v>146</v>
      </c>
      <c r="V1765">
        <v>14</v>
      </c>
      <c r="W1765">
        <v>0</v>
      </c>
      <c r="X1765">
        <v>36</v>
      </c>
      <c r="Y1765">
        <v>655</v>
      </c>
      <c r="Z1765">
        <v>659</v>
      </c>
      <c r="AA1765">
        <v>6290</v>
      </c>
      <c r="AB1765">
        <v>0</v>
      </c>
    </row>
    <row r="1766" spans="1:28" x14ac:dyDescent="0.25">
      <c r="A1766">
        <v>1765</v>
      </c>
      <c r="B1766">
        <v>60439</v>
      </c>
      <c r="C1766">
        <v>10000</v>
      </c>
      <c r="D1766">
        <v>10000</v>
      </c>
      <c r="E1766" s="1">
        <v>0.13109999999999999</v>
      </c>
      <c r="F1766" t="s">
        <v>14</v>
      </c>
      <c r="G1766" t="s">
        <v>29</v>
      </c>
      <c r="H1766" s="1">
        <v>7.2300000000000003E-2</v>
      </c>
      <c r="I1766" t="s">
        <v>111</v>
      </c>
      <c r="J1766" t="s">
        <v>17</v>
      </c>
      <c r="K1766">
        <v>3333.33</v>
      </c>
      <c r="L1766" t="s">
        <v>83</v>
      </c>
      <c r="M1766">
        <v>6</v>
      </c>
      <c r="N1766">
        <v>10793</v>
      </c>
      <c r="O1766">
        <v>2</v>
      </c>
      <c r="P1766" t="s">
        <v>49</v>
      </c>
      <c r="Q1766">
        <v>13</v>
      </c>
      <c r="R1766">
        <v>7</v>
      </c>
      <c r="S1766">
        <v>2</v>
      </c>
      <c r="T1766">
        <v>1</v>
      </c>
      <c r="U1766" t="s">
        <v>148</v>
      </c>
      <c r="V1766">
        <v>13</v>
      </c>
      <c r="W1766">
        <v>1</v>
      </c>
      <c r="X1766">
        <v>36</v>
      </c>
      <c r="Y1766">
        <v>700</v>
      </c>
      <c r="Z1766">
        <v>704</v>
      </c>
      <c r="AA1766">
        <v>3333.33</v>
      </c>
      <c r="AB1766">
        <v>1</v>
      </c>
    </row>
    <row r="1767" spans="1:28" x14ac:dyDescent="0.25">
      <c r="A1767">
        <v>1766</v>
      </c>
      <c r="B1767">
        <v>53648</v>
      </c>
      <c r="C1767">
        <v>19500</v>
      </c>
      <c r="D1767">
        <v>19500</v>
      </c>
      <c r="E1767" s="1">
        <v>0.20499999999999999</v>
      </c>
      <c r="F1767" t="s">
        <v>14</v>
      </c>
      <c r="G1767" t="s">
        <v>15</v>
      </c>
      <c r="H1767" s="1">
        <v>2.93E-2</v>
      </c>
      <c r="I1767" t="s">
        <v>79</v>
      </c>
      <c r="J1767" t="s">
        <v>17</v>
      </c>
      <c r="K1767">
        <v>9250</v>
      </c>
      <c r="L1767" t="s">
        <v>62</v>
      </c>
      <c r="M1767">
        <v>5</v>
      </c>
      <c r="N1767">
        <v>8915</v>
      </c>
      <c r="O1767">
        <v>1</v>
      </c>
      <c r="P1767" t="s">
        <v>40</v>
      </c>
      <c r="Q1767">
        <v>20</v>
      </c>
      <c r="R1767">
        <v>2</v>
      </c>
      <c r="S1767">
        <v>1</v>
      </c>
      <c r="T1767">
        <v>11</v>
      </c>
      <c r="U1767" t="s">
        <v>147</v>
      </c>
      <c r="V1767">
        <v>15</v>
      </c>
      <c r="W1767">
        <v>1</v>
      </c>
      <c r="X1767">
        <v>36</v>
      </c>
      <c r="Y1767">
        <v>675</v>
      </c>
      <c r="Z1767">
        <v>679</v>
      </c>
      <c r="AA1767">
        <v>9250</v>
      </c>
      <c r="AB1767">
        <v>11</v>
      </c>
    </row>
    <row r="1768" spans="1:28" x14ac:dyDescent="0.25">
      <c r="A1768">
        <v>1767</v>
      </c>
      <c r="B1768">
        <v>26129</v>
      </c>
      <c r="C1768">
        <v>18000</v>
      </c>
      <c r="D1768">
        <v>18000</v>
      </c>
      <c r="E1768" s="1">
        <v>7.4899999999999994E-2</v>
      </c>
      <c r="F1768" t="s">
        <v>14</v>
      </c>
      <c r="G1768" t="s">
        <v>29</v>
      </c>
      <c r="H1768" s="1">
        <v>8.5199999999999998E-2</v>
      </c>
      <c r="I1768" t="s">
        <v>71</v>
      </c>
      <c r="J1768" t="s">
        <v>35</v>
      </c>
      <c r="K1768">
        <v>4250</v>
      </c>
      <c r="L1768" t="s">
        <v>88</v>
      </c>
      <c r="M1768">
        <v>5</v>
      </c>
      <c r="N1768">
        <v>19566</v>
      </c>
      <c r="O1768">
        <v>0</v>
      </c>
      <c r="P1768" t="s">
        <v>40</v>
      </c>
      <c r="Q1768">
        <v>7</v>
      </c>
      <c r="R1768">
        <v>8</v>
      </c>
      <c r="S1768">
        <v>2</v>
      </c>
      <c r="T1768">
        <v>11</v>
      </c>
      <c r="U1768" t="s">
        <v>146</v>
      </c>
      <c r="V1768">
        <v>8</v>
      </c>
      <c r="W1768">
        <v>1</v>
      </c>
      <c r="X1768">
        <v>36</v>
      </c>
      <c r="Y1768">
        <v>755</v>
      </c>
      <c r="Z1768">
        <v>759</v>
      </c>
      <c r="AA1768">
        <v>4250</v>
      </c>
      <c r="AB1768">
        <v>11</v>
      </c>
    </row>
    <row r="1769" spans="1:28" x14ac:dyDescent="0.25">
      <c r="A1769">
        <v>1768</v>
      </c>
      <c r="B1769">
        <v>18058</v>
      </c>
      <c r="C1769">
        <v>22000</v>
      </c>
      <c r="D1769">
        <v>21950</v>
      </c>
      <c r="E1769" s="1">
        <v>8.8800000000000004E-2</v>
      </c>
      <c r="F1769" t="s">
        <v>14</v>
      </c>
      <c r="G1769" t="s">
        <v>15</v>
      </c>
      <c r="H1769" s="1">
        <v>0.19370000000000001</v>
      </c>
      <c r="I1769" t="s">
        <v>72</v>
      </c>
      <c r="J1769" t="s">
        <v>17</v>
      </c>
      <c r="K1769">
        <v>6041.67</v>
      </c>
      <c r="L1769" t="s">
        <v>51</v>
      </c>
      <c r="M1769">
        <v>9</v>
      </c>
      <c r="N1769">
        <v>6055</v>
      </c>
      <c r="O1769">
        <v>1</v>
      </c>
      <c r="P1769" t="s">
        <v>19</v>
      </c>
      <c r="Q1769">
        <v>8</v>
      </c>
      <c r="R1769">
        <v>19</v>
      </c>
      <c r="S1769">
        <v>1</v>
      </c>
      <c r="T1769">
        <v>0</v>
      </c>
      <c r="U1769" t="s">
        <v>147</v>
      </c>
      <c r="V1769">
        <v>10</v>
      </c>
      <c r="W1769">
        <v>1</v>
      </c>
      <c r="X1769">
        <v>36</v>
      </c>
      <c r="Y1769">
        <v>725</v>
      </c>
      <c r="Z1769">
        <v>729</v>
      </c>
      <c r="AA1769">
        <v>6041.67</v>
      </c>
      <c r="AB1769">
        <v>0</v>
      </c>
    </row>
    <row r="1770" spans="1:28" x14ac:dyDescent="0.25">
      <c r="A1770">
        <v>1769</v>
      </c>
      <c r="B1770">
        <v>240</v>
      </c>
      <c r="C1770">
        <v>22350</v>
      </c>
      <c r="D1770">
        <v>486.13</v>
      </c>
      <c r="E1770" s="1">
        <v>0.14069999999999999</v>
      </c>
      <c r="F1770" t="s">
        <v>14</v>
      </c>
      <c r="G1770" t="s">
        <v>68</v>
      </c>
      <c r="H1770" s="1">
        <v>3.6600000000000001E-2</v>
      </c>
      <c r="I1770" t="s">
        <v>71</v>
      </c>
      <c r="J1770" t="s">
        <v>35</v>
      </c>
      <c r="K1770">
        <v>11250</v>
      </c>
      <c r="L1770" t="s">
        <v>36</v>
      </c>
      <c r="M1770">
        <v>8</v>
      </c>
      <c r="N1770">
        <v>10753</v>
      </c>
      <c r="O1770">
        <v>2</v>
      </c>
      <c r="P1770" t="s">
        <v>49</v>
      </c>
      <c r="Q1770">
        <v>14</v>
      </c>
      <c r="R1770">
        <v>3</v>
      </c>
      <c r="S1770">
        <v>4</v>
      </c>
      <c r="T1770">
        <v>1</v>
      </c>
      <c r="U1770" t="s">
        <v>148</v>
      </c>
      <c r="V1770">
        <v>16</v>
      </c>
      <c r="W1770">
        <v>1</v>
      </c>
      <c r="X1770">
        <v>36</v>
      </c>
      <c r="Y1770">
        <v>670</v>
      </c>
      <c r="Z1770">
        <v>674</v>
      </c>
      <c r="AA1770">
        <v>11250</v>
      </c>
      <c r="AB1770">
        <v>1</v>
      </c>
    </row>
    <row r="1771" spans="1:28" x14ac:dyDescent="0.25">
      <c r="A1771">
        <v>1770</v>
      </c>
      <c r="B1771">
        <v>103248</v>
      </c>
      <c r="C1771">
        <v>5000</v>
      </c>
      <c r="D1771">
        <v>5000</v>
      </c>
      <c r="E1771" s="1">
        <v>0.13919999999999999</v>
      </c>
      <c r="F1771" t="s">
        <v>14</v>
      </c>
      <c r="G1771" t="s">
        <v>15</v>
      </c>
      <c r="H1771" s="1">
        <v>0.108</v>
      </c>
      <c r="I1771" t="s">
        <v>71</v>
      </c>
      <c r="J1771" t="s">
        <v>31</v>
      </c>
      <c r="K1771">
        <v>2500</v>
      </c>
      <c r="L1771" t="s">
        <v>83</v>
      </c>
      <c r="M1771">
        <v>7</v>
      </c>
      <c r="N1771">
        <v>2050</v>
      </c>
      <c r="O1771">
        <v>4</v>
      </c>
      <c r="P1771" t="s">
        <v>19</v>
      </c>
      <c r="Q1771">
        <v>13</v>
      </c>
      <c r="R1771">
        <v>10</v>
      </c>
      <c r="S1771">
        <v>1</v>
      </c>
      <c r="T1771">
        <v>0</v>
      </c>
      <c r="U1771" t="s">
        <v>149</v>
      </c>
      <c r="V1771">
        <v>13</v>
      </c>
      <c r="W1771">
        <v>0</v>
      </c>
      <c r="X1771">
        <v>36</v>
      </c>
      <c r="Y1771">
        <v>700</v>
      </c>
      <c r="Z1771">
        <v>704</v>
      </c>
      <c r="AA1771">
        <v>2500</v>
      </c>
      <c r="AB1771">
        <v>0</v>
      </c>
    </row>
    <row r="1772" spans="1:28" x14ac:dyDescent="0.25">
      <c r="A1772">
        <v>1771</v>
      </c>
      <c r="B1772">
        <v>81211</v>
      </c>
      <c r="C1772">
        <v>20000</v>
      </c>
      <c r="D1772">
        <v>20000</v>
      </c>
      <c r="E1772" s="1">
        <v>7.6200000000000004E-2</v>
      </c>
      <c r="F1772" t="s">
        <v>14</v>
      </c>
      <c r="G1772" t="s">
        <v>15</v>
      </c>
      <c r="H1772" s="1">
        <v>6.6100000000000006E-2</v>
      </c>
      <c r="I1772" t="s">
        <v>24</v>
      </c>
      <c r="J1772" t="s">
        <v>31</v>
      </c>
      <c r="K1772">
        <v>10833.33</v>
      </c>
      <c r="L1772" t="s">
        <v>120</v>
      </c>
      <c r="M1772">
        <v>7</v>
      </c>
      <c r="N1772">
        <v>16092</v>
      </c>
      <c r="O1772">
        <v>0</v>
      </c>
      <c r="P1772" t="s">
        <v>64</v>
      </c>
      <c r="Q1772">
        <v>7</v>
      </c>
      <c r="R1772">
        <v>6</v>
      </c>
      <c r="S1772">
        <v>1</v>
      </c>
      <c r="T1772">
        <v>4</v>
      </c>
      <c r="U1772" t="s">
        <v>146</v>
      </c>
      <c r="V1772">
        <v>6</v>
      </c>
      <c r="W1772">
        <v>0</v>
      </c>
      <c r="X1772">
        <v>36</v>
      </c>
      <c r="Y1772">
        <v>770</v>
      </c>
      <c r="Z1772">
        <v>774</v>
      </c>
      <c r="AA1772">
        <v>10833.33</v>
      </c>
      <c r="AB1772">
        <v>4</v>
      </c>
    </row>
    <row r="1773" spans="1:28" x14ac:dyDescent="0.25">
      <c r="A1773">
        <v>1772</v>
      </c>
      <c r="B1773">
        <v>77887</v>
      </c>
      <c r="C1773">
        <v>7000</v>
      </c>
      <c r="D1773">
        <v>7000</v>
      </c>
      <c r="E1773" s="1">
        <v>8.8999999999999996E-2</v>
      </c>
      <c r="F1773" t="s">
        <v>14</v>
      </c>
      <c r="G1773" t="s">
        <v>68</v>
      </c>
      <c r="H1773" s="1">
        <v>0.1469</v>
      </c>
      <c r="I1773" t="s">
        <v>114</v>
      </c>
      <c r="J1773" t="s">
        <v>17</v>
      </c>
      <c r="K1773">
        <v>5416.67</v>
      </c>
      <c r="L1773" t="s">
        <v>39</v>
      </c>
      <c r="M1773">
        <v>14</v>
      </c>
      <c r="N1773">
        <v>15272</v>
      </c>
      <c r="O1773">
        <v>1</v>
      </c>
      <c r="P1773" t="s">
        <v>37</v>
      </c>
      <c r="Q1773">
        <v>8</v>
      </c>
      <c r="R1773">
        <v>14</v>
      </c>
      <c r="S1773">
        <v>4</v>
      </c>
      <c r="T1773">
        <v>3</v>
      </c>
      <c r="U1773" t="s">
        <v>147</v>
      </c>
      <c r="V1773">
        <v>11</v>
      </c>
      <c r="W1773">
        <v>1</v>
      </c>
      <c r="X1773">
        <v>36</v>
      </c>
      <c r="Y1773">
        <v>720</v>
      </c>
      <c r="Z1773">
        <v>724</v>
      </c>
      <c r="AA1773">
        <v>5416.67</v>
      </c>
      <c r="AB1773">
        <v>3</v>
      </c>
    </row>
    <row r="1774" spans="1:28" x14ac:dyDescent="0.25">
      <c r="A1774">
        <v>1773</v>
      </c>
      <c r="B1774">
        <v>79088</v>
      </c>
      <c r="C1774">
        <v>15000</v>
      </c>
      <c r="D1774">
        <v>15000</v>
      </c>
      <c r="E1774" s="1">
        <v>0.1409</v>
      </c>
      <c r="F1774" t="s">
        <v>23</v>
      </c>
      <c r="G1774" t="s">
        <v>15</v>
      </c>
      <c r="H1774" s="1">
        <v>2.6700000000000002E-2</v>
      </c>
      <c r="I1774" t="s">
        <v>71</v>
      </c>
      <c r="J1774" t="s">
        <v>31</v>
      </c>
      <c r="K1774">
        <v>7236.67</v>
      </c>
      <c r="L1774" t="s">
        <v>82</v>
      </c>
      <c r="M1774">
        <v>3</v>
      </c>
      <c r="N1774">
        <v>3335</v>
      </c>
      <c r="O1774">
        <v>0</v>
      </c>
      <c r="P1774" t="s">
        <v>22</v>
      </c>
      <c r="Q1774">
        <v>14</v>
      </c>
      <c r="R1774">
        <v>2</v>
      </c>
      <c r="S1774">
        <v>1</v>
      </c>
      <c r="T1774">
        <v>2</v>
      </c>
      <c r="U1774" t="s">
        <v>146</v>
      </c>
      <c r="V1774">
        <v>8</v>
      </c>
      <c r="W1774">
        <v>0</v>
      </c>
      <c r="X1774">
        <v>60</v>
      </c>
      <c r="Y1774">
        <v>750</v>
      </c>
      <c r="Z1774">
        <v>754</v>
      </c>
      <c r="AA1774">
        <v>7236.67</v>
      </c>
      <c r="AB1774">
        <v>2</v>
      </c>
    </row>
    <row r="1775" spans="1:28" x14ac:dyDescent="0.25">
      <c r="A1775">
        <v>1774</v>
      </c>
      <c r="B1775">
        <v>20486</v>
      </c>
      <c r="C1775">
        <v>10000</v>
      </c>
      <c r="D1775">
        <v>9975</v>
      </c>
      <c r="E1775" s="1">
        <v>0.1</v>
      </c>
      <c r="F1775" t="s">
        <v>23</v>
      </c>
      <c r="G1775" t="s">
        <v>15</v>
      </c>
      <c r="H1775" s="1">
        <v>5.7000000000000002E-2</v>
      </c>
      <c r="I1775" t="s">
        <v>114</v>
      </c>
      <c r="J1775" t="s">
        <v>17</v>
      </c>
      <c r="K1775">
        <v>2333.33</v>
      </c>
      <c r="L1775" t="s">
        <v>109</v>
      </c>
      <c r="M1775">
        <v>10</v>
      </c>
      <c r="N1775">
        <v>5547</v>
      </c>
      <c r="O1775">
        <v>2</v>
      </c>
      <c r="P1775" t="s">
        <v>19</v>
      </c>
      <c r="Q1775">
        <v>10</v>
      </c>
      <c r="R1775">
        <v>5</v>
      </c>
      <c r="S1775">
        <v>1</v>
      </c>
      <c r="T1775">
        <v>0</v>
      </c>
      <c r="U1775" t="s">
        <v>148</v>
      </c>
      <c r="V1775">
        <v>7</v>
      </c>
      <c r="W1775">
        <v>1</v>
      </c>
      <c r="X1775">
        <v>60</v>
      </c>
      <c r="Y1775">
        <v>805</v>
      </c>
      <c r="Z1775">
        <v>809</v>
      </c>
      <c r="AA1775">
        <v>2333.33</v>
      </c>
      <c r="AB1775">
        <v>0</v>
      </c>
    </row>
    <row r="1776" spans="1:28" x14ac:dyDescent="0.25">
      <c r="A1776">
        <v>1775</v>
      </c>
      <c r="B1776">
        <v>81840</v>
      </c>
      <c r="C1776">
        <v>25000</v>
      </c>
      <c r="D1776">
        <v>25000</v>
      </c>
      <c r="E1776" s="1">
        <v>0.21490000000000001</v>
      </c>
      <c r="F1776" t="s">
        <v>23</v>
      </c>
      <c r="G1776" t="s">
        <v>15</v>
      </c>
      <c r="H1776" s="1">
        <v>8.7599999999999997E-2</v>
      </c>
      <c r="I1776" t="s">
        <v>30</v>
      </c>
      <c r="J1776" t="s">
        <v>31</v>
      </c>
      <c r="K1776">
        <v>6250</v>
      </c>
      <c r="L1776" t="s">
        <v>84</v>
      </c>
      <c r="M1776">
        <v>5</v>
      </c>
      <c r="N1776">
        <v>17213</v>
      </c>
      <c r="O1776">
        <v>0</v>
      </c>
      <c r="P1776" t="s">
        <v>32</v>
      </c>
      <c r="Q1776">
        <v>21</v>
      </c>
      <c r="R1776">
        <v>8</v>
      </c>
      <c r="S1776">
        <v>1</v>
      </c>
      <c r="T1776">
        <v>9</v>
      </c>
      <c r="U1776" t="s">
        <v>146</v>
      </c>
      <c r="V1776">
        <v>15</v>
      </c>
      <c r="W1776">
        <v>0</v>
      </c>
      <c r="X1776">
        <v>60</v>
      </c>
      <c r="Y1776">
        <v>680</v>
      </c>
      <c r="Z1776">
        <v>684</v>
      </c>
      <c r="AA1776">
        <v>6250</v>
      </c>
      <c r="AB1776">
        <v>9</v>
      </c>
    </row>
    <row r="1777" spans="1:28" x14ac:dyDescent="0.25">
      <c r="A1777">
        <v>1776</v>
      </c>
      <c r="B1777">
        <v>53284</v>
      </c>
      <c r="C1777">
        <v>14400</v>
      </c>
      <c r="D1777">
        <v>14400</v>
      </c>
      <c r="E1777" s="1">
        <v>0.13109999999999999</v>
      </c>
      <c r="F1777" t="s">
        <v>14</v>
      </c>
      <c r="G1777" t="s">
        <v>15</v>
      </c>
      <c r="H1777" s="1">
        <v>0.20519999999999999</v>
      </c>
      <c r="I1777" t="s">
        <v>24</v>
      </c>
      <c r="J1777" t="s">
        <v>31</v>
      </c>
      <c r="K1777">
        <v>3333.33</v>
      </c>
      <c r="L1777" t="s">
        <v>83</v>
      </c>
      <c r="M1777">
        <v>9</v>
      </c>
      <c r="N1777">
        <v>14073</v>
      </c>
      <c r="O1777">
        <v>1</v>
      </c>
      <c r="P1777" t="s">
        <v>37</v>
      </c>
      <c r="Q1777">
        <v>13</v>
      </c>
      <c r="R1777">
        <v>20</v>
      </c>
      <c r="S1777">
        <v>1</v>
      </c>
      <c r="T1777">
        <v>3</v>
      </c>
      <c r="U1777" t="s">
        <v>147</v>
      </c>
      <c r="V1777">
        <v>13</v>
      </c>
      <c r="W1777">
        <v>0</v>
      </c>
      <c r="X1777">
        <v>36</v>
      </c>
      <c r="Y1777">
        <v>700</v>
      </c>
      <c r="Z1777">
        <v>704</v>
      </c>
      <c r="AA1777">
        <v>3333.33</v>
      </c>
      <c r="AB1777">
        <v>3</v>
      </c>
    </row>
    <row r="1778" spans="1:28" x14ac:dyDescent="0.25">
      <c r="A1778">
        <v>1777</v>
      </c>
      <c r="B1778">
        <v>43392</v>
      </c>
      <c r="C1778">
        <v>10000</v>
      </c>
      <c r="D1778">
        <v>10000</v>
      </c>
      <c r="E1778" s="1">
        <v>0.1065</v>
      </c>
      <c r="F1778" t="s">
        <v>14</v>
      </c>
      <c r="G1778" t="s">
        <v>15</v>
      </c>
      <c r="H1778" s="1">
        <v>0.12559999999999999</v>
      </c>
      <c r="I1778" t="s">
        <v>20</v>
      </c>
      <c r="J1778" t="s">
        <v>31</v>
      </c>
      <c r="K1778">
        <v>2833.33</v>
      </c>
      <c r="L1778" t="s">
        <v>78</v>
      </c>
      <c r="M1778">
        <v>5</v>
      </c>
      <c r="N1778">
        <v>14087</v>
      </c>
      <c r="O1778">
        <v>0</v>
      </c>
      <c r="P1778" t="s">
        <v>28</v>
      </c>
      <c r="Q1778">
        <v>10</v>
      </c>
      <c r="R1778">
        <v>12</v>
      </c>
      <c r="S1778">
        <v>1</v>
      </c>
      <c r="T1778">
        <v>5</v>
      </c>
      <c r="U1778" t="s">
        <v>146</v>
      </c>
      <c r="V1778">
        <v>12</v>
      </c>
      <c r="W1778">
        <v>0</v>
      </c>
      <c r="X1778">
        <v>36</v>
      </c>
      <c r="Y1778">
        <v>710</v>
      </c>
      <c r="Z1778">
        <v>714</v>
      </c>
      <c r="AA1778">
        <v>2833.33</v>
      </c>
      <c r="AB1778">
        <v>5</v>
      </c>
    </row>
    <row r="1779" spans="1:28" x14ac:dyDescent="0.25">
      <c r="A1779">
        <v>1778</v>
      </c>
      <c r="B1779">
        <v>96514</v>
      </c>
      <c r="C1779">
        <v>19750</v>
      </c>
      <c r="D1779">
        <v>19750</v>
      </c>
      <c r="E1779" s="1">
        <v>0.16289999999999999</v>
      </c>
      <c r="F1779" t="s">
        <v>14</v>
      </c>
      <c r="G1779" t="s">
        <v>33</v>
      </c>
      <c r="H1779" s="1">
        <v>4.6800000000000001E-2</v>
      </c>
      <c r="I1779" t="s">
        <v>46</v>
      </c>
      <c r="J1779" t="s">
        <v>17</v>
      </c>
      <c r="K1779">
        <v>8333.33</v>
      </c>
      <c r="L1779" t="s">
        <v>83</v>
      </c>
      <c r="M1779">
        <v>9</v>
      </c>
      <c r="N1779">
        <v>11383</v>
      </c>
      <c r="O1779">
        <v>0</v>
      </c>
      <c r="P1779" t="s">
        <v>19</v>
      </c>
      <c r="Q1779">
        <v>16</v>
      </c>
      <c r="R1779">
        <v>4</v>
      </c>
      <c r="S1779">
        <v>3</v>
      </c>
      <c r="T1779">
        <v>0</v>
      </c>
      <c r="U1779" t="s">
        <v>146</v>
      </c>
      <c r="V1779">
        <v>13</v>
      </c>
      <c r="W1779">
        <v>1</v>
      </c>
      <c r="X1779">
        <v>36</v>
      </c>
      <c r="Y1779">
        <v>700</v>
      </c>
      <c r="Z1779">
        <v>704</v>
      </c>
      <c r="AA1779">
        <v>8333.33</v>
      </c>
      <c r="AB1779">
        <v>0</v>
      </c>
    </row>
    <row r="1780" spans="1:28" x14ac:dyDescent="0.25">
      <c r="A1780">
        <v>1779</v>
      </c>
      <c r="B1780">
        <v>41484</v>
      </c>
      <c r="C1780">
        <v>10000</v>
      </c>
      <c r="D1780">
        <v>10000</v>
      </c>
      <c r="E1780" s="1">
        <v>0.1171</v>
      </c>
      <c r="F1780" t="s">
        <v>14</v>
      </c>
      <c r="G1780" t="s">
        <v>29</v>
      </c>
      <c r="H1780" s="1">
        <v>0.1203</v>
      </c>
      <c r="I1780" t="s">
        <v>85</v>
      </c>
      <c r="J1780" t="s">
        <v>17</v>
      </c>
      <c r="K1780">
        <v>4000</v>
      </c>
      <c r="L1780" t="s">
        <v>27</v>
      </c>
      <c r="M1780">
        <v>11</v>
      </c>
      <c r="N1780">
        <v>8413</v>
      </c>
      <c r="O1780">
        <v>0</v>
      </c>
      <c r="P1780" t="s">
        <v>40</v>
      </c>
      <c r="Q1780">
        <v>11</v>
      </c>
      <c r="R1780">
        <v>12</v>
      </c>
      <c r="S1780">
        <v>2</v>
      </c>
      <c r="T1780">
        <v>11</v>
      </c>
      <c r="U1780" t="s">
        <v>146</v>
      </c>
      <c r="V1780">
        <v>14</v>
      </c>
      <c r="W1780">
        <v>1</v>
      </c>
      <c r="X1780">
        <v>36</v>
      </c>
      <c r="Y1780">
        <v>695</v>
      </c>
      <c r="Z1780">
        <v>699</v>
      </c>
      <c r="AA1780">
        <v>4000</v>
      </c>
      <c r="AB1780">
        <v>11</v>
      </c>
    </row>
    <row r="1781" spans="1:28" x14ac:dyDescent="0.25">
      <c r="A1781">
        <v>1780</v>
      </c>
      <c r="B1781">
        <v>4873</v>
      </c>
      <c r="C1781">
        <v>4550</v>
      </c>
      <c r="D1781">
        <v>4550</v>
      </c>
      <c r="E1781" s="1">
        <v>0.13569999999999999</v>
      </c>
      <c r="F1781" t="s">
        <v>14</v>
      </c>
      <c r="G1781" t="s">
        <v>91</v>
      </c>
      <c r="H1781" s="1">
        <v>0.17460000000000001</v>
      </c>
      <c r="I1781" t="s">
        <v>24</v>
      </c>
      <c r="J1781" t="s">
        <v>31</v>
      </c>
      <c r="K1781">
        <v>10833.33</v>
      </c>
      <c r="L1781" t="s">
        <v>84</v>
      </c>
      <c r="M1781">
        <v>10</v>
      </c>
      <c r="N1781">
        <v>66461</v>
      </c>
      <c r="O1781">
        <v>0</v>
      </c>
      <c r="P1781" t="s">
        <v>19</v>
      </c>
      <c r="Q1781">
        <v>13</v>
      </c>
      <c r="R1781">
        <v>17</v>
      </c>
      <c r="S1781">
        <v>0</v>
      </c>
      <c r="T1781">
        <v>0</v>
      </c>
      <c r="U1781" t="s">
        <v>146</v>
      </c>
      <c r="V1781">
        <v>15</v>
      </c>
      <c r="W1781">
        <v>0</v>
      </c>
      <c r="X1781">
        <v>36</v>
      </c>
      <c r="Y1781">
        <v>680</v>
      </c>
      <c r="Z1781">
        <v>684</v>
      </c>
      <c r="AA1781">
        <v>10833.33</v>
      </c>
      <c r="AB1781">
        <v>0</v>
      </c>
    </row>
    <row r="1782" spans="1:28" x14ac:dyDescent="0.25">
      <c r="A1782">
        <v>1781</v>
      </c>
      <c r="B1782">
        <v>1340</v>
      </c>
      <c r="C1782">
        <v>7500</v>
      </c>
      <c r="D1782">
        <v>6392.86</v>
      </c>
      <c r="E1782" s="1">
        <v>0.10829999999999999</v>
      </c>
      <c r="F1782" t="s">
        <v>14</v>
      </c>
      <c r="G1782" t="s">
        <v>29</v>
      </c>
      <c r="H1782" s="1">
        <v>0.20910000000000001</v>
      </c>
      <c r="I1782" t="s">
        <v>69</v>
      </c>
      <c r="J1782" t="s">
        <v>17</v>
      </c>
      <c r="K1782">
        <v>7500</v>
      </c>
      <c r="L1782" t="s">
        <v>106</v>
      </c>
      <c r="M1782">
        <v>12</v>
      </c>
      <c r="N1782">
        <v>120338</v>
      </c>
      <c r="O1782">
        <v>0</v>
      </c>
      <c r="P1782" t="s">
        <v>22</v>
      </c>
      <c r="Q1782">
        <v>10</v>
      </c>
      <c r="R1782">
        <v>20</v>
      </c>
      <c r="S1782">
        <v>2</v>
      </c>
      <c r="T1782">
        <v>2</v>
      </c>
      <c r="U1782" t="s">
        <v>146</v>
      </c>
      <c r="V1782">
        <v>9</v>
      </c>
      <c r="W1782">
        <v>1</v>
      </c>
      <c r="X1782">
        <v>36</v>
      </c>
      <c r="Y1782">
        <v>745</v>
      </c>
      <c r="Z1782">
        <v>749</v>
      </c>
      <c r="AA1782">
        <v>7500</v>
      </c>
      <c r="AB1782">
        <v>2</v>
      </c>
    </row>
    <row r="1783" spans="1:28" x14ac:dyDescent="0.25">
      <c r="A1783">
        <v>1782</v>
      </c>
      <c r="B1783">
        <v>27608</v>
      </c>
      <c r="C1783">
        <v>13075</v>
      </c>
      <c r="D1783">
        <v>13075</v>
      </c>
      <c r="E1783" s="1">
        <v>0.11990000000000001</v>
      </c>
      <c r="F1783" t="s">
        <v>23</v>
      </c>
      <c r="G1783" t="s">
        <v>15</v>
      </c>
      <c r="H1783" s="1">
        <v>0.22520000000000001</v>
      </c>
      <c r="I1783" t="s">
        <v>54</v>
      </c>
      <c r="J1783" t="s">
        <v>17</v>
      </c>
      <c r="K1783">
        <v>7291.67</v>
      </c>
      <c r="L1783" t="s">
        <v>21</v>
      </c>
      <c r="M1783">
        <v>14</v>
      </c>
      <c r="N1783">
        <v>27622</v>
      </c>
      <c r="O1783">
        <v>0</v>
      </c>
      <c r="P1783" t="s">
        <v>40</v>
      </c>
      <c r="Q1783">
        <v>11</v>
      </c>
      <c r="R1783">
        <v>22</v>
      </c>
      <c r="S1783">
        <v>1</v>
      </c>
      <c r="T1783">
        <v>11</v>
      </c>
      <c r="U1783" t="s">
        <v>146</v>
      </c>
      <c r="V1783">
        <v>11</v>
      </c>
      <c r="W1783">
        <v>1</v>
      </c>
      <c r="X1783">
        <v>60</v>
      </c>
      <c r="Y1783">
        <v>715</v>
      </c>
      <c r="Z1783">
        <v>719</v>
      </c>
      <c r="AA1783">
        <v>7291.67</v>
      </c>
      <c r="AB1783">
        <v>11</v>
      </c>
    </row>
    <row r="1784" spans="1:28" x14ac:dyDescent="0.25">
      <c r="A1784">
        <v>1783</v>
      </c>
      <c r="B1784">
        <v>41287</v>
      </c>
      <c r="C1784">
        <v>7000</v>
      </c>
      <c r="D1784">
        <v>7000</v>
      </c>
      <c r="E1784" s="1">
        <v>7.9000000000000001E-2</v>
      </c>
      <c r="F1784" t="s">
        <v>14</v>
      </c>
      <c r="G1784" t="s">
        <v>29</v>
      </c>
      <c r="H1784" s="1">
        <v>7.6499999999999999E-2</v>
      </c>
      <c r="I1784" t="s">
        <v>71</v>
      </c>
      <c r="J1784" t="s">
        <v>31</v>
      </c>
      <c r="K1784">
        <v>2916.67</v>
      </c>
      <c r="L1784" t="s">
        <v>78</v>
      </c>
      <c r="M1784">
        <v>7</v>
      </c>
      <c r="N1784">
        <v>4276</v>
      </c>
      <c r="O1784">
        <v>0</v>
      </c>
      <c r="P1784" t="s">
        <v>37</v>
      </c>
      <c r="Q1784">
        <v>7</v>
      </c>
      <c r="R1784">
        <v>7</v>
      </c>
      <c r="S1784">
        <v>2</v>
      </c>
      <c r="T1784">
        <v>3</v>
      </c>
      <c r="U1784" t="s">
        <v>146</v>
      </c>
      <c r="V1784">
        <v>12</v>
      </c>
      <c r="W1784">
        <v>0</v>
      </c>
      <c r="X1784">
        <v>36</v>
      </c>
      <c r="Y1784">
        <v>710</v>
      </c>
      <c r="Z1784">
        <v>714</v>
      </c>
      <c r="AA1784">
        <v>2916.67</v>
      </c>
      <c r="AB1784">
        <v>3</v>
      </c>
    </row>
    <row r="1785" spans="1:28" x14ac:dyDescent="0.25">
      <c r="A1785">
        <v>1784</v>
      </c>
      <c r="B1785">
        <v>27572</v>
      </c>
      <c r="C1785">
        <v>3000</v>
      </c>
      <c r="D1785">
        <v>3000</v>
      </c>
      <c r="E1785" s="1">
        <v>7.4899999999999994E-2</v>
      </c>
      <c r="F1785" t="s">
        <v>14</v>
      </c>
      <c r="G1785" t="s">
        <v>33</v>
      </c>
      <c r="H1785" s="1">
        <v>0.21160000000000001</v>
      </c>
      <c r="I1785" t="s">
        <v>77</v>
      </c>
      <c r="J1785" t="s">
        <v>31</v>
      </c>
      <c r="K1785">
        <v>2500</v>
      </c>
      <c r="L1785" t="s">
        <v>112</v>
      </c>
      <c r="M1785">
        <v>3</v>
      </c>
      <c r="N1785">
        <v>1298</v>
      </c>
      <c r="O1785">
        <v>0</v>
      </c>
      <c r="P1785" t="s">
        <v>22</v>
      </c>
      <c r="Q1785">
        <v>7</v>
      </c>
      <c r="R1785">
        <v>21</v>
      </c>
      <c r="S1785">
        <v>3</v>
      </c>
      <c r="T1785">
        <v>2</v>
      </c>
      <c r="U1785" t="s">
        <v>146</v>
      </c>
      <c r="V1785">
        <v>7</v>
      </c>
      <c r="W1785">
        <v>0</v>
      </c>
      <c r="X1785">
        <v>36</v>
      </c>
      <c r="Y1785">
        <v>800</v>
      </c>
      <c r="Z1785">
        <v>804</v>
      </c>
      <c r="AA1785">
        <v>2500</v>
      </c>
      <c r="AB1785">
        <v>2</v>
      </c>
    </row>
    <row r="1786" spans="1:28" x14ac:dyDescent="0.25">
      <c r="A1786">
        <v>1785</v>
      </c>
      <c r="B1786">
        <v>17946</v>
      </c>
      <c r="C1786">
        <v>18000</v>
      </c>
      <c r="D1786">
        <v>17950</v>
      </c>
      <c r="E1786" s="1">
        <v>0.14460000000000001</v>
      </c>
      <c r="F1786" t="s">
        <v>14</v>
      </c>
      <c r="G1786" t="s">
        <v>15</v>
      </c>
      <c r="H1786" s="1">
        <v>0.23849999999999999</v>
      </c>
      <c r="I1786" t="s">
        <v>20</v>
      </c>
      <c r="J1786" t="s">
        <v>17</v>
      </c>
      <c r="K1786">
        <v>5166.67</v>
      </c>
      <c r="L1786" t="s">
        <v>43</v>
      </c>
      <c r="M1786">
        <v>8</v>
      </c>
      <c r="N1786">
        <v>24380</v>
      </c>
      <c r="O1786">
        <v>0</v>
      </c>
      <c r="P1786" t="s">
        <v>19</v>
      </c>
      <c r="Q1786">
        <v>14</v>
      </c>
      <c r="R1786">
        <v>23</v>
      </c>
      <c r="S1786">
        <v>1</v>
      </c>
      <c r="T1786">
        <v>0</v>
      </c>
      <c r="U1786" t="s">
        <v>146</v>
      </c>
      <c r="V1786">
        <v>14</v>
      </c>
      <c r="W1786">
        <v>1</v>
      </c>
      <c r="X1786">
        <v>36</v>
      </c>
      <c r="Y1786">
        <v>685</v>
      </c>
      <c r="Z1786">
        <v>689</v>
      </c>
      <c r="AA1786">
        <v>5166.67</v>
      </c>
      <c r="AB1786">
        <v>0</v>
      </c>
    </row>
    <row r="1787" spans="1:28" x14ac:dyDescent="0.25">
      <c r="A1787">
        <v>1786</v>
      </c>
      <c r="B1787">
        <v>89690</v>
      </c>
      <c r="C1787">
        <v>14675</v>
      </c>
      <c r="D1787">
        <v>14675</v>
      </c>
      <c r="E1787" s="1">
        <v>0.16289999999999999</v>
      </c>
      <c r="F1787" t="s">
        <v>14</v>
      </c>
      <c r="G1787" t="s">
        <v>29</v>
      </c>
      <c r="H1787" s="1">
        <v>0.27229999999999999</v>
      </c>
      <c r="I1787" t="s">
        <v>81</v>
      </c>
      <c r="J1787" t="s">
        <v>31</v>
      </c>
      <c r="K1787">
        <v>3250</v>
      </c>
      <c r="L1787" t="s">
        <v>27</v>
      </c>
      <c r="M1787">
        <v>14</v>
      </c>
      <c r="N1787">
        <v>7525</v>
      </c>
      <c r="O1787">
        <v>1</v>
      </c>
      <c r="P1787" t="s">
        <v>22</v>
      </c>
      <c r="Q1787">
        <v>16</v>
      </c>
      <c r="R1787">
        <v>27</v>
      </c>
      <c r="S1787">
        <v>2</v>
      </c>
      <c r="T1787">
        <v>2</v>
      </c>
      <c r="U1787" t="s">
        <v>147</v>
      </c>
      <c r="V1787">
        <v>14</v>
      </c>
      <c r="W1787">
        <v>0</v>
      </c>
      <c r="X1787">
        <v>36</v>
      </c>
      <c r="Y1787">
        <v>695</v>
      </c>
      <c r="Z1787">
        <v>699</v>
      </c>
      <c r="AA1787">
        <v>3250</v>
      </c>
      <c r="AB1787">
        <v>2</v>
      </c>
    </row>
    <row r="1788" spans="1:28" x14ac:dyDescent="0.25">
      <c r="A1788">
        <v>1787</v>
      </c>
      <c r="B1788">
        <v>98621</v>
      </c>
      <c r="C1788">
        <v>10000</v>
      </c>
      <c r="D1788">
        <v>10000</v>
      </c>
      <c r="E1788" s="1">
        <v>0.1409</v>
      </c>
      <c r="F1788" t="s">
        <v>14</v>
      </c>
      <c r="G1788" t="s">
        <v>29</v>
      </c>
      <c r="H1788" s="1">
        <v>8.48E-2</v>
      </c>
      <c r="I1788" t="s">
        <v>16</v>
      </c>
      <c r="J1788" t="s">
        <v>17</v>
      </c>
      <c r="K1788">
        <v>3750</v>
      </c>
      <c r="L1788" t="s">
        <v>62</v>
      </c>
      <c r="M1788">
        <v>4</v>
      </c>
      <c r="N1788">
        <v>3776</v>
      </c>
      <c r="O1788">
        <v>0</v>
      </c>
      <c r="P1788" t="s">
        <v>37</v>
      </c>
      <c r="Q1788">
        <v>14</v>
      </c>
      <c r="R1788">
        <v>8</v>
      </c>
      <c r="S1788">
        <v>2</v>
      </c>
      <c r="T1788">
        <v>3</v>
      </c>
      <c r="U1788" t="s">
        <v>146</v>
      </c>
      <c r="V1788">
        <v>15</v>
      </c>
      <c r="W1788">
        <v>1</v>
      </c>
      <c r="X1788">
        <v>36</v>
      </c>
      <c r="Y1788">
        <v>675</v>
      </c>
      <c r="Z1788">
        <v>679</v>
      </c>
      <c r="AA1788">
        <v>3750</v>
      </c>
      <c r="AB1788">
        <v>3</v>
      </c>
    </row>
    <row r="1789" spans="1:28" x14ac:dyDescent="0.25">
      <c r="A1789">
        <v>1788</v>
      </c>
      <c r="B1789">
        <v>54692</v>
      </c>
      <c r="C1789">
        <v>9600</v>
      </c>
      <c r="D1789">
        <v>9600</v>
      </c>
      <c r="E1789" s="1">
        <v>0.1074</v>
      </c>
      <c r="F1789" t="s">
        <v>23</v>
      </c>
      <c r="G1789" t="s">
        <v>33</v>
      </c>
      <c r="H1789" s="1">
        <v>3.5799999999999998E-2</v>
      </c>
      <c r="I1789" t="s">
        <v>103</v>
      </c>
      <c r="J1789" t="s">
        <v>17</v>
      </c>
      <c r="K1789">
        <v>8000</v>
      </c>
      <c r="L1789" t="s">
        <v>51</v>
      </c>
      <c r="M1789">
        <v>7</v>
      </c>
      <c r="N1789">
        <v>3207</v>
      </c>
      <c r="O1789">
        <v>0</v>
      </c>
      <c r="P1789" t="s">
        <v>37</v>
      </c>
      <c r="Q1789">
        <v>10</v>
      </c>
      <c r="R1789">
        <v>3</v>
      </c>
      <c r="S1789">
        <v>3</v>
      </c>
      <c r="T1789">
        <v>3</v>
      </c>
      <c r="U1789" t="s">
        <v>146</v>
      </c>
      <c r="V1789">
        <v>10</v>
      </c>
      <c r="W1789">
        <v>1</v>
      </c>
      <c r="X1789">
        <v>60</v>
      </c>
      <c r="Y1789">
        <v>725</v>
      </c>
      <c r="Z1789">
        <v>729</v>
      </c>
      <c r="AA1789">
        <v>8000</v>
      </c>
      <c r="AB1789">
        <v>3</v>
      </c>
    </row>
    <row r="1790" spans="1:28" x14ac:dyDescent="0.25">
      <c r="A1790">
        <v>1789</v>
      </c>
      <c r="B1790">
        <v>88893</v>
      </c>
      <c r="C1790">
        <v>10000</v>
      </c>
      <c r="D1790">
        <v>10000</v>
      </c>
      <c r="E1790" s="1">
        <v>0.13109999999999999</v>
      </c>
      <c r="F1790" t="s">
        <v>14</v>
      </c>
      <c r="G1790" t="s">
        <v>29</v>
      </c>
      <c r="H1790" s="1">
        <v>3.0099999999999998E-2</v>
      </c>
      <c r="I1790" t="s">
        <v>71</v>
      </c>
      <c r="J1790" t="s">
        <v>17</v>
      </c>
      <c r="K1790">
        <v>9166.67</v>
      </c>
      <c r="L1790" t="s">
        <v>73</v>
      </c>
      <c r="M1790">
        <v>5</v>
      </c>
      <c r="N1790">
        <v>10079</v>
      </c>
      <c r="O1790">
        <v>1</v>
      </c>
      <c r="P1790" t="s">
        <v>47</v>
      </c>
      <c r="Q1790">
        <v>13</v>
      </c>
      <c r="R1790">
        <v>3</v>
      </c>
      <c r="S1790">
        <v>2</v>
      </c>
      <c r="T1790">
        <v>6</v>
      </c>
      <c r="U1790" t="s">
        <v>147</v>
      </c>
      <c r="V1790">
        <v>18</v>
      </c>
      <c r="W1790">
        <v>1</v>
      </c>
      <c r="X1790">
        <v>36</v>
      </c>
      <c r="Y1790">
        <v>660</v>
      </c>
      <c r="Z1790">
        <v>664</v>
      </c>
      <c r="AA1790">
        <v>9166.67</v>
      </c>
      <c r="AB1790">
        <v>6</v>
      </c>
    </row>
    <row r="1791" spans="1:28" x14ac:dyDescent="0.25">
      <c r="A1791">
        <v>1790</v>
      </c>
      <c r="B1791">
        <v>16926</v>
      </c>
      <c r="C1791">
        <v>1500</v>
      </c>
      <c r="D1791">
        <v>1500</v>
      </c>
      <c r="E1791" s="1">
        <v>6.9099999999999995E-2</v>
      </c>
      <c r="F1791" t="s">
        <v>14</v>
      </c>
      <c r="G1791" t="s">
        <v>15</v>
      </c>
      <c r="H1791" s="1">
        <v>0.16739999999999999</v>
      </c>
      <c r="I1791" t="s">
        <v>86</v>
      </c>
      <c r="J1791" t="s">
        <v>17</v>
      </c>
      <c r="K1791">
        <v>5166.67</v>
      </c>
      <c r="L1791" t="s">
        <v>21</v>
      </c>
      <c r="M1791">
        <v>13</v>
      </c>
      <c r="N1791">
        <v>7453</v>
      </c>
      <c r="O1791">
        <v>1</v>
      </c>
      <c r="P1791" t="s">
        <v>47</v>
      </c>
      <c r="Q1791">
        <v>6</v>
      </c>
      <c r="R1791">
        <v>16</v>
      </c>
      <c r="S1791">
        <v>1</v>
      </c>
      <c r="T1791">
        <v>6</v>
      </c>
      <c r="U1791" t="s">
        <v>147</v>
      </c>
      <c r="V1791">
        <v>11</v>
      </c>
      <c r="W1791">
        <v>1</v>
      </c>
      <c r="X1791">
        <v>36</v>
      </c>
      <c r="Y1791">
        <v>715</v>
      </c>
      <c r="Z1791">
        <v>719</v>
      </c>
      <c r="AA1791">
        <v>5166.67</v>
      </c>
      <c r="AB1791">
        <v>6</v>
      </c>
    </row>
    <row r="1792" spans="1:28" x14ac:dyDescent="0.25">
      <c r="A1792">
        <v>1791</v>
      </c>
      <c r="B1792">
        <v>95489</v>
      </c>
      <c r="C1792">
        <v>10000</v>
      </c>
      <c r="D1792">
        <v>10000</v>
      </c>
      <c r="E1792" s="1">
        <v>0.1409</v>
      </c>
      <c r="F1792" t="s">
        <v>14</v>
      </c>
      <c r="G1792" t="s">
        <v>15</v>
      </c>
      <c r="H1792" s="1">
        <v>0.19170000000000001</v>
      </c>
      <c r="I1792" t="s">
        <v>86</v>
      </c>
      <c r="J1792" t="s">
        <v>31</v>
      </c>
      <c r="K1792">
        <v>3750</v>
      </c>
      <c r="L1792" t="s">
        <v>84</v>
      </c>
      <c r="M1792">
        <v>8</v>
      </c>
      <c r="N1792">
        <v>9969</v>
      </c>
      <c r="O1792">
        <v>2</v>
      </c>
      <c r="P1792" t="s">
        <v>19</v>
      </c>
      <c r="Q1792">
        <v>14</v>
      </c>
      <c r="R1792">
        <v>19</v>
      </c>
      <c r="S1792">
        <v>1</v>
      </c>
      <c r="T1792">
        <v>0</v>
      </c>
      <c r="U1792" t="s">
        <v>148</v>
      </c>
      <c r="V1792">
        <v>15</v>
      </c>
      <c r="W1792">
        <v>0</v>
      </c>
      <c r="X1792">
        <v>36</v>
      </c>
      <c r="Y1792">
        <v>680</v>
      </c>
      <c r="Z1792">
        <v>684</v>
      </c>
      <c r="AA1792">
        <v>3750</v>
      </c>
      <c r="AB1792">
        <v>0</v>
      </c>
    </row>
    <row r="1793" spans="1:28" x14ac:dyDescent="0.25">
      <c r="A1793">
        <v>1792</v>
      </c>
      <c r="B1793">
        <v>103355</v>
      </c>
      <c r="C1793">
        <v>7000</v>
      </c>
      <c r="D1793">
        <v>6963.08</v>
      </c>
      <c r="E1793" s="1">
        <v>0.13109999999999999</v>
      </c>
      <c r="F1793" t="s">
        <v>14</v>
      </c>
      <c r="G1793" t="s">
        <v>15</v>
      </c>
      <c r="H1793" s="1">
        <v>0.13109999999999999</v>
      </c>
      <c r="I1793" t="s">
        <v>77</v>
      </c>
      <c r="J1793" t="s">
        <v>31</v>
      </c>
      <c r="K1793">
        <v>4325</v>
      </c>
      <c r="L1793" t="s">
        <v>43</v>
      </c>
      <c r="M1793">
        <v>8</v>
      </c>
      <c r="N1793">
        <v>8076</v>
      </c>
      <c r="O1793">
        <v>4</v>
      </c>
      <c r="P1793" t="s">
        <v>37</v>
      </c>
      <c r="Q1793">
        <v>13</v>
      </c>
      <c r="R1793">
        <v>13</v>
      </c>
      <c r="S1793">
        <v>1</v>
      </c>
      <c r="T1793">
        <v>3</v>
      </c>
      <c r="U1793" t="s">
        <v>149</v>
      </c>
      <c r="V1793">
        <v>14</v>
      </c>
      <c r="W1793">
        <v>0</v>
      </c>
      <c r="X1793">
        <v>36</v>
      </c>
      <c r="Y1793">
        <v>685</v>
      </c>
      <c r="Z1793">
        <v>689</v>
      </c>
      <c r="AA1793">
        <v>4325</v>
      </c>
      <c r="AB1793">
        <v>3</v>
      </c>
    </row>
    <row r="1794" spans="1:28" x14ac:dyDescent="0.25">
      <c r="A1794">
        <v>1793</v>
      </c>
      <c r="B1794">
        <v>103801</v>
      </c>
      <c r="C1794">
        <v>4000</v>
      </c>
      <c r="D1794">
        <v>4000</v>
      </c>
      <c r="E1794" s="1">
        <v>0.16819999999999999</v>
      </c>
      <c r="F1794" t="s">
        <v>23</v>
      </c>
      <c r="G1794" t="s">
        <v>15</v>
      </c>
      <c r="H1794" s="1">
        <v>0.15820000000000001</v>
      </c>
      <c r="I1794" t="s">
        <v>86</v>
      </c>
      <c r="J1794" t="s">
        <v>17</v>
      </c>
      <c r="K1794">
        <v>4721</v>
      </c>
      <c r="L1794" t="s">
        <v>43</v>
      </c>
      <c r="M1794">
        <v>18</v>
      </c>
      <c r="N1794">
        <v>11319</v>
      </c>
      <c r="O1794">
        <v>7</v>
      </c>
      <c r="P1794" t="s">
        <v>40</v>
      </c>
      <c r="Q1794">
        <v>16</v>
      </c>
      <c r="R1794">
        <v>15</v>
      </c>
      <c r="S1794">
        <v>1</v>
      </c>
      <c r="T1794">
        <v>11</v>
      </c>
      <c r="U1794" t="s">
        <v>149</v>
      </c>
      <c r="V1794">
        <v>14</v>
      </c>
      <c r="W1794">
        <v>1</v>
      </c>
      <c r="X1794">
        <v>60</v>
      </c>
      <c r="Y1794">
        <v>685</v>
      </c>
      <c r="Z1794">
        <v>689</v>
      </c>
      <c r="AA1794">
        <v>4721</v>
      </c>
      <c r="AB1794">
        <v>11</v>
      </c>
    </row>
    <row r="1795" spans="1:28" x14ac:dyDescent="0.25">
      <c r="A1795">
        <v>1794</v>
      </c>
      <c r="B1795">
        <v>90659</v>
      </c>
      <c r="C1795">
        <v>16750</v>
      </c>
      <c r="D1795">
        <v>16750</v>
      </c>
      <c r="E1795" s="1">
        <v>7.9000000000000001E-2</v>
      </c>
      <c r="F1795" t="s">
        <v>14</v>
      </c>
      <c r="G1795" t="s">
        <v>29</v>
      </c>
      <c r="H1795" s="1">
        <v>0.18160000000000001</v>
      </c>
      <c r="I1795" t="s">
        <v>24</v>
      </c>
      <c r="J1795" t="s">
        <v>35</v>
      </c>
      <c r="K1795">
        <v>9125</v>
      </c>
      <c r="L1795" t="s">
        <v>78</v>
      </c>
      <c r="M1795">
        <v>19</v>
      </c>
      <c r="N1795">
        <v>33986</v>
      </c>
      <c r="O1795">
        <v>1</v>
      </c>
      <c r="P1795" t="s">
        <v>22</v>
      </c>
      <c r="Q1795">
        <v>7</v>
      </c>
      <c r="R1795">
        <v>18</v>
      </c>
      <c r="S1795">
        <v>2</v>
      </c>
      <c r="T1795">
        <v>2</v>
      </c>
      <c r="U1795" t="s">
        <v>147</v>
      </c>
      <c r="V1795">
        <v>12</v>
      </c>
      <c r="W1795">
        <v>1</v>
      </c>
      <c r="X1795">
        <v>36</v>
      </c>
      <c r="Y1795">
        <v>710</v>
      </c>
      <c r="Z1795">
        <v>714</v>
      </c>
      <c r="AA1795">
        <v>9125</v>
      </c>
      <c r="AB1795">
        <v>2</v>
      </c>
    </row>
    <row r="1796" spans="1:28" x14ac:dyDescent="0.25">
      <c r="A1796">
        <v>1795</v>
      </c>
      <c r="B1796">
        <v>102010</v>
      </c>
      <c r="C1796">
        <v>5600</v>
      </c>
      <c r="D1796">
        <v>4350</v>
      </c>
      <c r="E1796" s="1">
        <v>0.12920000000000001</v>
      </c>
      <c r="F1796" t="s">
        <v>14</v>
      </c>
      <c r="G1796" t="s">
        <v>15</v>
      </c>
      <c r="H1796" s="1">
        <v>8.2000000000000003E-2</v>
      </c>
      <c r="I1796" t="s">
        <v>24</v>
      </c>
      <c r="J1796" t="s">
        <v>31</v>
      </c>
      <c r="K1796">
        <v>2500</v>
      </c>
      <c r="L1796" t="s">
        <v>73</v>
      </c>
      <c r="M1796">
        <v>6</v>
      </c>
      <c r="N1796">
        <v>18718</v>
      </c>
      <c r="O1796">
        <v>2</v>
      </c>
      <c r="P1796" t="s">
        <v>64</v>
      </c>
      <c r="Q1796">
        <v>12</v>
      </c>
      <c r="R1796">
        <v>8</v>
      </c>
      <c r="S1796">
        <v>1</v>
      </c>
      <c r="T1796">
        <v>4</v>
      </c>
      <c r="U1796" t="s">
        <v>148</v>
      </c>
      <c r="V1796">
        <v>18</v>
      </c>
      <c r="W1796">
        <v>0</v>
      </c>
      <c r="X1796">
        <v>36</v>
      </c>
      <c r="Y1796">
        <v>660</v>
      </c>
      <c r="Z1796">
        <v>664</v>
      </c>
      <c r="AA1796">
        <v>2500</v>
      </c>
      <c r="AB1796">
        <v>4</v>
      </c>
    </row>
    <row r="1797" spans="1:28" x14ac:dyDescent="0.25">
      <c r="A1797">
        <v>1796</v>
      </c>
      <c r="B1797">
        <v>74303</v>
      </c>
      <c r="C1797">
        <v>11950</v>
      </c>
      <c r="D1797">
        <v>11950</v>
      </c>
      <c r="E1797" s="1">
        <v>0.14330000000000001</v>
      </c>
      <c r="F1797" t="s">
        <v>14</v>
      </c>
      <c r="G1797" t="s">
        <v>33</v>
      </c>
      <c r="H1797" s="1">
        <v>0.2122</v>
      </c>
      <c r="I1797" t="s">
        <v>96</v>
      </c>
      <c r="J1797" t="s">
        <v>17</v>
      </c>
      <c r="K1797">
        <v>5833.33</v>
      </c>
      <c r="L1797" t="s">
        <v>83</v>
      </c>
      <c r="M1797">
        <v>22</v>
      </c>
      <c r="N1797">
        <v>15962</v>
      </c>
      <c r="O1797">
        <v>1</v>
      </c>
      <c r="P1797" t="s">
        <v>44</v>
      </c>
      <c r="Q1797">
        <v>14</v>
      </c>
      <c r="R1797">
        <v>21</v>
      </c>
      <c r="S1797">
        <v>3</v>
      </c>
      <c r="T1797">
        <v>8</v>
      </c>
      <c r="U1797" t="s">
        <v>147</v>
      </c>
      <c r="V1797">
        <v>13</v>
      </c>
      <c r="W1797">
        <v>1</v>
      </c>
      <c r="X1797">
        <v>36</v>
      </c>
      <c r="Y1797">
        <v>700</v>
      </c>
      <c r="Z1797">
        <v>704</v>
      </c>
      <c r="AA1797">
        <v>5833.33</v>
      </c>
      <c r="AB1797">
        <v>8</v>
      </c>
    </row>
    <row r="1798" spans="1:28" x14ac:dyDescent="0.25">
      <c r="A1798">
        <v>1797</v>
      </c>
      <c r="B1798">
        <v>29601</v>
      </c>
      <c r="C1798">
        <v>12000</v>
      </c>
      <c r="D1798">
        <v>12000</v>
      </c>
      <c r="E1798" s="1">
        <v>0.1399</v>
      </c>
      <c r="F1798" t="s">
        <v>23</v>
      </c>
      <c r="G1798" t="s">
        <v>29</v>
      </c>
      <c r="H1798" s="1">
        <v>0.10340000000000001</v>
      </c>
      <c r="I1798" t="s">
        <v>24</v>
      </c>
      <c r="J1798" t="s">
        <v>31</v>
      </c>
      <c r="K1798">
        <v>4166.67</v>
      </c>
      <c r="L1798" t="s">
        <v>21</v>
      </c>
      <c r="M1798">
        <v>13</v>
      </c>
      <c r="N1798">
        <v>16069</v>
      </c>
      <c r="O1798">
        <v>1</v>
      </c>
      <c r="P1798" t="s">
        <v>40</v>
      </c>
      <c r="Q1798">
        <v>13</v>
      </c>
      <c r="R1798">
        <v>10</v>
      </c>
      <c r="S1798">
        <v>2</v>
      </c>
      <c r="T1798">
        <v>11</v>
      </c>
      <c r="U1798" t="s">
        <v>147</v>
      </c>
      <c r="V1798">
        <v>11</v>
      </c>
      <c r="W1798">
        <v>0</v>
      </c>
      <c r="X1798">
        <v>60</v>
      </c>
      <c r="Y1798">
        <v>715</v>
      </c>
      <c r="Z1798">
        <v>719</v>
      </c>
      <c r="AA1798">
        <v>4166.67</v>
      </c>
      <c r="AB1798">
        <v>11</v>
      </c>
    </row>
    <row r="1799" spans="1:28" x14ac:dyDescent="0.25">
      <c r="A1799">
        <v>1798</v>
      </c>
      <c r="B1799">
        <v>36716</v>
      </c>
      <c r="C1799">
        <v>5000</v>
      </c>
      <c r="D1799">
        <v>5000</v>
      </c>
      <c r="E1799" s="1">
        <v>7.51E-2</v>
      </c>
      <c r="F1799" t="s">
        <v>14</v>
      </c>
      <c r="G1799" t="s">
        <v>15</v>
      </c>
      <c r="H1799" s="1">
        <v>9.5299999999999996E-2</v>
      </c>
      <c r="I1799" t="s">
        <v>99</v>
      </c>
      <c r="J1799" t="s">
        <v>17</v>
      </c>
      <c r="K1799">
        <v>4333.33</v>
      </c>
      <c r="L1799" t="s">
        <v>88</v>
      </c>
      <c r="M1799">
        <v>5</v>
      </c>
      <c r="N1799">
        <v>1825</v>
      </c>
      <c r="O1799">
        <v>1</v>
      </c>
      <c r="P1799" t="s">
        <v>53</v>
      </c>
      <c r="Q1799">
        <v>7</v>
      </c>
      <c r="R1799">
        <v>9</v>
      </c>
      <c r="S1799">
        <v>1</v>
      </c>
      <c r="T1799">
        <v>7</v>
      </c>
      <c r="U1799" t="s">
        <v>147</v>
      </c>
      <c r="V1799">
        <v>8</v>
      </c>
      <c r="W1799">
        <v>1</v>
      </c>
      <c r="X1799">
        <v>36</v>
      </c>
      <c r="Y1799">
        <v>755</v>
      </c>
      <c r="Z1799">
        <v>759</v>
      </c>
      <c r="AA1799">
        <v>4333.33</v>
      </c>
      <c r="AB1799">
        <v>7</v>
      </c>
    </row>
    <row r="1800" spans="1:28" x14ac:dyDescent="0.25">
      <c r="A1800">
        <v>1799</v>
      </c>
      <c r="B1800">
        <v>76218</v>
      </c>
      <c r="C1800">
        <v>3800</v>
      </c>
      <c r="D1800">
        <v>3800</v>
      </c>
      <c r="E1800" s="1">
        <v>0.1212</v>
      </c>
      <c r="F1800" t="s">
        <v>14</v>
      </c>
      <c r="G1800" t="s">
        <v>15</v>
      </c>
      <c r="H1800" s="1">
        <v>0.2336</v>
      </c>
      <c r="I1800" t="s">
        <v>16</v>
      </c>
      <c r="J1800" t="s">
        <v>35</v>
      </c>
      <c r="K1800">
        <v>2641.67</v>
      </c>
      <c r="L1800" t="s">
        <v>42</v>
      </c>
      <c r="M1800">
        <v>3</v>
      </c>
      <c r="N1800">
        <v>8467</v>
      </c>
      <c r="O1800">
        <v>0</v>
      </c>
      <c r="P1800" t="s">
        <v>37</v>
      </c>
      <c r="Q1800">
        <v>12</v>
      </c>
      <c r="R1800">
        <v>23</v>
      </c>
      <c r="S1800">
        <v>1</v>
      </c>
      <c r="T1800">
        <v>3</v>
      </c>
      <c r="U1800" t="s">
        <v>146</v>
      </c>
      <c r="V1800">
        <v>12</v>
      </c>
      <c r="W1800">
        <v>1</v>
      </c>
      <c r="X1800">
        <v>36</v>
      </c>
      <c r="Y1800">
        <v>705</v>
      </c>
      <c r="Z1800">
        <v>709</v>
      </c>
      <c r="AA1800">
        <v>2641.67</v>
      </c>
      <c r="AB1800">
        <v>3</v>
      </c>
    </row>
    <row r="1801" spans="1:28" x14ac:dyDescent="0.25">
      <c r="A1801">
        <v>1800</v>
      </c>
      <c r="B1801">
        <v>43556</v>
      </c>
      <c r="C1801">
        <v>9000</v>
      </c>
      <c r="D1801">
        <v>9000</v>
      </c>
      <c r="E1801" s="1">
        <v>0.1065</v>
      </c>
      <c r="F1801" t="s">
        <v>14</v>
      </c>
      <c r="G1801" t="s">
        <v>101</v>
      </c>
      <c r="H1801" s="1">
        <v>0.21529999999999999</v>
      </c>
      <c r="I1801" t="s">
        <v>85</v>
      </c>
      <c r="J1801" t="s">
        <v>31</v>
      </c>
      <c r="K1801">
        <v>3000</v>
      </c>
      <c r="L1801" t="s">
        <v>83</v>
      </c>
      <c r="M1801">
        <v>6</v>
      </c>
      <c r="N1801">
        <v>4602</v>
      </c>
      <c r="O1801">
        <v>0</v>
      </c>
      <c r="P1801" t="s">
        <v>19</v>
      </c>
      <c r="Q1801">
        <v>10</v>
      </c>
      <c r="R1801">
        <v>21</v>
      </c>
      <c r="S1801">
        <v>0</v>
      </c>
      <c r="T1801">
        <v>0</v>
      </c>
      <c r="U1801" t="s">
        <v>146</v>
      </c>
      <c r="V1801">
        <v>13</v>
      </c>
      <c r="W1801">
        <v>0</v>
      </c>
      <c r="X1801">
        <v>36</v>
      </c>
      <c r="Y1801">
        <v>700</v>
      </c>
      <c r="Z1801">
        <v>704</v>
      </c>
      <c r="AA1801">
        <v>3000</v>
      </c>
      <c r="AB1801">
        <v>0</v>
      </c>
    </row>
    <row r="1802" spans="1:28" x14ac:dyDescent="0.25">
      <c r="A1802">
        <v>1801</v>
      </c>
      <c r="B1802">
        <v>53046</v>
      </c>
      <c r="C1802">
        <v>5000</v>
      </c>
      <c r="D1802">
        <v>5000</v>
      </c>
      <c r="E1802" s="1">
        <v>9.7600000000000006E-2</v>
      </c>
      <c r="F1802" t="s">
        <v>14</v>
      </c>
      <c r="G1802" t="s">
        <v>29</v>
      </c>
      <c r="H1802" s="1">
        <v>0.1779</v>
      </c>
      <c r="I1802" t="s">
        <v>107</v>
      </c>
      <c r="J1802" t="s">
        <v>17</v>
      </c>
      <c r="K1802">
        <v>3333.33</v>
      </c>
      <c r="L1802" t="s">
        <v>27</v>
      </c>
      <c r="M1802">
        <v>9</v>
      </c>
      <c r="N1802">
        <v>5330</v>
      </c>
      <c r="O1802">
        <v>0</v>
      </c>
      <c r="P1802" t="s">
        <v>47</v>
      </c>
      <c r="Q1802">
        <v>9</v>
      </c>
      <c r="R1802">
        <v>17</v>
      </c>
      <c r="S1802">
        <v>2</v>
      </c>
      <c r="T1802">
        <v>6</v>
      </c>
      <c r="U1802" t="s">
        <v>146</v>
      </c>
      <c r="V1802">
        <v>14</v>
      </c>
      <c r="W1802">
        <v>1</v>
      </c>
      <c r="X1802">
        <v>36</v>
      </c>
      <c r="Y1802">
        <v>695</v>
      </c>
      <c r="Z1802">
        <v>699</v>
      </c>
      <c r="AA1802">
        <v>3333.33</v>
      </c>
      <c r="AB1802">
        <v>6</v>
      </c>
    </row>
    <row r="1803" spans="1:28" x14ac:dyDescent="0.25">
      <c r="A1803">
        <v>1802</v>
      </c>
      <c r="B1803">
        <v>14190</v>
      </c>
      <c r="C1803">
        <v>7000</v>
      </c>
      <c r="D1803">
        <v>7000</v>
      </c>
      <c r="E1803" s="1">
        <v>0.1186</v>
      </c>
      <c r="F1803" t="s">
        <v>14</v>
      </c>
      <c r="G1803" t="s">
        <v>29</v>
      </c>
      <c r="H1803" s="1">
        <v>0.1203</v>
      </c>
      <c r="I1803" t="s">
        <v>24</v>
      </c>
      <c r="J1803" t="s">
        <v>31</v>
      </c>
      <c r="K1803">
        <v>3400</v>
      </c>
      <c r="L1803" t="s">
        <v>25</v>
      </c>
      <c r="M1803">
        <v>8</v>
      </c>
      <c r="N1803">
        <v>6163</v>
      </c>
      <c r="O1803">
        <v>1</v>
      </c>
      <c r="P1803" t="s">
        <v>19</v>
      </c>
      <c r="Q1803">
        <v>11</v>
      </c>
      <c r="R1803">
        <v>12</v>
      </c>
      <c r="S1803">
        <v>2</v>
      </c>
      <c r="T1803">
        <v>0</v>
      </c>
      <c r="U1803" t="s">
        <v>147</v>
      </c>
      <c r="V1803">
        <v>14</v>
      </c>
      <c r="W1803">
        <v>0</v>
      </c>
      <c r="X1803">
        <v>36</v>
      </c>
      <c r="Y1803">
        <v>690</v>
      </c>
      <c r="Z1803">
        <v>694</v>
      </c>
      <c r="AA1803">
        <v>3400</v>
      </c>
      <c r="AB1803">
        <v>0</v>
      </c>
    </row>
    <row r="1804" spans="1:28" x14ac:dyDescent="0.25">
      <c r="A1804">
        <v>1803</v>
      </c>
      <c r="B1804">
        <v>29227</v>
      </c>
      <c r="C1804">
        <v>5000</v>
      </c>
      <c r="D1804">
        <v>5000</v>
      </c>
      <c r="E1804" s="1">
        <v>0.1099</v>
      </c>
      <c r="F1804" t="s">
        <v>14</v>
      </c>
      <c r="G1804" t="s">
        <v>60</v>
      </c>
      <c r="H1804" s="1">
        <v>0.14660000000000001</v>
      </c>
      <c r="I1804" t="s">
        <v>81</v>
      </c>
      <c r="J1804" t="s">
        <v>31</v>
      </c>
      <c r="K1804">
        <v>7333.33</v>
      </c>
      <c r="L1804" t="s">
        <v>51</v>
      </c>
      <c r="M1804">
        <v>23</v>
      </c>
      <c r="N1804">
        <v>35055</v>
      </c>
      <c r="O1804">
        <v>1</v>
      </c>
      <c r="P1804" t="s">
        <v>49</v>
      </c>
      <c r="Q1804">
        <v>10</v>
      </c>
      <c r="R1804">
        <v>14</v>
      </c>
      <c r="S1804">
        <v>0</v>
      </c>
      <c r="T1804">
        <v>1</v>
      </c>
      <c r="U1804" t="s">
        <v>147</v>
      </c>
      <c r="V1804">
        <v>10</v>
      </c>
      <c r="W1804">
        <v>0</v>
      </c>
      <c r="X1804">
        <v>36</v>
      </c>
      <c r="Y1804">
        <v>725</v>
      </c>
      <c r="Z1804">
        <v>729</v>
      </c>
      <c r="AA1804">
        <v>7333.33</v>
      </c>
      <c r="AB1804">
        <v>1</v>
      </c>
    </row>
    <row r="1805" spans="1:28" x14ac:dyDescent="0.25">
      <c r="A1805">
        <v>1804</v>
      </c>
      <c r="B1805">
        <v>28738</v>
      </c>
      <c r="C1805">
        <v>20000</v>
      </c>
      <c r="D1805">
        <v>18126.990000000002</v>
      </c>
      <c r="E1805" s="1">
        <v>0.11990000000000001</v>
      </c>
      <c r="F1805" t="s">
        <v>23</v>
      </c>
      <c r="G1805" t="s">
        <v>15</v>
      </c>
      <c r="H1805" s="1">
        <v>0.2024</v>
      </c>
      <c r="I1805" t="s">
        <v>81</v>
      </c>
      <c r="J1805" t="s">
        <v>17</v>
      </c>
      <c r="K1805">
        <v>4500</v>
      </c>
      <c r="L1805" t="s">
        <v>55</v>
      </c>
      <c r="M1805">
        <v>15</v>
      </c>
      <c r="N1805">
        <v>26424</v>
      </c>
      <c r="O1805">
        <v>0</v>
      </c>
      <c r="P1805" t="s">
        <v>40</v>
      </c>
      <c r="Q1805">
        <v>11</v>
      </c>
      <c r="R1805">
        <v>20</v>
      </c>
      <c r="S1805">
        <v>1</v>
      </c>
      <c r="T1805">
        <v>11</v>
      </c>
      <c r="U1805" t="s">
        <v>146</v>
      </c>
      <c r="V1805">
        <v>9</v>
      </c>
      <c r="W1805">
        <v>1</v>
      </c>
      <c r="X1805">
        <v>60</v>
      </c>
      <c r="Y1805">
        <v>740</v>
      </c>
      <c r="Z1805">
        <v>744</v>
      </c>
      <c r="AA1805">
        <v>4500</v>
      </c>
      <c r="AB1805">
        <v>11</v>
      </c>
    </row>
    <row r="1806" spans="1:28" x14ac:dyDescent="0.25">
      <c r="A1806">
        <v>1805</v>
      </c>
      <c r="B1806">
        <v>13689</v>
      </c>
      <c r="C1806">
        <v>2000</v>
      </c>
      <c r="D1806">
        <v>2000</v>
      </c>
      <c r="E1806" s="1">
        <v>0.14349999999999999</v>
      </c>
      <c r="F1806" t="s">
        <v>14</v>
      </c>
      <c r="G1806" t="s">
        <v>15</v>
      </c>
      <c r="H1806" s="1">
        <v>0.22059999999999999</v>
      </c>
      <c r="I1806" t="s">
        <v>54</v>
      </c>
      <c r="J1806" t="s">
        <v>35</v>
      </c>
      <c r="K1806">
        <v>3600</v>
      </c>
      <c r="L1806" t="s">
        <v>48</v>
      </c>
      <c r="M1806">
        <v>10</v>
      </c>
      <c r="N1806">
        <v>14234</v>
      </c>
      <c r="O1806">
        <v>1</v>
      </c>
      <c r="P1806" t="s">
        <v>47</v>
      </c>
      <c r="Q1806">
        <v>14</v>
      </c>
      <c r="R1806">
        <v>22</v>
      </c>
      <c r="S1806">
        <v>1</v>
      </c>
      <c r="T1806">
        <v>6</v>
      </c>
      <c r="U1806" t="s">
        <v>147</v>
      </c>
      <c r="V1806">
        <v>17</v>
      </c>
      <c r="W1806">
        <v>1</v>
      </c>
      <c r="X1806">
        <v>36</v>
      </c>
      <c r="Y1806">
        <v>665</v>
      </c>
      <c r="Z1806">
        <v>669</v>
      </c>
      <c r="AA1806">
        <v>3600</v>
      </c>
      <c r="AB1806">
        <v>6</v>
      </c>
    </row>
    <row r="1807" spans="1:28" x14ac:dyDescent="0.25">
      <c r="A1807">
        <v>1806</v>
      </c>
      <c r="B1807">
        <v>91426</v>
      </c>
      <c r="C1807">
        <v>29175</v>
      </c>
      <c r="D1807">
        <v>29175</v>
      </c>
      <c r="E1807" s="1">
        <v>0.13109999999999999</v>
      </c>
      <c r="F1807" t="s">
        <v>14</v>
      </c>
      <c r="G1807" t="s">
        <v>15</v>
      </c>
      <c r="H1807" s="1">
        <v>0.20680000000000001</v>
      </c>
      <c r="I1807" t="s">
        <v>24</v>
      </c>
      <c r="J1807" t="s">
        <v>31</v>
      </c>
      <c r="K1807">
        <v>5416.67</v>
      </c>
      <c r="L1807" t="s">
        <v>27</v>
      </c>
      <c r="M1807">
        <v>10</v>
      </c>
      <c r="N1807">
        <v>22811</v>
      </c>
      <c r="O1807">
        <v>0</v>
      </c>
      <c r="P1807" t="s">
        <v>40</v>
      </c>
      <c r="Q1807">
        <v>13</v>
      </c>
      <c r="R1807">
        <v>20</v>
      </c>
      <c r="S1807">
        <v>1</v>
      </c>
      <c r="T1807">
        <v>11</v>
      </c>
      <c r="U1807" t="s">
        <v>146</v>
      </c>
      <c r="V1807">
        <v>14</v>
      </c>
      <c r="W1807">
        <v>0</v>
      </c>
      <c r="X1807">
        <v>36</v>
      </c>
      <c r="Y1807">
        <v>695</v>
      </c>
      <c r="Z1807">
        <v>699</v>
      </c>
      <c r="AA1807">
        <v>5416.67</v>
      </c>
      <c r="AB1807">
        <v>11</v>
      </c>
    </row>
    <row r="1808" spans="1:28" x14ac:dyDescent="0.25">
      <c r="A1808">
        <v>1807</v>
      </c>
      <c r="B1808">
        <v>10852</v>
      </c>
      <c r="C1808">
        <v>9000</v>
      </c>
      <c r="D1808">
        <v>8882.52</v>
      </c>
      <c r="E1808" s="1">
        <v>0.1149</v>
      </c>
      <c r="F1808" t="s">
        <v>23</v>
      </c>
      <c r="G1808" t="s">
        <v>60</v>
      </c>
      <c r="H1808" s="1">
        <v>0.13869999999999999</v>
      </c>
      <c r="I1808" t="s">
        <v>20</v>
      </c>
      <c r="J1808" t="s">
        <v>17</v>
      </c>
      <c r="K1808">
        <v>10000</v>
      </c>
      <c r="L1808" t="s">
        <v>82</v>
      </c>
      <c r="M1808">
        <v>10</v>
      </c>
      <c r="N1808">
        <v>4546</v>
      </c>
      <c r="O1808">
        <v>0</v>
      </c>
      <c r="P1808" t="s">
        <v>37</v>
      </c>
      <c r="Q1808">
        <v>11</v>
      </c>
      <c r="R1808">
        <v>13</v>
      </c>
      <c r="S1808">
        <v>0</v>
      </c>
      <c r="T1808">
        <v>3</v>
      </c>
      <c r="U1808" t="s">
        <v>146</v>
      </c>
      <c r="V1808">
        <v>8</v>
      </c>
      <c r="W1808">
        <v>1</v>
      </c>
      <c r="X1808">
        <v>60</v>
      </c>
      <c r="Y1808">
        <v>750</v>
      </c>
      <c r="Z1808">
        <v>754</v>
      </c>
      <c r="AA1808">
        <v>10000</v>
      </c>
      <c r="AB1808">
        <v>3</v>
      </c>
    </row>
    <row r="1809" spans="1:28" x14ac:dyDescent="0.25">
      <c r="A1809">
        <v>1808</v>
      </c>
      <c r="B1809">
        <v>47416</v>
      </c>
      <c r="C1809">
        <v>27000</v>
      </c>
      <c r="D1809">
        <v>26975</v>
      </c>
      <c r="E1809" s="1">
        <v>0.1855</v>
      </c>
      <c r="F1809" t="s">
        <v>23</v>
      </c>
      <c r="G1809" t="s">
        <v>15</v>
      </c>
      <c r="H1809" s="1">
        <v>0.1948</v>
      </c>
      <c r="I1809" t="s">
        <v>56</v>
      </c>
      <c r="J1809" t="s">
        <v>17</v>
      </c>
      <c r="K1809">
        <v>6500</v>
      </c>
      <c r="L1809" t="s">
        <v>21</v>
      </c>
      <c r="M1809">
        <v>9</v>
      </c>
      <c r="N1809">
        <v>16294</v>
      </c>
      <c r="O1809">
        <v>1</v>
      </c>
      <c r="P1809" t="s">
        <v>40</v>
      </c>
      <c r="Q1809">
        <v>18</v>
      </c>
      <c r="R1809">
        <v>19</v>
      </c>
      <c r="S1809">
        <v>1</v>
      </c>
      <c r="T1809">
        <v>11</v>
      </c>
      <c r="U1809" t="s">
        <v>147</v>
      </c>
      <c r="V1809">
        <v>11</v>
      </c>
      <c r="W1809">
        <v>1</v>
      </c>
      <c r="X1809">
        <v>60</v>
      </c>
      <c r="Y1809">
        <v>715</v>
      </c>
      <c r="Z1809">
        <v>719</v>
      </c>
      <c r="AA1809">
        <v>6500</v>
      </c>
      <c r="AB1809">
        <v>11</v>
      </c>
    </row>
    <row r="1810" spans="1:28" x14ac:dyDescent="0.25">
      <c r="A1810">
        <v>1809</v>
      </c>
      <c r="B1810">
        <v>90687</v>
      </c>
      <c r="C1810">
        <v>20000</v>
      </c>
      <c r="D1810">
        <v>20000</v>
      </c>
      <c r="E1810" s="1">
        <v>0.13109999999999999</v>
      </c>
      <c r="F1810" t="s">
        <v>23</v>
      </c>
      <c r="G1810" t="s">
        <v>15</v>
      </c>
      <c r="H1810" s="1">
        <v>0.17760000000000001</v>
      </c>
      <c r="I1810" t="s">
        <v>93</v>
      </c>
      <c r="J1810" t="s">
        <v>17</v>
      </c>
      <c r="K1810">
        <v>4853.33</v>
      </c>
      <c r="L1810" t="s">
        <v>39</v>
      </c>
      <c r="M1810">
        <v>12</v>
      </c>
      <c r="N1810">
        <v>1207</v>
      </c>
      <c r="O1810">
        <v>0</v>
      </c>
      <c r="P1810" t="s">
        <v>44</v>
      </c>
      <c r="Q1810">
        <v>13</v>
      </c>
      <c r="R1810">
        <v>17</v>
      </c>
      <c r="S1810">
        <v>1</v>
      </c>
      <c r="T1810">
        <v>8</v>
      </c>
      <c r="U1810" t="s">
        <v>146</v>
      </c>
      <c r="V1810">
        <v>11</v>
      </c>
      <c r="W1810">
        <v>1</v>
      </c>
      <c r="X1810">
        <v>60</v>
      </c>
      <c r="Y1810">
        <v>720</v>
      </c>
      <c r="Z1810">
        <v>724</v>
      </c>
      <c r="AA1810">
        <v>4853.33</v>
      </c>
      <c r="AB1810">
        <v>8</v>
      </c>
    </row>
    <row r="1811" spans="1:28" x14ac:dyDescent="0.25">
      <c r="A1811">
        <v>1810</v>
      </c>
      <c r="B1811">
        <v>94192</v>
      </c>
      <c r="C1811">
        <v>10000</v>
      </c>
      <c r="D1811">
        <v>10000</v>
      </c>
      <c r="E1811" s="1">
        <v>0.1016</v>
      </c>
      <c r="F1811" t="s">
        <v>14</v>
      </c>
      <c r="G1811" t="s">
        <v>15</v>
      </c>
      <c r="H1811" s="1">
        <v>0.29830000000000001</v>
      </c>
      <c r="I1811" t="s">
        <v>116</v>
      </c>
      <c r="J1811" t="s">
        <v>31</v>
      </c>
      <c r="K1811">
        <v>4166.67</v>
      </c>
      <c r="L1811" t="s">
        <v>78</v>
      </c>
      <c r="M1811">
        <v>9</v>
      </c>
      <c r="N1811">
        <v>22207</v>
      </c>
      <c r="O1811">
        <v>0</v>
      </c>
      <c r="P1811" t="s">
        <v>22</v>
      </c>
      <c r="Q1811">
        <v>10</v>
      </c>
      <c r="R1811">
        <v>29</v>
      </c>
      <c r="S1811">
        <v>1</v>
      </c>
      <c r="T1811">
        <v>2</v>
      </c>
      <c r="U1811" t="s">
        <v>146</v>
      </c>
      <c r="V1811">
        <v>12</v>
      </c>
      <c r="W1811">
        <v>0</v>
      </c>
      <c r="X1811">
        <v>36</v>
      </c>
      <c r="Y1811">
        <v>710</v>
      </c>
      <c r="Z1811">
        <v>714</v>
      </c>
      <c r="AA1811">
        <v>4166.67</v>
      </c>
      <c r="AB1811">
        <v>2</v>
      </c>
    </row>
    <row r="1812" spans="1:28" x14ac:dyDescent="0.25">
      <c r="A1812">
        <v>1811</v>
      </c>
      <c r="B1812">
        <v>28201</v>
      </c>
      <c r="C1812">
        <v>10000</v>
      </c>
      <c r="D1812">
        <v>10000</v>
      </c>
      <c r="E1812" s="1">
        <v>8.4900000000000003E-2</v>
      </c>
      <c r="F1812" t="s">
        <v>14</v>
      </c>
      <c r="G1812" t="s">
        <v>15</v>
      </c>
      <c r="H1812" s="1">
        <v>0.20269999999999999</v>
      </c>
      <c r="I1812" t="s">
        <v>34</v>
      </c>
      <c r="J1812" t="s">
        <v>31</v>
      </c>
      <c r="K1812">
        <v>6666.67</v>
      </c>
      <c r="L1812" t="s">
        <v>21</v>
      </c>
      <c r="M1812">
        <v>14</v>
      </c>
      <c r="N1812">
        <v>23061</v>
      </c>
      <c r="O1812">
        <v>0</v>
      </c>
      <c r="P1812" t="s">
        <v>28</v>
      </c>
      <c r="Q1812">
        <v>8</v>
      </c>
      <c r="R1812">
        <v>20</v>
      </c>
      <c r="S1812">
        <v>1</v>
      </c>
      <c r="T1812">
        <v>5</v>
      </c>
      <c r="U1812" t="s">
        <v>146</v>
      </c>
      <c r="V1812">
        <v>11</v>
      </c>
      <c r="W1812">
        <v>0</v>
      </c>
      <c r="X1812">
        <v>36</v>
      </c>
      <c r="Y1812">
        <v>715</v>
      </c>
      <c r="Z1812">
        <v>719</v>
      </c>
      <c r="AA1812">
        <v>6666.67</v>
      </c>
      <c r="AB1812">
        <v>5</v>
      </c>
    </row>
    <row r="1813" spans="1:28" x14ac:dyDescent="0.25">
      <c r="A1813">
        <v>1812</v>
      </c>
      <c r="B1813">
        <v>61831</v>
      </c>
      <c r="C1813">
        <v>8000</v>
      </c>
      <c r="D1813">
        <v>7975</v>
      </c>
      <c r="E1813" s="1">
        <v>6.0299999999999999E-2</v>
      </c>
      <c r="F1813" t="s">
        <v>14</v>
      </c>
      <c r="G1813" t="s">
        <v>68</v>
      </c>
      <c r="H1813" s="1">
        <v>0.18379999999999999</v>
      </c>
      <c r="I1813" t="s">
        <v>71</v>
      </c>
      <c r="J1813" t="s">
        <v>17</v>
      </c>
      <c r="K1813">
        <v>4250</v>
      </c>
      <c r="L1813" t="s">
        <v>88</v>
      </c>
      <c r="M1813">
        <v>10</v>
      </c>
      <c r="N1813">
        <v>4455</v>
      </c>
      <c r="O1813">
        <v>0</v>
      </c>
      <c r="P1813" t="s">
        <v>47</v>
      </c>
      <c r="Q1813">
        <v>6</v>
      </c>
      <c r="R1813">
        <v>18</v>
      </c>
      <c r="S1813">
        <v>4</v>
      </c>
      <c r="T1813">
        <v>6</v>
      </c>
      <c r="U1813" t="s">
        <v>146</v>
      </c>
      <c r="V1813">
        <v>8</v>
      </c>
      <c r="W1813">
        <v>1</v>
      </c>
      <c r="X1813">
        <v>36</v>
      </c>
      <c r="Y1813">
        <v>755</v>
      </c>
      <c r="Z1813">
        <v>759</v>
      </c>
      <c r="AA1813">
        <v>4250</v>
      </c>
      <c r="AB1813">
        <v>6</v>
      </c>
    </row>
    <row r="1814" spans="1:28" x14ac:dyDescent="0.25">
      <c r="A1814">
        <v>1813</v>
      </c>
      <c r="B1814">
        <v>29670</v>
      </c>
      <c r="C1814">
        <v>12000</v>
      </c>
      <c r="D1814">
        <v>12000</v>
      </c>
      <c r="E1814" s="1">
        <v>7.4899999999999994E-2</v>
      </c>
      <c r="F1814" t="s">
        <v>14</v>
      </c>
      <c r="G1814" t="s">
        <v>15</v>
      </c>
      <c r="H1814" s="1">
        <v>0.13400000000000001</v>
      </c>
      <c r="I1814" t="s">
        <v>24</v>
      </c>
      <c r="J1814" t="s">
        <v>31</v>
      </c>
      <c r="K1814">
        <v>5416.67</v>
      </c>
      <c r="L1814" t="s">
        <v>55</v>
      </c>
      <c r="M1814">
        <v>13</v>
      </c>
      <c r="N1814">
        <v>13953</v>
      </c>
      <c r="O1814">
        <v>0</v>
      </c>
      <c r="P1814" t="s">
        <v>22</v>
      </c>
      <c r="Q1814">
        <v>7</v>
      </c>
      <c r="R1814">
        <v>13</v>
      </c>
      <c r="S1814">
        <v>1</v>
      </c>
      <c r="T1814">
        <v>2</v>
      </c>
      <c r="U1814" t="s">
        <v>146</v>
      </c>
      <c r="V1814">
        <v>9</v>
      </c>
      <c r="W1814">
        <v>0</v>
      </c>
      <c r="X1814">
        <v>36</v>
      </c>
      <c r="Y1814">
        <v>740</v>
      </c>
      <c r="Z1814">
        <v>744</v>
      </c>
      <c r="AA1814">
        <v>5416.67</v>
      </c>
      <c r="AB1814">
        <v>2</v>
      </c>
    </row>
    <row r="1815" spans="1:28" x14ac:dyDescent="0.25">
      <c r="A1815">
        <v>1814</v>
      </c>
      <c r="B1815">
        <v>97560</v>
      </c>
      <c r="C1815">
        <v>35000</v>
      </c>
      <c r="D1815">
        <v>35000</v>
      </c>
      <c r="E1815" s="1">
        <v>0.17269999999999999</v>
      </c>
      <c r="F1815" t="s">
        <v>23</v>
      </c>
      <c r="G1815" t="s">
        <v>15</v>
      </c>
      <c r="H1815" s="1">
        <v>0.27129999999999999</v>
      </c>
      <c r="I1815" t="s">
        <v>103</v>
      </c>
      <c r="J1815" t="s">
        <v>35</v>
      </c>
      <c r="K1815">
        <v>10000</v>
      </c>
      <c r="L1815" t="s">
        <v>42</v>
      </c>
      <c r="M1815">
        <v>11</v>
      </c>
      <c r="N1815">
        <v>42867</v>
      </c>
      <c r="O1815">
        <v>0</v>
      </c>
      <c r="P1815" t="s">
        <v>49</v>
      </c>
      <c r="Q1815">
        <v>17</v>
      </c>
      <c r="R1815">
        <v>27</v>
      </c>
      <c r="S1815">
        <v>1</v>
      </c>
      <c r="T1815">
        <v>1</v>
      </c>
      <c r="U1815" t="s">
        <v>146</v>
      </c>
      <c r="V1815">
        <v>12</v>
      </c>
      <c r="W1815">
        <v>1</v>
      </c>
      <c r="X1815">
        <v>60</v>
      </c>
      <c r="Y1815">
        <v>705</v>
      </c>
      <c r="Z1815">
        <v>709</v>
      </c>
      <c r="AA1815">
        <v>10000</v>
      </c>
      <c r="AB1815">
        <v>1</v>
      </c>
    </row>
    <row r="1816" spans="1:28" x14ac:dyDescent="0.25">
      <c r="A1816">
        <v>1815</v>
      </c>
      <c r="B1816">
        <v>47488</v>
      </c>
      <c r="C1816">
        <v>11875</v>
      </c>
      <c r="D1816">
        <v>11875</v>
      </c>
      <c r="E1816" s="1">
        <v>6.0299999999999999E-2</v>
      </c>
      <c r="F1816" t="s">
        <v>14</v>
      </c>
      <c r="G1816" t="s">
        <v>15</v>
      </c>
      <c r="H1816" s="1">
        <v>0.20799999999999999</v>
      </c>
      <c r="I1816" t="s">
        <v>46</v>
      </c>
      <c r="J1816" t="s">
        <v>17</v>
      </c>
      <c r="K1816">
        <v>2740.5</v>
      </c>
      <c r="L1816" t="s">
        <v>67</v>
      </c>
      <c r="M1816">
        <v>16</v>
      </c>
      <c r="N1816">
        <v>23490</v>
      </c>
      <c r="O1816">
        <v>1</v>
      </c>
      <c r="P1816" t="s">
        <v>40</v>
      </c>
      <c r="Q1816">
        <v>6</v>
      </c>
      <c r="R1816">
        <v>20</v>
      </c>
      <c r="S1816">
        <v>1</v>
      </c>
      <c r="T1816">
        <v>11</v>
      </c>
      <c r="U1816" t="s">
        <v>147</v>
      </c>
      <c r="V1816">
        <v>7</v>
      </c>
      <c r="W1816">
        <v>1</v>
      </c>
      <c r="X1816">
        <v>36</v>
      </c>
      <c r="Y1816">
        <v>780</v>
      </c>
      <c r="Z1816">
        <v>784</v>
      </c>
      <c r="AA1816">
        <v>2740.5</v>
      </c>
      <c r="AB1816">
        <v>11</v>
      </c>
    </row>
    <row r="1817" spans="1:28" x14ac:dyDescent="0.25">
      <c r="A1817">
        <v>1816</v>
      </c>
      <c r="B1817">
        <v>30840</v>
      </c>
      <c r="C1817">
        <v>20000</v>
      </c>
      <c r="D1817">
        <v>19975</v>
      </c>
      <c r="E1817" s="1">
        <v>0.15989999999999999</v>
      </c>
      <c r="F1817" t="s">
        <v>23</v>
      </c>
      <c r="G1817" t="s">
        <v>101</v>
      </c>
      <c r="H1817" s="1">
        <v>0.16159999999999999</v>
      </c>
      <c r="I1817" t="s">
        <v>81</v>
      </c>
      <c r="J1817" t="s">
        <v>17</v>
      </c>
      <c r="K1817">
        <v>3750</v>
      </c>
      <c r="L1817" t="s">
        <v>83</v>
      </c>
      <c r="M1817">
        <v>9</v>
      </c>
      <c r="N1817">
        <v>19872</v>
      </c>
      <c r="O1817">
        <v>1</v>
      </c>
      <c r="P1817" t="s">
        <v>19</v>
      </c>
      <c r="Q1817">
        <v>15</v>
      </c>
      <c r="R1817">
        <v>16</v>
      </c>
      <c r="S1817">
        <v>0</v>
      </c>
      <c r="T1817">
        <v>0</v>
      </c>
      <c r="U1817" t="s">
        <v>147</v>
      </c>
      <c r="V1817">
        <v>13</v>
      </c>
      <c r="W1817">
        <v>1</v>
      </c>
      <c r="X1817">
        <v>60</v>
      </c>
      <c r="Y1817">
        <v>700</v>
      </c>
      <c r="Z1817">
        <v>704</v>
      </c>
      <c r="AA1817">
        <v>3750</v>
      </c>
      <c r="AB1817">
        <v>0</v>
      </c>
    </row>
    <row r="1818" spans="1:28" x14ac:dyDescent="0.25">
      <c r="A1818">
        <v>1817</v>
      </c>
      <c r="B1818">
        <v>1392</v>
      </c>
      <c r="C1818">
        <v>18000</v>
      </c>
      <c r="D1818">
        <v>9516.7800000000007</v>
      </c>
      <c r="E1818" s="1">
        <v>0.1178</v>
      </c>
      <c r="F1818" t="s">
        <v>14</v>
      </c>
      <c r="G1818" t="s">
        <v>15</v>
      </c>
      <c r="H1818" s="1">
        <v>0.17430000000000001</v>
      </c>
      <c r="I1818" t="s">
        <v>20</v>
      </c>
      <c r="J1818" t="s">
        <v>17</v>
      </c>
      <c r="K1818">
        <v>7750</v>
      </c>
      <c r="L1818" t="s">
        <v>42</v>
      </c>
      <c r="M1818">
        <v>17</v>
      </c>
      <c r="N1818">
        <v>29046</v>
      </c>
      <c r="O1818">
        <v>0</v>
      </c>
      <c r="P1818" t="s">
        <v>37</v>
      </c>
      <c r="Q1818">
        <v>11</v>
      </c>
      <c r="R1818">
        <v>17</v>
      </c>
      <c r="S1818">
        <v>1</v>
      </c>
      <c r="T1818">
        <v>3</v>
      </c>
      <c r="U1818" t="s">
        <v>146</v>
      </c>
      <c r="V1818">
        <v>12</v>
      </c>
      <c r="W1818">
        <v>1</v>
      </c>
      <c r="X1818">
        <v>36</v>
      </c>
      <c r="Y1818">
        <v>705</v>
      </c>
      <c r="Z1818">
        <v>709</v>
      </c>
      <c r="AA1818">
        <v>7750</v>
      </c>
      <c r="AB1818">
        <v>3</v>
      </c>
    </row>
    <row r="1819" spans="1:28" x14ac:dyDescent="0.25">
      <c r="A1819">
        <v>1818</v>
      </c>
      <c r="B1819">
        <v>16291</v>
      </c>
      <c r="C1819">
        <v>8000</v>
      </c>
      <c r="D1819">
        <v>7900</v>
      </c>
      <c r="E1819" s="1">
        <v>0.1595</v>
      </c>
      <c r="F1819" t="s">
        <v>23</v>
      </c>
      <c r="G1819" t="s">
        <v>15</v>
      </c>
      <c r="H1819" s="1">
        <v>0.2016</v>
      </c>
      <c r="I1819" t="s">
        <v>71</v>
      </c>
      <c r="J1819" t="s">
        <v>31</v>
      </c>
      <c r="K1819">
        <v>4500</v>
      </c>
      <c r="L1819" t="s">
        <v>48</v>
      </c>
      <c r="M1819">
        <v>10</v>
      </c>
      <c r="N1819">
        <v>2786</v>
      </c>
      <c r="O1819">
        <v>1</v>
      </c>
      <c r="P1819" t="s">
        <v>28</v>
      </c>
      <c r="Q1819">
        <v>15</v>
      </c>
      <c r="R1819">
        <v>20</v>
      </c>
      <c r="S1819">
        <v>1</v>
      </c>
      <c r="T1819">
        <v>5</v>
      </c>
      <c r="U1819" t="s">
        <v>147</v>
      </c>
      <c r="V1819">
        <v>17</v>
      </c>
      <c r="W1819">
        <v>0</v>
      </c>
      <c r="X1819">
        <v>60</v>
      </c>
      <c r="Y1819">
        <v>665</v>
      </c>
      <c r="Z1819">
        <v>669</v>
      </c>
      <c r="AA1819">
        <v>4500</v>
      </c>
      <c r="AB1819">
        <v>5</v>
      </c>
    </row>
    <row r="1820" spans="1:28" x14ac:dyDescent="0.25">
      <c r="A1820">
        <v>1819</v>
      </c>
      <c r="B1820">
        <v>18629</v>
      </c>
      <c r="C1820">
        <v>24000</v>
      </c>
      <c r="D1820">
        <v>24000</v>
      </c>
      <c r="E1820" s="1">
        <v>6.54E-2</v>
      </c>
      <c r="F1820" t="s">
        <v>14</v>
      </c>
      <c r="G1820" t="s">
        <v>15</v>
      </c>
      <c r="H1820" s="1">
        <v>5.62E-2</v>
      </c>
      <c r="I1820" t="s">
        <v>54</v>
      </c>
      <c r="J1820" t="s">
        <v>17</v>
      </c>
      <c r="K1820">
        <v>9583.33</v>
      </c>
      <c r="L1820" t="s">
        <v>88</v>
      </c>
      <c r="M1820">
        <v>9</v>
      </c>
      <c r="N1820">
        <v>22725</v>
      </c>
      <c r="O1820">
        <v>2</v>
      </c>
      <c r="P1820" t="s">
        <v>37</v>
      </c>
      <c r="Q1820">
        <v>6</v>
      </c>
      <c r="R1820">
        <v>5</v>
      </c>
      <c r="S1820">
        <v>1</v>
      </c>
      <c r="T1820">
        <v>3</v>
      </c>
      <c r="U1820" t="s">
        <v>148</v>
      </c>
      <c r="V1820">
        <v>8</v>
      </c>
      <c r="W1820">
        <v>1</v>
      </c>
      <c r="X1820">
        <v>36</v>
      </c>
      <c r="Y1820">
        <v>755</v>
      </c>
      <c r="Z1820">
        <v>759</v>
      </c>
      <c r="AA1820">
        <v>9583.33</v>
      </c>
      <c r="AB1820">
        <v>3</v>
      </c>
    </row>
    <row r="1821" spans="1:28" x14ac:dyDescent="0.25">
      <c r="A1821">
        <v>1820</v>
      </c>
      <c r="B1821">
        <v>53465</v>
      </c>
      <c r="C1821">
        <v>11500</v>
      </c>
      <c r="D1821">
        <v>11475</v>
      </c>
      <c r="E1821" s="1">
        <v>0.1212</v>
      </c>
      <c r="F1821" t="s">
        <v>14</v>
      </c>
      <c r="G1821" t="s">
        <v>29</v>
      </c>
      <c r="H1821" s="1">
        <v>0.24160000000000001</v>
      </c>
      <c r="I1821" t="s">
        <v>46</v>
      </c>
      <c r="J1821" t="s">
        <v>17</v>
      </c>
      <c r="K1821">
        <v>2458.33</v>
      </c>
      <c r="L1821" t="s">
        <v>27</v>
      </c>
      <c r="M1821">
        <v>9</v>
      </c>
      <c r="N1821">
        <v>21668</v>
      </c>
      <c r="O1821">
        <v>0</v>
      </c>
      <c r="P1821" t="s">
        <v>40</v>
      </c>
      <c r="Q1821">
        <v>12</v>
      </c>
      <c r="R1821">
        <v>24</v>
      </c>
      <c r="S1821">
        <v>2</v>
      </c>
      <c r="T1821">
        <v>11</v>
      </c>
      <c r="U1821" t="s">
        <v>146</v>
      </c>
      <c r="V1821">
        <v>14</v>
      </c>
      <c r="W1821">
        <v>1</v>
      </c>
      <c r="X1821">
        <v>36</v>
      </c>
      <c r="Y1821">
        <v>695</v>
      </c>
      <c r="Z1821">
        <v>699</v>
      </c>
      <c r="AA1821">
        <v>2458.33</v>
      </c>
      <c r="AB1821">
        <v>11</v>
      </c>
    </row>
    <row r="1822" spans="1:28" x14ac:dyDescent="0.25">
      <c r="A1822">
        <v>1821</v>
      </c>
      <c r="B1822">
        <v>28315</v>
      </c>
      <c r="C1822">
        <v>2000</v>
      </c>
      <c r="D1822">
        <v>2000</v>
      </c>
      <c r="E1822" s="1">
        <v>0.16889999999999999</v>
      </c>
      <c r="F1822" t="s">
        <v>14</v>
      </c>
      <c r="G1822" t="s">
        <v>33</v>
      </c>
      <c r="H1822" s="1">
        <v>3.3099999999999997E-2</v>
      </c>
      <c r="I1822" t="s">
        <v>30</v>
      </c>
      <c r="J1822" t="s">
        <v>31</v>
      </c>
      <c r="K1822">
        <v>2750</v>
      </c>
      <c r="L1822" t="s">
        <v>62</v>
      </c>
      <c r="M1822">
        <v>3</v>
      </c>
      <c r="N1822">
        <v>3247</v>
      </c>
      <c r="O1822">
        <v>2</v>
      </c>
      <c r="P1822" t="s">
        <v>22</v>
      </c>
      <c r="Q1822">
        <v>16</v>
      </c>
      <c r="R1822">
        <v>3</v>
      </c>
      <c r="S1822">
        <v>3</v>
      </c>
      <c r="T1822">
        <v>2</v>
      </c>
      <c r="U1822" t="s">
        <v>148</v>
      </c>
      <c r="V1822">
        <v>15</v>
      </c>
      <c r="W1822">
        <v>0</v>
      </c>
      <c r="X1822">
        <v>36</v>
      </c>
      <c r="Y1822">
        <v>675</v>
      </c>
      <c r="Z1822">
        <v>679</v>
      </c>
      <c r="AA1822">
        <v>2750</v>
      </c>
      <c r="AB1822">
        <v>2</v>
      </c>
    </row>
    <row r="1823" spans="1:28" x14ac:dyDescent="0.25">
      <c r="A1823">
        <v>1822</v>
      </c>
      <c r="B1823">
        <v>32866</v>
      </c>
      <c r="C1823">
        <v>12800</v>
      </c>
      <c r="D1823">
        <v>12800</v>
      </c>
      <c r="E1823" s="1">
        <v>0.16769999999999999</v>
      </c>
      <c r="F1823" t="s">
        <v>23</v>
      </c>
      <c r="G1823" t="s">
        <v>68</v>
      </c>
      <c r="H1823" s="1">
        <v>0.19120000000000001</v>
      </c>
      <c r="I1823" t="s">
        <v>72</v>
      </c>
      <c r="J1823" t="s">
        <v>35</v>
      </c>
      <c r="K1823">
        <v>4166.67</v>
      </c>
      <c r="L1823" t="s">
        <v>43</v>
      </c>
      <c r="M1823">
        <v>15</v>
      </c>
      <c r="N1823">
        <v>12693</v>
      </c>
      <c r="O1823">
        <v>2</v>
      </c>
      <c r="P1823" t="s">
        <v>28</v>
      </c>
      <c r="Q1823">
        <v>16</v>
      </c>
      <c r="R1823">
        <v>19</v>
      </c>
      <c r="S1823">
        <v>4</v>
      </c>
      <c r="T1823">
        <v>5</v>
      </c>
      <c r="U1823" t="s">
        <v>148</v>
      </c>
      <c r="V1823">
        <v>14</v>
      </c>
      <c r="W1823">
        <v>1</v>
      </c>
      <c r="X1823">
        <v>60</v>
      </c>
      <c r="Y1823">
        <v>685</v>
      </c>
      <c r="Z1823">
        <v>689</v>
      </c>
      <c r="AA1823">
        <v>4166.67</v>
      </c>
      <c r="AB1823">
        <v>5</v>
      </c>
    </row>
    <row r="1824" spans="1:28" x14ac:dyDescent="0.25">
      <c r="A1824">
        <v>1823</v>
      </c>
      <c r="B1824">
        <v>41589</v>
      </c>
      <c r="C1824">
        <v>10000</v>
      </c>
      <c r="D1824">
        <v>10000</v>
      </c>
      <c r="E1824" s="1">
        <v>0.1991</v>
      </c>
      <c r="F1824" t="s">
        <v>14</v>
      </c>
      <c r="G1824" t="s">
        <v>15</v>
      </c>
      <c r="H1824" s="1">
        <v>0.23350000000000001</v>
      </c>
      <c r="I1824" t="s">
        <v>99</v>
      </c>
      <c r="J1824" t="s">
        <v>17</v>
      </c>
      <c r="K1824">
        <v>6000</v>
      </c>
      <c r="L1824" t="s">
        <v>84</v>
      </c>
      <c r="M1824">
        <v>34</v>
      </c>
      <c r="N1824">
        <v>19424</v>
      </c>
      <c r="O1824">
        <v>1</v>
      </c>
      <c r="P1824" t="s">
        <v>28</v>
      </c>
      <c r="Q1824">
        <v>19</v>
      </c>
      <c r="R1824">
        <v>23</v>
      </c>
      <c r="S1824">
        <v>1</v>
      </c>
      <c r="T1824">
        <v>5</v>
      </c>
      <c r="U1824" t="s">
        <v>147</v>
      </c>
      <c r="V1824">
        <v>15</v>
      </c>
      <c r="W1824">
        <v>1</v>
      </c>
      <c r="X1824">
        <v>36</v>
      </c>
      <c r="Y1824">
        <v>680</v>
      </c>
      <c r="Z1824">
        <v>684</v>
      </c>
      <c r="AA1824">
        <v>6000</v>
      </c>
      <c r="AB1824">
        <v>5</v>
      </c>
    </row>
    <row r="1825" spans="1:28" x14ac:dyDescent="0.25">
      <c r="A1825">
        <v>1824</v>
      </c>
      <c r="B1825">
        <v>12951</v>
      </c>
      <c r="C1825">
        <v>4800</v>
      </c>
      <c r="D1825">
        <v>4800</v>
      </c>
      <c r="E1825" s="1">
        <v>0.16819999999999999</v>
      </c>
      <c r="F1825" t="s">
        <v>23</v>
      </c>
      <c r="G1825" t="s">
        <v>75</v>
      </c>
      <c r="H1825" s="1">
        <v>0.1484</v>
      </c>
      <c r="I1825" t="s">
        <v>71</v>
      </c>
      <c r="J1825" t="s">
        <v>31</v>
      </c>
      <c r="K1825">
        <v>4008.33</v>
      </c>
      <c r="L1825" t="s">
        <v>73</v>
      </c>
      <c r="M1825">
        <v>18</v>
      </c>
      <c r="N1825">
        <v>8828</v>
      </c>
      <c r="O1825">
        <v>0</v>
      </c>
      <c r="P1825" t="s">
        <v>44</v>
      </c>
      <c r="Q1825">
        <v>16</v>
      </c>
      <c r="R1825">
        <v>14</v>
      </c>
      <c r="S1825">
        <v>0</v>
      </c>
      <c r="T1825">
        <v>8</v>
      </c>
      <c r="U1825" t="s">
        <v>146</v>
      </c>
      <c r="V1825">
        <v>18</v>
      </c>
      <c r="W1825">
        <v>0</v>
      </c>
      <c r="X1825">
        <v>60</v>
      </c>
      <c r="Y1825">
        <v>660</v>
      </c>
      <c r="Z1825">
        <v>664</v>
      </c>
      <c r="AA1825">
        <v>4008.33</v>
      </c>
      <c r="AB1825">
        <v>8</v>
      </c>
    </row>
    <row r="1826" spans="1:28" x14ac:dyDescent="0.25">
      <c r="A1826">
        <v>1825</v>
      </c>
      <c r="B1826">
        <v>44836</v>
      </c>
      <c r="C1826">
        <v>10000</v>
      </c>
      <c r="D1826">
        <v>10000</v>
      </c>
      <c r="E1826" s="1">
        <v>0.1855</v>
      </c>
      <c r="F1826" t="s">
        <v>14</v>
      </c>
      <c r="G1826" t="s">
        <v>29</v>
      </c>
      <c r="H1826" s="1">
        <v>6.2399999999999997E-2</v>
      </c>
      <c r="I1826" t="s">
        <v>46</v>
      </c>
      <c r="J1826" t="s">
        <v>31</v>
      </c>
      <c r="K1826">
        <v>5416.67</v>
      </c>
      <c r="L1826" t="s">
        <v>36</v>
      </c>
      <c r="M1826">
        <v>8</v>
      </c>
      <c r="N1826">
        <v>9783</v>
      </c>
      <c r="O1826">
        <v>2</v>
      </c>
      <c r="P1826" t="s">
        <v>37</v>
      </c>
      <c r="Q1826">
        <v>18</v>
      </c>
      <c r="R1826">
        <v>6</v>
      </c>
      <c r="S1826">
        <v>2</v>
      </c>
      <c r="T1826">
        <v>3</v>
      </c>
      <c r="U1826" t="s">
        <v>148</v>
      </c>
      <c r="V1826">
        <v>16</v>
      </c>
      <c r="W1826">
        <v>0</v>
      </c>
      <c r="X1826">
        <v>36</v>
      </c>
      <c r="Y1826">
        <v>670</v>
      </c>
      <c r="Z1826">
        <v>674</v>
      </c>
      <c r="AA1826">
        <v>5416.67</v>
      </c>
      <c r="AB1826">
        <v>3</v>
      </c>
    </row>
    <row r="1827" spans="1:28" x14ac:dyDescent="0.25">
      <c r="A1827">
        <v>1826</v>
      </c>
      <c r="B1827">
        <v>99297</v>
      </c>
      <c r="C1827">
        <v>25000</v>
      </c>
      <c r="D1827">
        <v>25000</v>
      </c>
      <c r="E1827" s="1">
        <v>0.14330000000000001</v>
      </c>
      <c r="F1827" t="s">
        <v>14</v>
      </c>
      <c r="G1827" t="s">
        <v>29</v>
      </c>
      <c r="H1827" s="1">
        <v>0.27879999999999999</v>
      </c>
      <c r="I1827" t="s">
        <v>102</v>
      </c>
      <c r="J1827" t="s">
        <v>35</v>
      </c>
      <c r="K1827">
        <v>5416.67</v>
      </c>
      <c r="L1827" t="s">
        <v>78</v>
      </c>
      <c r="M1827">
        <v>11</v>
      </c>
      <c r="N1827">
        <v>18460</v>
      </c>
      <c r="O1827">
        <v>2</v>
      </c>
      <c r="P1827" t="s">
        <v>40</v>
      </c>
      <c r="Q1827">
        <v>14</v>
      </c>
      <c r="R1827">
        <v>27</v>
      </c>
      <c r="S1827">
        <v>2</v>
      </c>
      <c r="T1827">
        <v>11</v>
      </c>
      <c r="U1827" t="s">
        <v>148</v>
      </c>
      <c r="V1827">
        <v>12</v>
      </c>
      <c r="W1827">
        <v>1</v>
      </c>
      <c r="X1827">
        <v>36</v>
      </c>
      <c r="Y1827">
        <v>710</v>
      </c>
      <c r="Z1827">
        <v>714</v>
      </c>
      <c r="AA1827">
        <v>5416.67</v>
      </c>
      <c r="AB1827">
        <v>11</v>
      </c>
    </row>
    <row r="1828" spans="1:28" x14ac:dyDescent="0.25">
      <c r="A1828">
        <v>1827</v>
      </c>
      <c r="B1828">
        <v>32654</v>
      </c>
      <c r="C1828">
        <v>5000</v>
      </c>
      <c r="D1828">
        <v>5000</v>
      </c>
      <c r="E1828" s="1">
        <v>0.1171</v>
      </c>
      <c r="F1828" t="s">
        <v>14</v>
      </c>
      <c r="G1828" t="s">
        <v>76</v>
      </c>
      <c r="H1828" s="1">
        <v>0.1012</v>
      </c>
      <c r="I1828" t="s">
        <v>61</v>
      </c>
      <c r="J1828" t="s">
        <v>31</v>
      </c>
      <c r="K1828">
        <v>9288.33</v>
      </c>
      <c r="L1828" t="s">
        <v>42</v>
      </c>
      <c r="M1828">
        <v>17</v>
      </c>
      <c r="N1828">
        <v>798</v>
      </c>
      <c r="O1828">
        <v>1</v>
      </c>
      <c r="P1828" t="s">
        <v>37</v>
      </c>
      <c r="Q1828">
        <v>11</v>
      </c>
      <c r="R1828">
        <v>10</v>
      </c>
      <c r="S1828">
        <v>5</v>
      </c>
      <c r="T1828">
        <v>3</v>
      </c>
      <c r="U1828" t="s">
        <v>147</v>
      </c>
      <c r="V1828">
        <v>12</v>
      </c>
      <c r="W1828">
        <v>0</v>
      </c>
      <c r="X1828">
        <v>36</v>
      </c>
      <c r="Y1828">
        <v>705</v>
      </c>
      <c r="Z1828">
        <v>709</v>
      </c>
      <c r="AA1828">
        <v>9288.33</v>
      </c>
      <c r="AB1828">
        <v>3</v>
      </c>
    </row>
    <row r="1829" spans="1:28" x14ac:dyDescent="0.25">
      <c r="A1829">
        <v>1828</v>
      </c>
      <c r="B1829">
        <v>62778</v>
      </c>
      <c r="C1829">
        <v>4800</v>
      </c>
      <c r="D1829">
        <v>4775</v>
      </c>
      <c r="E1829" s="1">
        <v>7.9000000000000001E-2</v>
      </c>
      <c r="F1829" t="s">
        <v>14</v>
      </c>
      <c r="G1829" t="s">
        <v>15</v>
      </c>
      <c r="H1829" s="1">
        <v>0.13739999999999999</v>
      </c>
      <c r="I1829" t="s">
        <v>24</v>
      </c>
      <c r="J1829" t="s">
        <v>31</v>
      </c>
      <c r="K1829">
        <v>6333.33</v>
      </c>
      <c r="L1829" t="s">
        <v>39</v>
      </c>
      <c r="M1829">
        <v>6</v>
      </c>
      <c r="N1829">
        <v>1782</v>
      </c>
      <c r="O1829">
        <v>0</v>
      </c>
      <c r="P1829" t="s">
        <v>49</v>
      </c>
      <c r="Q1829">
        <v>7</v>
      </c>
      <c r="R1829">
        <v>13</v>
      </c>
      <c r="S1829">
        <v>1</v>
      </c>
      <c r="T1829">
        <v>1</v>
      </c>
      <c r="U1829" t="s">
        <v>146</v>
      </c>
      <c r="V1829">
        <v>11</v>
      </c>
      <c r="W1829">
        <v>0</v>
      </c>
      <c r="X1829">
        <v>36</v>
      </c>
      <c r="Y1829">
        <v>720</v>
      </c>
      <c r="Z1829">
        <v>724</v>
      </c>
      <c r="AA1829">
        <v>6333.33</v>
      </c>
      <c r="AB1829">
        <v>1</v>
      </c>
    </row>
    <row r="1830" spans="1:28" x14ac:dyDescent="0.25">
      <c r="A1830">
        <v>1829</v>
      </c>
      <c r="B1830">
        <v>87968</v>
      </c>
      <c r="C1830">
        <v>16475</v>
      </c>
      <c r="D1830">
        <v>16475</v>
      </c>
      <c r="E1830" s="1">
        <v>0.14330000000000001</v>
      </c>
      <c r="F1830" t="s">
        <v>23</v>
      </c>
      <c r="G1830" t="s">
        <v>15</v>
      </c>
      <c r="H1830" s="1">
        <v>0.15959999999999999</v>
      </c>
      <c r="I1830" t="s">
        <v>61</v>
      </c>
      <c r="J1830" t="s">
        <v>17</v>
      </c>
      <c r="K1830">
        <v>3333.33</v>
      </c>
      <c r="L1830" t="s">
        <v>51</v>
      </c>
      <c r="M1830">
        <v>7</v>
      </c>
      <c r="N1830">
        <v>5568</v>
      </c>
      <c r="O1830">
        <v>1</v>
      </c>
      <c r="P1830" t="s">
        <v>44</v>
      </c>
      <c r="Q1830">
        <v>14</v>
      </c>
      <c r="R1830">
        <v>15</v>
      </c>
      <c r="S1830">
        <v>1</v>
      </c>
      <c r="T1830">
        <v>8</v>
      </c>
      <c r="U1830" t="s">
        <v>147</v>
      </c>
      <c r="V1830">
        <v>10</v>
      </c>
      <c r="W1830">
        <v>1</v>
      </c>
      <c r="X1830">
        <v>60</v>
      </c>
      <c r="Y1830">
        <v>725</v>
      </c>
      <c r="Z1830">
        <v>729</v>
      </c>
      <c r="AA1830">
        <v>3333.33</v>
      </c>
      <c r="AB1830">
        <v>8</v>
      </c>
    </row>
    <row r="1831" spans="1:28" x14ac:dyDescent="0.25">
      <c r="A1831">
        <v>1830</v>
      </c>
      <c r="B1831">
        <v>78588</v>
      </c>
      <c r="C1831">
        <v>8000</v>
      </c>
      <c r="D1831">
        <v>8000</v>
      </c>
      <c r="E1831" s="1">
        <v>7.9000000000000001E-2</v>
      </c>
      <c r="F1831" t="s">
        <v>14</v>
      </c>
      <c r="G1831" t="s">
        <v>15</v>
      </c>
      <c r="H1831" s="1">
        <v>0.2283</v>
      </c>
      <c r="I1831" t="s">
        <v>26</v>
      </c>
      <c r="J1831" t="s">
        <v>17</v>
      </c>
      <c r="K1831">
        <v>3750</v>
      </c>
      <c r="L1831" t="s">
        <v>51</v>
      </c>
      <c r="M1831">
        <v>8</v>
      </c>
      <c r="N1831">
        <v>2719</v>
      </c>
      <c r="O1831">
        <v>2</v>
      </c>
      <c r="P1831" t="s">
        <v>47</v>
      </c>
      <c r="Q1831">
        <v>7</v>
      </c>
      <c r="R1831">
        <v>22</v>
      </c>
      <c r="S1831">
        <v>1</v>
      </c>
      <c r="T1831">
        <v>6</v>
      </c>
      <c r="U1831" t="s">
        <v>148</v>
      </c>
      <c r="V1831">
        <v>10</v>
      </c>
      <c r="W1831">
        <v>1</v>
      </c>
      <c r="X1831">
        <v>36</v>
      </c>
      <c r="Y1831">
        <v>725</v>
      </c>
      <c r="Z1831">
        <v>729</v>
      </c>
      <c r="AA1831">
        <v>3750</v>
      </c>
      <c r="AB1831">
        <v>6</v>
      </c>
    </row>
    <row r="1832" spans="1:28" x14ac:dyDescent="0.25">
      <c r="A1832">
        <v>1831</v>
      </c>
      <c r="B1832">
        <v>9349</v>
      </c>
      <c r="C1832">
        <v>5000</v>
      </c>
      <c r="D1832">
        <v>4797.96</v>
      </c>
      <c r="E1832" s="1">
        <v>0.1099</v>
      </c>
      <c r="F1832" t="s">
        <v>14</v>
      </c>
      <c r="G1832" t="s">
        <v>15</v>
      </c>
      <c r="H1832" s="1">
        <v>0.1988</v>
      </c>
      <c r="I1832" t="s">
        <v>20</v>
      </c>
      <c r="J1832" t="s">
        <v>31</v>
      </c>
      <c r="K1832">
        <v>3200</v>
      </c>
      <c r="L1832" t="s">
        <v>83</v>
      </c>
      <c r="M1832">
        <v>7</v>
      </c>
      <c r="N1832">
        <v>387</v>
      </c>
      <c r="O1832">
        <v>0</v>
      </c>
      <c r="P1832" t="s">
        <v>37</v>
      </c>
      <c r="Q1832">
        <v>10</v>
      </c>
      <c r="R1832">
        <v>19</v>
      </c>
      <c r="S1832">
        <v>1</v>
      </c>
      <c r="T1832">
        <v>3</v>
      </c>
      <c r="U1832" t="s">
        <v>146</v>
      </c>
      <c r="V1832">
        <v>13</v>
      </c>
      <c r="W1832">
        <v>0</v>
      </c>
      <c r="X1832">
        <v>36</v>
      </c>
      <c r="Y1832">
        <v>700</v>
      </c>
      <c r="Z1832">
        <v>704</v>
      </c>
      <c r="AA1832">
        <v>3200</v>
      </c>
      <c r="AB1832">
        <v>3</v>
      </c>
    </row>
    <row r="1833" spans="1:28" x14ac:dyDescent="0.25">
      <c r="A1833">
        <v>1832</v>
      </c>
      <c r="B1833">
        <v>81785</v>
      </c>
      <c r="C1833">
        <v>28350</v>
      </c>
      <c r="D1833">
        <v>28350</v>
      </c>
      <c r="E1833" s="1">
        <v>0.19719999999999999</v>
      </c>
      <c r="F1833" t="s">
        <v>14</v>
      </c>
      <c r="G1833" t="s">
        <v>15</v>
      </c>
      <c r="H1833" s="1">
        <v>0.28889999999999999</v>
      </c>
      <c r="I1833" t="s">
        <v>85</v>
      </c>
      <c r="J1833" t="s">
        <v>31</v>
      </c>
      <c r="K1833">
        <v>5833.33</v>
      </c>
      <c r="L1833" t="s">
        <v>27</v>
      </c>
      <c r="M1833">
        <v>11</v>
      </c>
      <c r="N1833">
        <v>10119</v>
      </c>
      <c r="O1833">
        <v>0</v>
      </c>
      <c r="P1833" t="s">
        <v>32</v>
      </c>
      <c r="Q1833">
        <v>19</v>
      </c>
      <c r="R1833">
        <v>28</v>
      </c>
      <c r="S1833">
        <v>1</v>
      </c>
      <c r="T1833">
        <v>9</v>
      </c>
      <c r="U1833" t="s">
        <v>146</v>
      </c>
      <c r="V1833">
        <v>14</v>
      </c>
      <c r="W1833">
        <v>0</v>
      </c>
      <c r="X1833">
        <v>36</v>
      </c>
      <c r="Y1833">
        <v>695</v>
      </c>
      <c r="Z1833">
        <v>699</v>
      </c>
      <c r="AA1833">
        <v>5833.33</v>
      </c>
      <c r="AB1833">
        <v>9</v>
      </c>
    </row>
    <row r="1834" spans="1:28" x14ac:dyDescent="0.25">
      <c r="A1834">
        <v>1833</v>
      </c>
      <c r="B1834">
        <v>12788</v>
      </c>
      <c r="C1834">
        <v>16000</v>
      </c>
      <c r="D1834">
        <v>15900</v>
      </c>
      <c r="E1834" s="1">
        <v>0.15579999999999999</v>
      </c>
      <c r="F1834" t="s">
        <v>23</v>
      </c>
      <c r="G1834" t="s">
        <v>15</v>
      </c>
      <c r="H1834" s="1">
        <v>5.21E-2</v>
      </c>
      <c r="I1834" t="s">
        <v>71</v>
      </c>
      <c r="J1834" t="s">
        <v>17</v>
      </c>
      <c r="K1834">
        <v>17500</v>
      </c>
      <c r="L1834" t="s">
        <v>83</v>
      </c>
      <c r="M1834">
        <v>7</v>
      </c>
      <c r="N1834">
        <v>12643</v>
      </c>
      <c r="O1834">
        <v>1</v>
      </c>
      <c r="P1834" t="s">
        <v>28</v>
      </c>
      <c r="Q1834">
        <v>15</v>
      </c>
      <c r="R1834">
        <v>5</v>
      </c>
      <c r="S1834">
        <v>1</v>
      </c>
      <c r="T1834">
        <v>5</v>
      </c>
      <c r="U1834" t="s">
        <v>147</v>
      </c>
      <c r="V1834">
        <v>13</v>
      </c>
      <c r="W1834">
        <v>1</v>
      </c>
      <c r="X1834">
        <v>60</v>
      </c>
      <c r="Y1834">
        <v>700</v>
      </c>
      <c r="Z1834">
        <v>704</v>
      </c>
      <c r="AA1834">
        <v>17500</v>
      </c>
      <c r="AB1834">
        <v>5</v>
      </c>
    </row>
    <row r="1835" spans="1:28" x14ac:dyDescent="0.25">
      <c r="A1835">
        <v>1834</v>
      </c>
      <c r="B1835">
        <v>13412</v>
      </c>
      <c r="C1835">
        <v>15000</v>
      </c>
      <c r="D1835">
        <v>13885.68</v>
      </c>
      <c r="E1835" s="1">
        <v>0.17929999999999999</v>
      </c>
      <c r="F1835" t="s">
        <v>23</v>
      </c>
      <c r="G1835" t="s">
        <v>15</v>
      </c>
      <c r="H1835" s="1">
        <v>8.0600000000000005E-2</v>
      </c>
      <c r="I1835" t="s">
        <v>74</v>
      </c>
      <c r="J1835" t="s">
        <v>31</v>
      </c>
      <c r="K1835">
        <v>12500</v>
      </c>
      <c r="L1835" t="s">
        <v>36</v>
      </c>
      <c r="M1835">
        <v>14</v>
      </c>
      <c r="N1835">
        <v>8296</v>
      </c>
      <c r="O1835">
        <v>0</v>
      </c>
      <c r="P1835" t="s">
        <v>53</v>
      </c>
      <c r="Q1835">
        <v>17</v>
      </c>
      <c r="R1835">
        <v>8</v>
      </c>
      <c r="S1835">
        <v>1</v>
      </c>
      <c r="T1835">
        <v>7</v>
      </c>
      <c r="U1835" t="s">
        <v>146</v>
      </c>
      <c r="V1835">
        <v>16</v>
      </c>
      <c r="W1835">
        <v>0</v>
      </c>
      <c r="X1835">
        <v>60</v>
      </c>
      <c r="Y1835">
        <v>670</v>
      </c>
      <c r="Z1835">
        <v>674</v>
      </c>
      <c r="AA1835">
        <v>12500</v>
      </c>
      <c r="AB1835">
        <v>7</v>
      </c>
    </row>
    <row r="1836" spans="1:28" x14ac:dyDescent="0.25">
      <c r="A1836">
        <v>1835</v>
      </c>
      <c r="B1836">
        <v>39115</v>
      </c>
      <c r="C1836">
        <v>6000</v>
      </c>
      <c r="D1836">
        <v>5975</v>
      </c>
      <c r="E1836" s="1">
        <v>8.8999999999999996E-2</v>
      </c>
      <c r="F1836" t="s">
        <v>14</v>
      </c>
      <c r="G1836" t="s">
        <v>15</v>
      </c>
      <c r="H1836" s="1">
        <v>0.17480000000000001</v>
      </c>
      <c r="I1836" t="s">
        <v>30</v>
      </c>
      <c r="J1836" t="s">
        <v>31</v>
      </c>
      <c r="K1836">
        <v>6996.17</v>
      </c>
      <c r="L1836" t="s">
        <v>83</v>
      </c>
      <c r="M1836">
        <v>12</v>
      </c>
      <c r="N1836">
        <v>6252</v>
      </c>
      <c r="O1836">
        <v>0</v>
      </c>
      <c r="P1836" t="s">
        <v>40</v>
      </c>
      <c r="Q1836">
        <v>8</v>
      </c>
      <c r="R1836">
        <v>17</v>
      </c>
      <c r="S1836">
        <v>1</v>
      </c>
      <c r="T1836">
        <v>11</v>
      </c>
      <c r="U1836" t="s">
        <v>146</v>
      </c>
      <c r="V1836">
        <v>13</v>
      </c>
      <c r="W1836">
        <v>0</v>
      </c>
      <c r="X1836">
        <v>36</v>
      </c>
      <c r="Y1836">
        <v>700</v>
      </c>
      <c r="Z1836">
        <v>704</v>
      </c>
      <c r="AA1836">
        <v>6996.17</v>
      </c>
      <c r="AB1836">
        <v>11</v>
      </c>
    </row>
    <row r="1837" spans="1:28" x14ac:dyDescent="0.25">
      <c r="A1837">
        <v>1836</v>
      </c>
      <c r="B1837">
        <v>92536</v>
      </c>
      <c r="C1837">
        <v>21000</v>
      </c>
      <c r="D1837">
        <v>21000</v>
      </c>
      <c r="E1837" s="1">
        <v>0.17269999999999999</v>
      </c>
      <c r="F1837" t="s">
        <v>23</v>
      </c>
      <c r="G1837" t="s">
        <v>15</v>
      </c>
      <c r="H1837" s="1">
        <v>0.31480000000000002</v>
      </c>
      <c r="I1837" t="s">
        <v>94</v>
      </c>
      <c r="J1837" t="s">
        <v>31</v>
      </c>
      <c r="K1837">
        <v>4583.33</v>
      </c>
      <c r="L1837" t="s">
        <v>84</v>
      </c>
      <c r="M1837">
        <v>13</v>
      </c>
      <c r="N1837">
        <v>32616</v>
      </c>
      <c r="O1837">
        <v>1</v>
      </c>
      <c r="P1837" t="s">
        <v>40</v>
      </c>
      <c r="Q1837">
        <v>17</v>
      </c>
      <c r="R1837">
        <v>31</v>
      </c>
      <c r="S1837">
        <v>1</v>
      </c>
      <c r="T1837">
        <v>11</v>
      </c>
      <c r="U1837" t="s">
        <v>147</v>
      </c>
      <c r="V1837">
        <v>15</v>
      </c>
      <c r="W1837">
        <v>0</v>
      </c>
      <c r="X1837">
        <v>60</v>
      </c>
      <c r="Y1837">
        <v>680</v>
      </c>
      <c r="Z1837">
        <v>684</v>
      </c>
      <c r="AA1837">
        <v>4583.33</v>
      </c>
      <c r="AB1837">
        <v>11</v>
      </c>
    </row>
    <row r="1838" spans="1:28" x14ac:dyDescent="0.25">
      <c r="A1838">
        <v>1837</v>
      </c>
      <c r="B1838">
        <v>45047</v>
      </c>
      <c r="C1838">
        <v>6000</v>
      </c>
      <c r="D1838">
        <v>6000</v>
      </c>
      <c r="E1838" s="1">
        <v>7.9000000000000001E-2</v>
      </c>
      <c r="F1838" t="s">
        <v>14</v>
      </c>
      <c r="G1838" t="s">
        <v>15</v>
      </c>
      <c r="H1838" s="1">
        <v>0.1075</v>
      </c>
      <c r="I1838" t="s">
        <v>16</v>
      </c>
      <c r="J1838" t="s">
        <v>17</v>
      </c>
      <c r="K1838">
        <v>2883.33</v>
      </c>
      <c r="L1838" t="s">
        <v>51</v>
      </c>
      <c r="M1838">
        <v>8</v>
      </c>
      <c r="N1838">
        <v>4813</v>
      </c>
      <c r="O1838">
        <v>0</v>
      </c>
      <c r="P1838" t="s">
        <v>64</v>
      </c>
      <c r="Q1838">
        <v>7</v>
      </c>
      <c r="R1838">
        <v>10</v>
      </c>
      <c r="S1838">
        <v>1</v>
      </c>
      <c r="T1838">
        <v>4</v>
      </c>
      <c r="U1838" t="s">
        <v>146</v>
      </c>
      <c r="V1838">
        <v>10</v>
      </c>
      <c r="W1838">
        <v>1</v>
      </c>
      <c r="X1838">
        <v>36</v>
      </c>
      <c r="Y1838">
        <v>725</v>
      </c>
      <c r="Z1838">
        <v>729</v>
      </c>
      <c r="AA1838">
        <v>2883.33</v>
      </c>
      <c r="AB1838">
        <v>4</v>
      </c>
    </row>
    <row r="1839" spans="1:28" x14ac:dyDescent="0.25">
      <c r="A1839">
        <v>1838</v>
      </c>
      <c r="B1839">
        <v>63234</v>
      </c>
      <c r="C1839">
        <v>10500</v>
      </c>
      <c r="D1839">
        <v>10500</v>
      </c>
      <c r="E1839" s="1">
        <v>0.14330000000000001</v>
      </c>
      <c r="F1839" t="s">
        <v>14</v>
      </c>
      <c r="G1839" t="s">
        <v>15</v>
      </c>
      <c r="H1839" s="1">
        <v>0.27800000000000002</v>
      </c>
      <c r="I1839" t="s">
        <v>77</v>
      </c>
      <c r="J1839" t="s">
        <v>31</v>
      </c>
      <c r="K1839">
        <v>2500</v>
      </c>
      <c r="L1839" t="s">
        <v>36</v>
      </c>
      <c r="M1839">
        <v>6</v>
      </c>
      <c r="N1839">
        <v>16128</v>
      </c>
      <c r="O1839">
        <v>0</v>
      </c>
      <c r="P1839" t="s">
        <v>19</v>
      </c>
      <c r="Q1839">
        <v>14</v>
      </c>
      <c r="R1839">
        <v>27</v>
      </c>
      <c r="S1839">
        <v>1</v>
      </c>
      <c r="T1839">
        <v>0</v>
      </c>
      <c r="U1839" t="s">
        <v>146</v>
      </c>
      <c r="V1839">
        <v>16</v>
      </c>
      <c r="W1839">
        <v>0</v>
      </c>
      <c r="X1839">
        <v>36</v>
      </c>
      <c r="Y1839">
        <v>670</v>
      </c>
      <c r="Z1839">
        <v>674</v>
      </c>
      <c r="AA1839">
        <v>2500</v>
      </c>
      <c r="AB1839">
        <v>0</v>
      </c>
    </row>
    <row r="1840" spans="1:28" x14ac:dyDescent="0.25">
      <c r="A1840">
        <v>1839</v>
      </c>
      <c r="B1840">
        <v>90756</v>
      </c>
      <c r="C1840">
        <v>16000</v>
      </c>
      <c r="D1840">
        <v>16000</v>
      </c>
      <c r="E1840" s="1">
        <v>0.158</v>
      </c>
      <c r="F1840" t="s">
        <v>23</v>
      </c>
      <c r="G1840" t="s">
        <v>15</v>
      </c>
      <c r="H1840" s="1">
        <v>0.2485</v>
      </c>
      <c r="I1840" t="s">
        <v>81</v>
      </c>
      <c r="J1840" t="s">
        <v>17</v>
      </c>
      <c r="K1840">
        <v>5416.67</v>
      </c>
      <c r="L1840" t="s">
        <v>84</v>
      </c>
      <c r="M1840">
        <v>10</v>
      </c>
      <c r="N1840">
        <v>9638</v>
      </c>
      <c r="O1840">
        <v>0</v>
      </c>
      <c r="P1840" t="s">
        <v>40</v>
      </c>
      <c r="Q1840">
        <v>15</v>
      </c>
      <c r="R1840">
        <v>24</v>
      </c>
      <c r="S1840">
        <v>1</v>
      </c>
      <c r="T1840">
        <v>11</v>
      </c>
      <c r="U1840" t="s">
        <v>146</v>
      </c>
      <c r="V1840">
        <v>15</v>
      </c>
      <c r="W1840">
        <v>1</v>
      </c>
      <c r="X1840">
        <v>60</v>
      </c>
      <c r="Y1840">
        <v>680</v>
      </c>
      <c r="Z1840">
        <v>684</v>
      </c>
      <c r="AA1840">
        <v>5416.67</v>
      </c>
      <c r="AB1840">
        <v>11</v>
      </c>
    </row>
    <row r="1841" spans="1:28" x14ac:dyDescent="0.25">
      <c r="A1841">
        <v>1840</v>
      </c>
      <c r="B1841">
        <v>59014</v>
      </c>
      <c r="C1841">
        <v>10000</v>
      </c>
      <c r="D1841">
        <v>10000</v>
      </c>
      <c r="E1841" s="1">
        <v>0.1074</v>
      </c>
      <c r="F1841" t="s">
        <v>14</v>
      </c>
      <c r="G1841" t="s">
        <v>29</v>
      </c>
      <c r="H1841" s="1">
        <v>0.26019999999999999</v>
      </c>
      <c r="I1841" t="s">
        <v>38</v>
      </c>
      <c r="J1841" t="s">
        <v>31</v>
      </c>
      <c r="K1841">
        <v>3750</v>
      </c>
      <c r="L1841" t="s">
        <v>39</v>
      </c>
      <c r="M1841">
        <v>8</v>
      </c>
      <c r="N1841">
        <v>6891</v>
      </c>
      <c r="O1841">
        <v>1</v>
      </c>
      <c r="P1841" t="s">
        <v>64</v>
      </c>
      <c r="Q1841">
        <v>10</v>
      </c>
      <c r="R1841">
        <v>26</v>
      </c>
      <c r="S1841">
        <v>2</v>
      </c>
      <c r="T1841">
        <v>4</v>
      </c>
      <c r="U1841" t="s">
        <v>147</v>
      </c>
      <c r="V1841">
        <v>11</v>
      </c>
      <c r="W1841">
        <v>0</v>
      </c>
      <c r="X1841">
        <v>36</v>
      </c>
      <c r="Y1841">
        <v>720</v>
      </c>
      <c r="Z1841">
        <v>724</v>
      </c>
      <c r="AA1841">
        <v>3750</v>
      </c>
      <c r="AB1841">
        <v>4</v>
      </c>
    </row>
    <row r="1842" spans="1:28" x14ac:dyDescent="0.25">
      <c r="A1842">
        <v>1841</v>
      </c>
      <c r="B1842">
        <v>3648</v>
      </c>
      <c r="C1842">
        <v>5000</v>
      </c>
      <c r="D1842">
        <v>4975</v>
      </c>
      <c r="E1842" s="1">
        <v>0.1158</v>
      </c>
      <c r="F1842" t="s">
        <v>14</v>
      </c>
      <c r="G1842" t="s">
        <v>15</v>
      </c>
      <c r="H1842" s="1">
        <v>0.18479999999999999</v>
      </c>
      <c r="I1842" t="s">
        <v>59</v>
      </c>
      <c r="J1842" t="s">
        <v>31</v>
      </c>
      <c r="K1842">
        <v>7083.33</v>
      </c>
      <c r="L1842" t="s">
        <v>83</v>
      </c>
      <c r="M1842">
        <v>6</v>
      </c>
      <c r="N1842">
        <v>2591</v>
      </c>
      <c r="O1842">
        <v>1</v>
      </c>
      <c r="P1842" t="s">
        <v>22</v>
      </c>
      <c r="Q1842">
        <v>11</v>
      </c>
      <c r="R1842">
        <v>18</v>
      </c>
      <c r="S1842">
        <v>1</v>
      </c>
      <c r="T1842">
        <v>2</v>
      </c>
      <c r="U1842" t="s">
        <v>147</v>
      </c>
      <c r="V1842">
        <v>13</v>
      </c>
      <c r="W1842">
        <v>0</v>
      </c>
      <c r="X1842">
        <v>36</v>
      </c>
      <c r="Y1842">
        <v>700</v>
      </c>
      <c r="Z1842">
        <v>704</v>
      </c>
      <c r="AA1842">
        <v>7083.33</v>
      </c>
      <c r="AB1842">
        <v>2</v>
      </c>
    </row>
    <row r="1843" spans="1:28" x14ac:dyDescent="0.25">
      <c r="A1843">
        <v>1842</v>
      </c>
      <c r="B1843">
        <v>21477</v>
      </c>
      <c r="C1843">
        <v>30000</v>
      </c>
      <c r="D1843">
        <v>29750.38</v>
      </c>
      <c r="E1843" s="1">
        <v>0.19739999999999999</v>
      </c>
      <c r="F1843" t="s">
        <v>23</v>
      </c>
      <c r="G1843" t="s">
        <v>15</v>
      </c>
      <c r="H1843" s="1">
        <v>0.20030000000000001</v>
      </c>
      <c r="I1843" t="s">
        <v>61</v>
      </c>
      <c r="J1843" t="s">
        <v>35</v>
      </c>
      <c r="K1843">
        <v>6250</v>
      </c>
      <c r="L1843" t="s">
        <v>83</v>
      </c>
      <c r="M1843">
        <v>2</v>
      </c>
      <c r="N1843">
        <v>7143</v>
      </c>
      <c r="O1843">
        <v>0</v>
      </c>
      <c r="P1843" t="s">
        <v>40</v>
      </c>
      <c r="Q1843">
        <v>19</v>
      </c>
      <c r="R1843">
        <v>20</v>
      </c>
      <c r="S1843">
        <v>1</v>
      </c>
      <c r="T1843">
        <v>11</v>
      </c>
      <c r="U1843" t="s">
        <v>146</v>
      </c>
      <c r="V1843">
        <v>13</v>
      </c>
      <c r="W1843">
        <v>1</v>
      </c>
      <c r="X1843">
        <v>60</v>
      </c>
      <c r="Y1843">
        <v>700</v>
      </c>
      <c r="Z1843">
        <v>704</v>
      </c>
      <c r="AA1843">
        <v>6250</v>
      </c>
      <c r="AB1843">
        <v>11</v>
      </c>
    </row>
    <row r="1844" spans="1:28" x14ac:dyDescent="0.25">
      <c r="A1844">
        <v>1843</v>
      </c>
      <c r="B1844">
        <v>16057</v>
      </c>
      <c r="C1844">
        <v>12000</v>
      </c>
      <c r="D1844">
        <v>11975</v>
      </c>
      <c r="E1844" s="1">
        <v>0.14460000000000001</v>
      </c>
      <c r="F1844" t="s">
        <v>23</v>
      </c>
      <c r="G1844" t="s">
        <v>15</v>
      </c>
      <c r="H1844" s="1">
        <v>0.20499999999999999</v>
      </c>
      <c r="I1844" t="s">
        <v>24</v>
      </c>
      <c r="J1844" t="s">
        <v>17</v>
      </c>
      <c r="K1844">
        <v>5916.67</v>
      </c>
      <c r="L1844" t="s">
        <v>25</v>
      </c>
      <c r="M1844">
        <v>11</v>
      </c>
      <c r="N1844">
        <v>8244</v>
      </c>
      <c r="O1844">
        <v>0</v>
      </c>
      <c r="P1844" t="s">
        <v>53</v>
      </c>
      <c r="Q1844">
        <v>14</v>
      </c>
      <c r="R1844">
        <v>20</v>
      </c>
      <c r="S1844">
        <v>1</v>
      </c>
      <c r="T1844">
        <v>7</v>
      </c>
      <c r="U1844" t="s">
        <v>146</v>
      </c>
      <c r="V1844">
        <v>14</v>
      </c>
      <c r="W1844">
        <v>1</v>
      </c>
      <c r="X1844">
        <v>60</v>
      </c>
      <c r="Y1844">
        <v>690</v>
      </c>
      <c r="Z1844">
        <v>694</v>
      </c>
      <c r="AA1844">
        <v>5916.67</v>
      </c>
      <c r="AB1844">
        <v>7</v>
      </c>
    </row>
    <row r="1845" spans="1:28" x14ac:dyDescent="0.25">
      <c r="A1845">
        <v>1844</v>
      </c>
      <c r="B1845">
        <v>50389</v>
      </c>
      <c r="C1845">
        <v>35000</v>
      </c>
      <c r="D1845">
        <v>35000</v>
      </c>
      <c r="E1845" s="1">
        <v>0.21970000000000001</v>
      </c>
      <c r="F1845" t="s">
        <v>23</v>
      </c>
      <c r="G1845" t="s">
        <v>15</v>
      </c>
      <c r="H1845" s="1">
        <v>0.21310000000000001</v>
      </c>
      <c r="I1845" t="s">
        <v>94</v>
      </c>
      <c r="J1845" t="s">
        <v>17</v>
      </c>
      <c r="K1845">
        <v>7833.33</v>
      </c>
      <c r="L1845" t="s">
        <v>43</v>
      </c>
      <c r="M1845">
        <v>14</v>
      </c>
      <c r="N1845">
        <v>27610</v>
      </c>
      <c r="O1845">
        <v>1</v>
      </c>
      <c r="P1845" t="s">
        <v>28</v>
      </c>
      <c r="Q1845">
        <v>21</v>
      </c>
      <c r="R1845">
        <v>21</v>
      </c>
      <c r="S1845">
        <v>1</v>
      </c>
      <c r="T1845">
        <v>5</v>
      </c>
      <c r="U1845" t="s">
        <v>147</v>
      </c>
      <c r="V1845">
        <v>14</v>
      </c>
      <c r="W1845">
        <v>1</v>
      </c>
      <c r="X1845">
        <v>60</v>
      </c>
      <c r="Y1845">
        <v>685</v>
      </c>
      <c r="Z1845">
        <v>689</v>
      </c>
      <c r="AA1845">
        <v>7833.33</v>
      </c>
      <c r="AB1845">
        <v>5</v>
      </c>
    </row>
    <row r="1846" spans="1:28" x14ac:dyDescent="0.25">
      <c r="A1846">
        <v>1845</v>
      </c>
      <c r="B1846">
        <v>32310</v>
      </c>
      <c r="C1846">
        <v>25200</v>
      </c>
      <c r="D1846">
        <v>24999.919999999998</v>
      </c>
      <c r="E1846" s="1">
        <v>0.20300000000000001</v>
      </c>
      <c r="F1846" t="s">
        <v>23</v>
      </c>
      <c r="G1846" t="s">
        <v>15</v>
      </c>
      <c r="H1846" s="1">
        <v>0.14899999999999999</v>
      </c>
      <c r="I1846" t="s">
        <v>77</v>
      </c>
      <c r="J1846" t="s">
        <v>17</v>
      </c>
      <c r="K1846">
        <v>7166.67</v>
      </c>
      <c r="L1846" t="s">
        <v>25</v>
      </c>
      <c r="M1846">
        <v>11</v>
      </c>
      <c r="N1846">
        <v>28481</v>
      </c>
      <c r="O1846">
        <v>0</v>
      </c>
      <c r="P1846" t="s">
        <v>64</v>
      </c>
      <c r="Q1846">
        <v>20</v>
      </c>
      <c r="R1846">
        <v>14</v>
      </c>
      <c r="S1846">
        <v>1</v>
      </c>
      <c r="T1846">
        <v>4</v>
      </c>
      <c r="U1846" t="s">
        <v>146</v>
      </c>
      <c r="V1846">
        <v>14</v>
      </c>
      <c r="W1846">
        <v>1</v>
      </c>
      <c r="X1846">
        <v>60</v>
      </c>
      <c r="Y1846">
        <v>690</v>
      </c>
      <c r="Z1846">
        <v>694</v>
      </c>
      <c r="AA1846">
        <v>7166.67</v>
      </c>
      <c r="AB1846">
        <v>4</v>
      </c>
    </row>
    <row r="1847" spans="1:28" x14ac:dyDescent="0.25">
      <c r="A1847">
        <v>1846</v>
      </c>
      <c r="B1847">
        <v>83265</v>
      </c>
      <c r="C1847">
        <v>2000</v>
      </c>
      <c r="D1847">
        <v>2000</v>
      </c>
      <c r="E1847" s="1">
        <v>0.13109999999999999</v>
      </c>
      <c r="F1847" t="s">
        <v>14</v>
      </c>
      <c r="G1847" t="s">
        <v>76</v>
      </c>
      <c r="H1847" s="1">
        <v>0.1411</v>
      </c>
      <c r="I1847" t="s">
        <v>108</v>
      </c>
      <c r="J1847" t="s">
        <v>31</v>
      </c>
      <c r="K1847">
        <v>3750</v>
      </c>
      <c r="L1847" t="s">
        <v>84</v>
      </c>
      <c r="M1847">
        <v>4</v>
      </c>
      <c r="N1847">
        <v>1485</v>
      </c>
      <c r="O1847">
        <v>0</v>
      </c>
      <c r="P1847" t="s">
        <v>37</v>
      </c>
      <c r="Q1847">
        <v>13</v>
      </c>
      <c r="R1847">
        <v>14</v>
      </c>
      <c r="S1847">
        <v>5</v>
      </c>
      <c r="T1847">
        <v>3</v>
      </c>
      <c r="U1847" t="s">
        <v>146</v>
      </c>
      <c r="V1847">
        <v>15</v>
      </c>
      <c r="W1847">
        <v>0</v>
      </c>
      <c r="X1847">
        <v>36</v>
      </c>
      <c r="Y1847">
        <v>680</v>
      </c>
      <c r="Z1847">
        <v>684</v>
      </c>
      <c r="AA1847">
        <v>3750</v>
      </c>
      <c r="AB1847">
        <v>3</v>
      </c>
    </row>
    <row r="1848" spans="1:28" x14ac:dyDescent="0.25">
      <c r="A1848">
        <v>1847</v>
      </c>
      <c r="B1848">
        <v>70270</v>
      </c>
      <c r="C1848">
        <v>12000</v>
      </c>
      <c r="D1848">
        <v>11975</v>
      </c>
      <c r="E1848" s="1">
        <v>0.1777</v>
      </c>
      <c r="F1848" t="s">
        <v>14</v>
      </c>
      <c r="G1848" t="s">
        <v>15</v>
      </c>
      <c r="H1848" s="1">
        <v>9.8100000000000007E-2</v>
      </c>
      <c r="I1848" t="s">
        <v>20</v>
      </c>
      <c r="J1848" t="s">
        <v>31</v>
      </c>
      <c r="K1848">
        <v>4333.33</v>
      </c>
      <c r="L1848" t="s">
        <v>36</v>
      </c>
      <c r="M1848">
        <v>12</v>
      </c>
      <c r="N1848">
        <v>12837</v>
      </c>
      <c r="O1848">
        <v>1</v>
      </c>
      <c r="P1848" t="s">
        <v>22</v>
      </c>
      <c r="Q1848">
        <v>17</v>
      </c>
      <c r="R1848">
        <v>9</v>
      </c>
      <c r="S1848">
        <v>1</v>
      </c>
      <c r="T1848">
        <v>2</v>
      </c>
      <c r="U1848" t="s">
        <v>147</v>
      </c>
      <c r="V1848">
        <v>16</v>
      </c>
      <c r="W1848">
        <v>0</v>
      </c>
      <c r="X1848">
        <v>36</v>
      </c>
      <c r="Y1848">
        <v>670</v>
      </c>
      <c r="Z1848">
        <v>674</v>
      </c>
      <c r="AA1848">
        <v>4333.33</v>
      </c>
      <c r="AB1848">
        <v>2</v>
      </c>
    </row>
    <row r="1849" spans="1:28" x14ac:dyDescent="0.25">
      <c r="A1849">
        <v>1848</v>
      </c>
      <c r="B1849">
        <v>54267</v>
      </c>
      <c r="C1849">
        <v>12500</v>
      </c>
      <c r="D1849">
        <v>12500</v>
      </c>
      <c r="E1849" s="1">
        <v>8.8999999999999996E-2</v>
      </c>
      <c r="F1849" t="s">
        <v>14</v>
      </c>
      <c r="G1849" t="s">
        <v>15</v>
      </c>
      <c r="H1849" s="1">
        <v>0.14369999999999999</v>
      </c>
      <c r="I1849" t="s">
        <v>20</v>
      </c>
      <c r="J1849" t="s">
        <v>31</v>
      </c>
      <c r="K1849">
        <v>4154.17</v>
      </c>
      <c r="L1849" t="s">
        <v>21</v>
      </c>
      <c r="M1849">
        <v>9</v>
      </c>
      <c r="N1849">
        <v>10465</v>
      </c>
      <c r="O1849">
        <v>0</v>
      </c>
      <c r="P1849" t="s">
        <v>64</v>
      </c>
      <c r="Q1849">
        <v>8</v>
      </c>
      <c r="R1849">
        <v>14</v>
      </c>
      <c r="S1849">
        <v>1</v>
      </c>
      <c r="T1849">
        <v>4</v>
      </c>
      <c r="U1849" t="s">
        <v>146</v>
      </c>
      <c r="V1849">
        <v>11</v>
      </c>
      <c r="W1849">
        <v>0</v>
      </c>
      <c r="X1849">
        <v>36</v>
      </c>
      <c r="Y1849">
        <v>715</v>
      </c>
      <c r="Z1849">
        <v>719</v>
      </c>
      <c r="AA1849">
        <v>4154.17</v>
      </c>
      <c r="AB1849">
        <v>4</v>
      </c>
    </row>
    <row r="1850" spans="1:28" x14ac:dyDescent="0.25">
      <c r="A1850">
        <v>1849</v>
      </c>
      <c r="B1850">
        <v>47705</v>
      </c>
      <c r="C1850">
        <v>8000</v>
      </c>
      <c r="D1850">
        <v>7925</v>
      </c>
      <c r="E1850" s="1">
        <v>6.6199999999999995E-2</v>
      </c>
      <c r="F1850" t="s">
        <v>14</v>
      </c>
      <c r="G1850" t="s">
        <v>29</v>
      </c>
      <c r="H1850" s="1">
        <v>0.2195</v>
      </c>
      <c r="I1850" t="s">
        <v>81</v>
      </c>
      <c r="J1850" t="s">
        <v>17</v>
      </c>
      <c r="K1850">
        <v>3666.67</v>
      </c>
      <c r="L1850" t="s">
        <v>106</v>
      </c>
      <c r="M1850">
        <v>11</v>
      </c>
      <c r="N1850">
        <v>17907</v>
      </c>
      <c r="O1850">
        <v>1</v>
      </c>
      <c r="P1850" t="s">
        <v>40</v>
      </c>
      <c r="Q1850">
        <v>6</v>
      </c>
      <c r="R1850">
        <v>21</v>
      </c>
      <c r="S1850">
        <v>2</v>
      </c>
      <c r="T1850">
        <v>11</v>
      </c>
      <c r="U1850" t="s">
        <v>147</v>
      </c>
      <c r="V1850">
        <v>9</v>
      </c>
      <c r="W1850">
        <v>1</v>
      </c>
      <c r="X1850">
        <v>36</v>
      </c>
      <c r="Y1850">
        <v>745</v>
      </c>
      <c r="Z1850">
        <v>749</v>
      </c>
      <c r="AA1850">
        <v>3666.67</v>
      </c>
      <c r="AB1850">
        <v>11</v>
      </c>
    </row>
    <row r="1851" spans="1:28" x14ac:dyDescent="0.25">
      <c r="A1851">
        <v>1850</v>
      </c>
      <c r="B1851">
        <v>48560</v>
      </c>
      <c r="C1851">
        <v>5000</v>
      </c>
      <c r="D1851">
        <v>5000</v>
      </c>
      <c r="E1851" s="1">
        <v>0.1212</v>
      </c>
      <c r="F1851" t="s">
        <v>14</v>
      </c>
      <c r="G1851" t="s">
        <v>29</v>
      </c>
      <c r="H1851" s="1">
        <v>0.1108</v>
      </c>
      <c r="I1851" t="s">
        <v>30</v>
      </c>
      <c r="J1851" t="s">
        <v>31</v>
      </c>
      <c r="K1851">
        <v>1833.33</v>
      </c>
      <c r="L1851" t="s">
        <v>43</v>
      </c>
      <c r="M1851">
        <v>7</v>
      </c>
      <c r="N1851">
        <v>5408</v>
      </c>
      <c r="O1851">
        <v>0</v>
      </c>
      <c r="P1851" t="s">
        <v>40</v>
      </c>
      <c r="Q1851">
        <v>12</v>
      </c>
      <c r="R1851">
        <v>11</v>
      </c>
      <c r="S1851">
        <v>2</v>
      </c>
      <c r="T1851">
        <v>11</v>
      </c>
      <c r="U1851" t="s">
        <v>146</v>
      </c>
      <c r="V1851">
        <v>14</v>
      </c>
      <c r="W1851">
        <v>0</v>
      </c>
      <c r="X1851">
        <v>36</v>
      </c>
      <c r="Y1851">
        <v>685</v>
      </c>
      <c r="Z1851">
        <v>689</v>
      </c>
      <c r="AA1851">
        <v>1833.33</v>
      </c>
      <c r="AB1851">
        <v>11</v>
      </c>
    </row>
    <row r="1852" spans="1:28" x14ac:dyDescent="0.25">
      <c r="A1852">
        <v>1851</v>
      </c>
      <c r="B1852">
        <v>56604</v>
      </c>
      <c r="C1852">
        <v>12800</v>
      </c>
      <c r="D1852">
        <v>12800</v>
      </c>
      <c r="E1852" s="1">
        <v>0.14649999999999999</v>
      </c>
      <c r="F1852" t="s">
        <v>14</v>
      </c>
      <c r="G1852" t="s">
        <v>60</v>
      </c>
      <c r="H1852" s="1">
        <v>0.17760000000000001</v>
      </c>
      <c r="I1852" t="s">
        <v>20</v>
      </c>
      <c r="J1852" t="s">
        <v>31</v>
      </c>
      <c r="K1852">
        <v>10000</v>
      </c>
      <c r="L1852" t="s">
        <v>84</v>
      </c>
      <c r="M1852">
        <v>13</v>
      </c>
      <c r="N1852">
        <v>5792</v>
      </c>
      <c r="O1852">
        <v>1</v>
      </c>
      <c r="P1852" t="s">
        <v>40</v>
      </c>
      <c r="Q1852">
        <v>14</v>
      </c>
      <c r="R1852">
        <v>17</v>
      </c>
      <c r="S1852">
        <v>0</v>
      </c>
      <c r="T1852">
        <v>11</v>
      </c>
      <c r="U1852" t="s">
        <v>147</v>
      </c>
      <c r="V1852">
        <v>15</v>
      </c>
      <c r="W1852">
        <v>0</v>
      </c>
      <c r="X1852">
        <v>36</v>
      </c>
      <c r="Y1852">
        <v>680</v>
      </c>
      <c r="Z1852">
        <v>684</v>
      </c>
      <c r="AA1852">
        <v>10000</v>
      </c>
      <c r="AB1852">
        <v>11</v>
      </c>
    </row>
    <row r="1853" spans="1:28" x14ac:dyDescent="0.25">
      <c r="A1853">
        <v>1852</v>
      </c>
      <c r="B1853">
        <v>54487</v>
      </c>
      <c r="C1853">
        <v>33000</v>
      </c>
      <c r="D1853">
        <v>33000</v>
      </c>
      <c r="E1853" s="1">
        <v>7.6200000000000004E-2</v>
      </c>
      <c r="F1853" t="s">
        <v>14</v>
      </c>
      <c r="G1853" t="s">
        <v>15</v>
      </c>
      <c r="H1853" s="1">
        <v>2.5999999999999999E-3</v>
      </c>
      <c r="I1853" t="s">
        <v>71</v>
      </c>
      <c r="J1853" t="s">
        <v>17</v>
      </c>
      <c r="K1853">
        <v>102750</v>
      </c>
      <c r="L1853" t="s">
        <v>109</v>
      </c>
      <c r="M1853">
        <v>7</v>
      </c>
      <c r="N1853">
        <v>95435</v>
      </c>
      <c r="O1853">
        <v>0</v>
      </c>
      <c r="P1853" t="s">
        <v>40</v>
      </c>
      <c r="Q1853">
        <v>7</v>
      </c>
      <c r="R1853">
        <v>0</v>
      </c>
      <c r="S1853">
        <v>1</v>
      </c>
      <c r="T1853">
        <v>11</v>
      </c>
      <c r="U1853" t="s">
        <v>146</v>
      </c>
      <c r="V1853">
        <v>7</v>
      </c>
      <c r="W1853">
        <v>1</v>
      </c>
      <c r="X1853">
        <v>36</v>
      </c>
      <c r="Y1853">
        <v>805</v>
      </c>
      <c r="Z1853">
        <v>809</v>
      </c>
      <c r="AA1853">
        <v>5686.6557479999992</v>
      </c>
      <c r="AB1853">
        <v>11</v>
      </c>
    </row>
    <row r="1854" spans="1:28" x14ac:dyDescent="0.25">
      <c r="A1854">
        <v>1853</v>
      </c>
      <c r="B1854">
        <v>27575</v>
      </c>
      <c r="C1854">
        <v>15000</v>
      </c>
      <c r="D1854">
        <v>15000</v>
      </c>
      <c r="E1854" s="1">
        <v>6.9900000000000004E-2</v>
      </c>
      <c r="F1854" t="s">
        <v>14</v>
      </c>
      <c r="G1854" t="s">
        <v>91</v>
      </c>
      <c r="H1854" s="1">
        <v>6.6400000000000001E-2</v>
      </c>
      <c r="I1854" t="s">
        <v>94</v>
      </c>
      <c r="J1854" t="s">
        <v>17</v>
      </c>
      <c r="K1854">
        <v>9083.33</v>
      </c>
      <c r="L1854" t="s">
        <v>98</v>
      </c>
      <c r="M1854">
        <v>12</v>
      </c>
      <c r="N1854">
        <v>1410</v>
      </c>
      <c r="O1854">
        <v>0</v>
      </c>
      <c r="P1854" t="s">
        <v>40</v>
      </c>
      <c r="Q1854">
        <v>6</v>
      </c>
      <c r="R1854">
        <v>6</v>
      </c>
      <c r="S1854">
        <v>0</v>
      </c>
      <c r="T1854">
        <v>11</v>
      </c>
      <c r="U1854" t="s">
        <v>146</v>
      </c>
      <c r="V1854">
        <v>8</v>
      </c>
      <c r="W1854">
        <v>1</v>
      </c>
      <c r="X1854">
        <v>36</v>
      </c>
      <c r="Y1854">
        <v>810</v>
      </c>
      <c r="Z1854">
        <v>814</v>
      </c>
      <c r="AA1854">
        <v>9083.33</v>
      </c>
      <c r="AB1854">
        <v>11</v>
      </c>
    </row>
    <row r="1855" spans="1:28" x14ac:dyDescent="0.25">
      <c r="A1855">
        <v>1854</v>
      </c>
      <c r="B1855">
        <v>69095</v>
      </c>
      <c r="C1855">
        <v>5000</v>
      </c>
      <c r="D1855">
        <v>5000</v>
      </c>
      <c r="E1855" s="1">
        <v>7.6200000000000004E-2</v>
      </c>
      <c r="F1855" t="s">
        <v>14</v>
      </c>
      <c r="G1855" t="s">
        <v>15</v>
      </c>
      <c r="H1855" s="1">
        <v>0.17100000000000001</v>
      </c>
      <c r="I1855" t="s">
        <v>46</v>
      </c>
      <c r="J1855" t="s">
        <v>31</v>
      </c>
      <c r="K1855">
        <v>1750</v>
      </c>
      <c r="L1855" t="s">
        <v>51</v>
      </c>
      <c r="M1855">
        <v>7</v>
      </c>
      <c r="N1855">
        <v>8162</v>
      </c>
      <c r="O1855">
        <v>0</v>
      </c>
      <c r="P1855" t="s">
        <v>64</v>
      </c>
      <c r="Q1855">
        <v>7</v>
      </c>
      <c r="R1855">
        <v>17</v>
      </c>
      <c r="S1855">
        <v>1</v>
      </c>
      <c r="T1855">
        <v>4</v>
      </c>
      <c r="U1855" t="s">
        <v>146</v>
      </c>
      <c r="V1855">
        <v>10</v>
      </c>
      <c r="W1855">
        <v>0</v>
      </c>
      <c r="X1855">
        <v>36</v>
      </c>
      <c r="Y1855">
        <v>725</v>
      </c>
      <c r="Z1855">
        <v>729</v>
      </c>
      <c r="AA1855">
        <v>1750</v>
      </c>
      <c r="AB1855">
        <v>4</v>
      </c>
    </row>
    <row r="1856" spans="1:28" x14ac:dyDescent="0.25">
      <c r="A1856">
        <v>1855</v>
      </c>
      <c r="B1856">
        <v>9261</v>
      </c>
      <c r="C1856">
        <v>7000</v>
      </c>
      <c r="D1856">
        <v>7000</v>
      </c>
      <c r="E1856" s="1">
        <v>0.14219999999999999</v>
      </c>
      <c r="F1856" t="s">
        <v>14</v>
      </c>
      <c r="G1856" t="s">
        <v>91</v>
      </c>
      <c r="H1856" s="1">
        <v>7.0400000000000004E-2</v>
      </c>
      <c r="I1856" t="s">
        <v>59</v>
      </c>
      <c r="J1856" t="s">
        <v>31</v>
      </c>
      <c r="K1856">
        <v>3010</v>
      </c>
      <c r="L1856" t="s">
        <v>36</v>
      </c>
      <c r="M1856">
        <v>5</v>
      </c>
      <c r="N1856">
        <v>3047</v>
      </c>
      <c r="O1856">
        <v>2</v>
      </c>
      <c r="P1856" t="s">
        <v>19</v>
      </c>
      <c r="Q1856">
        <v>14</v>
      </c>
      <c r="R1856">
        <v>7</v>
      </c>
      <c r="S1856">
        <v>0</v>
      </c>
      <c r="T1856">
        <v>0</v>
      </c>
      <c r="U1856" t="s">
        <v>148</v>
      </c>
      <c r="V1856">
        <v>16</v>
      </c>
      <c r="W1856">
        <v>0</v>
      </c>
      <c r="X1856">
        <v>36</v>
      </c>
      <c r="Y1856">
        <v>670</v>
      </c>
      <c r="Z1856">
        <v>674</v>
      </c>
      <c r="AA1856">
        <v>3010</v>
      </c>
      <c r="AB1856">
        <v>0</v>
      </c>
    </row>
    <row r="1857" spans="1:28" x14ac:dyDescent="0.25">
      <c r="A1857">
        <v>1856</v>
      </c>
      <c r="B1857">
        <v>88031</v>
      </c>
      <c r="C1857">
        <v>13450</v>
      </c>
      <c r="D1857">
        <v>13450</v>
      </c>
      <c r="E1857" s="1">
        <v>0.1409</v>
      </c>
      <c r="F1857" t="s">
        <v>14</v>
      </c>
      <c r="G1857" t="s">
        <v>15</v>
      </c>
      <c r="H1857" s="1">
        <v>0.1293</v>
      </c>
      <c r="I1857" t="s">
        <v>20</v>
      </c>
      <c r="J1857" t="s">
        <v>17</v>
      </c>
      <c r="K1857">
        <v>3333.33</v>
      </c>
      <c r="L1857" t="s">
        <v>43</v>
      </c>
      <c r="M1857">
        <v>5</v>
      </c>
      <c r="N1857">
        <v>5407</v>
      </c>
      <c r="O1857">
        <v>0</v>
      </c>
      <c r="P1857" t="s">
        <v>49</v>
      </c>
      <c r="Q1857">
        <v>14</v>
      </c>
      <c r="R1857">
        <v>12</v>
      </c>
      <c r="S1857">
        <v>1</v>
      </c>
      <c r="T1857">
        <v>1</v>
      </c>
      <c r="U1857" t="s">
        <v>146</v>
      </c>
      <c r="V1857">
        <v>14</v>
      </c>
      <c r="W1857">
        <v>1</v>
      </c>
      <c r="X1857">
        <v>36</v>
      </c>
      <c r="Y1857">
        <v>685</v>
      </c>
      <c r="Z1857">
        <v>689</v>
      </c>
      <c r="AA1857">
        <v>3333.33</v>
      </c>
      <c r="AB1857">
        <v>1</v>
      </c>
    </row>
    <row r="1858" spans="1:28" x14ac:dyDescent="0.25">
      <c r="A1858">
        <v>1857</v>
      </c>
      <c r="B1858">
        <v>73881</v>
      </c>
      <c r="C1858">
        <v>20375</v>
      </c>
      <c r="D1858">
        <v>20375</v>
      </c>
      <c r="E1858" s="1">
        <v>0.1409</v>
      </c>
      <c r="F1858" t="s">
        <v>23</v>
      </c>
      <c r="G1858" t="s">
        <v>15</v>
      </c>
      <c r="H1858" s="1">
        <v>0.22670000000000001</v>
      </c>
      <c r="I1858" t="s">
        <v>24</v>
      </c>
      <c r="J1858" t="s">
        <v>17</v>
      </c>
      <c r="K1858">
        <v>5416.67</v>
      </c>
      <c r="L1858" t="s">
        <v>55</v>
      </c>
      <c r="M1858">
        <v>17</v>
      </c>
      <c r="N1858">
        <v>20980</v>
      </c>
      <c r="O1858">
        <v>2</v>
      </c>
      <c r="P1858" t="s">
        <v>40</v>
      </c>
      <c r="Q1858">
        <v>14</v>
      </c>
      <c r="R1858">
        <v>22</v>
      </c>
      <c r="S1858">
        <v>1</v>
      </c>
      <c r="T1858">
        <v>11</v>
      </c>
      <c r="U1858" t="s">
        <v>148</v>
      </c>
      <c r="V1858">
        <v>9</v>
      </c>
      <c r="W1858">
        <v>1</v>
      </c>
      <c r="X1858">
        <v>60</v>
      </c>
      <c r="Y1858">
        <v>740</v>
      </c>
      <c r="Z1858">
        <v>744</v>
      </c>
      <c r="AA1858">
        <v>5416.67</v>
      </c>
      <c r="AB1858">
        <v>11</v>
      </c>
    </row>
    <row r="1859" spans="1:28" x14ac:dyDescent="0.25">
      <c r="A1859">
        <v>1858</v>
      </c>
      <c r="B1859">
        <v>62753</v>
      </c>
      <c r="C1859">
        <v>1200</v>
      </c>
      <c r="D1859">
        <v>1200</v>
      </c>
      <c r="E1859" s="1">
        <v>0.158</v>
      </c>
      <c r="F1859" t="s">
        <v>14</v>
      </c>
      <c r="G1859" t="s">
        <v>15</v>
      </c>
      <c r="H1859" s="1">
        <v>9.9900000000000003E-2</v>
      </c>
      <c r="I1859" t="s">
        <v>46</v>
      </c>
      <c r="J1859" t="s">
        <v>31</v>
      </c>
      <c r="K1859">
        <v>3833.33</v>
      </c>
      <c r="L1859" t="s">
        <v>48</v>
      </c>
      <c r="M1859">
        <v>10</v>
      </c>
      <c r="N1859">
        <v>6520</v>
      </c>
      <c r="O1859">
        <v>1</v>
      </c>
      <c r="P1859" t="s">
        <v>40</v>
      </c>
      <c r="Q1859">
        <v>15</v>
      </c>
      <c r="R1859">
        <v>9</v>
      </c>
      <c r="S1859">
        <v>1</v>
      </c>
      <c r="T1859">
        <v>11</v>
      </c>
      <c r="U1859" t="s">
        <v>147</v>
      </c>
      <c r="V1859">
        <v>17</v>
      </c>
      <c r="W1859">
        <v>0</v>
      </c>
      <c r="X1859">
        <v>36</v>
      </c>
      <c r="Y1859">
        <v>665</v>
      </c>
      <c r="Z1859">
        <v>669</v>
      </c>
      <c r="AA1859">
        <v>3833.33</v>
      </c>
      <c r="AB1859">
        <v>11</v>
      </c>
    </row>
    <row r="1860" spans="1:28" x14ac:dyDescent="0.25">
      <c r="A1860">
        <v>1859</v>
      </c>
      <c r="B1860">
        <v>88040</v>
      </c>
      <c r="C1860">
        <v>16000</v>
      </c>
      <c r="D1860">
        <v>15975</v>
      </c>
      <c r="E1860" s="1">
        <v>6.0299999999999999E-2</v>
      </c>
      <c r="F1860" t="s">
        <v>14</v>
      </c>
      <c r="G1860" t="s">
        <v>15</v>
      </c>
      <c r="H1860" s="1">
        <v>9.1999999999999998E-2</v>
      </c>
      <c r="I1860" t="s">
        <v>46</v>
      </c>
      <c r="J1860" t="s">
        <v>31</v>
      </c>
      <c r="K1860">
        <v>12750</v>
      </c>
      <c r="L1860" t="s">
        <v>109</v>
      </c>
      <c r="M1860">
        <v>16</v>
      </c>
      <c r="N1860">
        <v>13690</v>
      </c>
      <c r="O1860">
        <v>1</v>
      </c>
      <c r="P1860" t="s">
        <v>40</v>
      </c>
      <c r="Q1860">
        <v>6</v>
      </c>
      <c r="R1860">
        <v>9</v>
      </c>
      <c r="S1860">
        <v>1</v>
      </c>
      <c r="T1860">
        <v>11</v>
      </c>
      <c r="U1860" t="s">
        <v>147</v>
      </c>
      <c r="V1860">
        <v>7</v>
      </c>
      <c r="W1860">
        <v>0</v>
      </c>
      <c r="X1860">
        <v>36</v>
      </c>
      <c r="Y1860">
        <v>805</v>
      </c>
      <c r="Z1860">
        <v>809</v>
      </c>
      <c r="AA1860">
        <v>12750</v>
      </c>
      <c r="AB1860">
        <v>11</v>
      </c>
    </row>
    <row r="1861" spans="1:28" x14ac:dyDescent="0.25">
      <c r="A1861">
        <v>1860</v>
      </c>
      <c r="B1861">
        <v>65110</v>
      </c>
      <c r="C1861">
        <v>2000</v>
      </c>
      <c r="D1861">
        <v>2000</v>
      </c>
      <c r="E1861" s="1">
        <v>0.14330000000000001</v>
      </c>
      <c r="F1861" t="s">
        <v>14</v>
      </c>
      <c r="G1861" t="s">
        <v>15</v>
      </c>
      <c r="H1861" s="1">
        <v>0.2248</v>
      </c>
      <c r="I1861" t="s">
        <v>93</v>
      </c>
      <c r="J1861" t="s">
        <v>31</v>
      </c>
      <c r="K1861">
        <v>4333.33</v>
      </c>
      <c r="L1861" t="s">
        <v>62</v>
      </c>
      <c r="M1861">
        <v>9</v>
      </c>
      <c r="N1861">
        <v>8496</v>
      </c>
      <c r="O1861">
        <v>1</v>
      </c>
      <c r="P1861" t="s">
        <v>64</v>
      </c>
      <c r="Q1861">
        <v>14</v>
      </c>
      <c r="R1861">
        <v>22</v>
      </c>
      <c r="S1861">
        <v>1</v>
      </c>
      <c r="T1861">
        <v>4</v>
      </c>
      <c r="U1861" t="s">
        <v>147</v>
      </c>
      <c r="V1861">
        <v>15</v>
      </c>
      <c r="W1861">
        <v>0</v>
      </c>
      <c r="X1861">
        <v>36</v>
      </c>
      <c r="Y1861">
        <v>675</v>
      </c>
      <c r="Z1861">
        <v>679</v>
      </c>
      <c r="AA1861">
        <v>4333.33</v>
      </c>
      <c r="AB1861">
        <v>4</v>
      </c>
    </row>
    <row r="1862" spans="1:28" x14ac:dyDescent="0.25">
      <c r="A1862">
        <v>1861</v>
      </c>
      <c r="B1862">
        <v>4587</v>
      </c>
      <c r="C1862">
        <v>11200</v>
      </c>
      <c r="D1862">
        <v>11150</v>
      </c>
      <c r="E1862" s="1">
        <v>0.13919999999999999</v>
      </c>
      <c r="F1862" t="s">
        <v>14</v>
      </c>
      <c r="G1862" t="s">
        <v>68</v>
      </c>
      <c r="H1862" s="1">
        <v>0.1807</v>
      </c>
      <c r="I1862" t="s">
        <v>34</v>
      </c>
      <c r="J1862" t="s">
        <v>17</v>
      </c>
      <c r="K1862">
        <v>2773.33</v>
      </c>
      <c r="L1862" t="s">
        <v>84</v>
      </c>
      <c r="M1862">
        <v>6</v>
      </c>
      <c r="N1862">
        <v>6720</v>
      </c>
      <c r="O1862">
        <v>3</v>
      </c>
      <c r="P1862" t="s">
        <v>28</v>
      </c>
      <c r="Q1862">
        <v>13</v>
      </c>
      <c r="R1862">
        <v>18</v>
      </c>
      <c r="S1862">
        <v>4</v>
      </c>
      <c r="T1862">
        <v>5</v>
      </c>
      <c r="U1862" t="s">
        <v>149</v>
      </c>
      <c r="V1862">
        <v>15</v>
      </c>
      <c r="W1862">
        <v>1</v>
      </c>
      <c r="X1862">
        <v>36</v>
      </c>
      <c r="Y1862">
        <v>680</v>
      </c>
      <c r="Z1862">
        <v>684</v>
      </c>
      <c r="AA1862">
        <v>2773.33</v>
      </c>
      <c r="AB1862">
        <v>5</v>
      </c>
    </row>
    <row r="1863" spans="1:28" x14ac:dyDescent="0.25">
      <c r="A1863">
        <v>1862</v>
      </c>
      <c r="B1863">
        <v>93766</v>
      </c>
      <c r="C1863">
        <v>28000</v>
      </c>
      <c r="D1863">
        <v>28000</v>
      </c>
      <c r="E1863" s="1">
        <v>7.6200000000000004E-2</v>
      </c>
      <c r="F1863" t="s">
        <v>14</v>
      </c>
      <c r="G1863" t="s">
        <v>29</v>
      </c>
      <c r="H1863" s="1">
        <v>0.12189999999999999</v>
      </c>
      <c r="I1863" t="s">
        <v>24</v>
      </c>
      <c r="J1863" t="s">
        <v>31</v>
      </c>
      <c r="K1863">
        <v>11250</v>
      </c>
      <c r="L1863" t="s">
        <v>52</v>
      </c>
      <c r="M1863">
        <v>10</v>
      </c>
      <c r="N1863">
        <v>40302</v>
      </c>
      <c r="O1863">
        <v>1</v>
      </c>
      <c r="P1863" t="s">
        <v>40</v>
      </c>
      <c r="Q1863">
        <v>7</v>
      </c>
      <c r="R1863">
        <v>12</v>
      </c>
      <c r="S1863">
        <v>2</v>
      </c>
      <c r="T1863">
        <v>11</v>
      </c>
      <c r="U1863" t="s">
        <v>147</v>
      </c>
      <c r="V1863">
        <v>9</v>
      </c>
      <c r="W1863">
        <v>0</v>
      </c>
      <c r="X1863">
        <v>36</v>
      </c>
      <c r="Y1863">
        <v>730</v>
      </c>
      <c r="Z1863">
        <v>734</v>
      </c>
      <c r="AA1863">
        <v>11250</v>
      </c>
      <c r="AB1863">
        <v>11</v>
      </c>
    </row>
    <row r="1864" spans="1:28" x14ac:dyDescent="0.25">
      <c r="A1864">
        <v>1863</v>
      </c>
      <c r="B1864">
        <v>83592</v>
      </c>
      <c r="C1864">
        <v>28000</v>
      </c>
      <c r="D1864">
        <v>27950</v>
      </c>
      <c r="E1864" s="1">
        <v>0.2198</v>
      </c>
      <c r="F1864" t="s">
        <v>23</v>
      </c>
      <c r="G1864" t="s">
        <v>15</v>
      </c>
      <c r="H1864" s="1">
        <v>0.1656</v>
      </c>
      <c r="I1864" t="s">
        <v>20</v>
      </c>
      <c r="J1864" t="s">
        <v>17</v>
      </c>
      <c r="K1864">
        <v>10166.67</v>
      </c>
      <c r="L1864" t="s">
        <v>84</v>
      </c>
      <c r="M1864">
        <v>12</v>
      </c>
      <c r="N1864">
        <v>43182</v>
      </c>
      <c r="O1864">
        <v>1</v>
      </c>
      <c r="P1864" t="s">
        <v>64</v>
      </c>
      <c r="Q1864">
        <v>21</v>
      </c>
      <c r="R1864">
        <v>16</v>
      </c>
      <c r="S1864">
        <v>1</v>
      </c>
      <c r="T1864">
        <v>4</v>
      </c>
      <c r="U1864" t="s">
        <v>147</v>
      </c>
      <c r="V1864">
        <v>15</v>
      </c>
      <c r="W1864">
        <v>1</v>
      </c>
      <c r="X1864">
        <v>60</v>
      </c>
      <c r="Y1864">
        <v>680</v>
      </c>
      <c r="Z1864">
        <v>684</v>
      </c>
      <c r="AA1864">
        <v>10166.67</v>
      </c>
      <c r="AB1864">
        <v>4</v>
      </c>
    </row>
    <row r="1865" spans="1:28" x14ac:dyDescent="0.25">
      <c r="A1865">
        <v>1864</v>
      </c>
      <c r="B1865">
        <v>2805</v>
      </c>
      <c r="C1865">
        <v>3000</v>
      </c>
      <c r="D1865">
        <v>2322.59</v>
      </c>
      <c r="E1865" s="1">
        <v>0.15049999999999999</v>
      </c>
      <c r="F1865" t="s">
        <v>14</v>
      </c>
      <c r="G1865" t="s">
        <v>76</v>
      </c>
      <c r="H1865" s="1">
        <v>0.1895</v>
      </c>
      <c r="I1865" t="s">
        <v>107</v>
      </c>
      <c r="J1865" t="s">
        <v>17</v>
      </c>
      <c r="K1865">
        <v>3466.67</v>
      </c>
      <c r="L1865" t="s">
        <v>73</v>
      </c>
      <c r="M1865">
        <v>9</v>
      </c>
      <c r="N1865">
        <v>4285</v>
      </c>
      <c r="O1865">
        <v>3</v>
      </c>
      <c r="P1865" t="s">
        <v>22</v>
      </c>
      <c r="Q1865">
        <v>15</v>
      </c>
      <c r="R1865">
        <v>18</v>
      </c>
      <c r="S1865">
        <v>5</v>
      </c>
      <c r="T1865">
        <v>2</v>
      </c>
      <c r="U1865" t="s">
        <v>149</v>
      </c>
      <c r="V1865">
        <v>18</v>
      </c>
      <c r="W1865">
        <v>1</v>
      </c>
      <c r="X1865">
        <v>36</v>
      </c>
      <c r="Y1865">
        <v>660</v>
      </c>
      <c r="Z1865">
        <v>664</v>
      </c>
      <c r="AA1865">
        <v>3466.67</v>
      </c>
      <c r="AB1865">
        <v>2</v>
      </c>
    </row>
    <row r="1866" spans="1:28" x14ac:dyDescent="0.25">
      <c r="A1866">
        <v>1865</v>
      </c>
      <c r="B1866">
        <v>70589</v>
      </c>
      <c r="C1866">
        <v>7200</v>
      </c>
      <c r="D1866">
        <v>7200</v>
      </c>
      <c r="E1866" s="1">
        <v>0.1212</v>
      </c>
      <c r="F1866" t="s">
        <v>14</v>
      </c>
      <c r="G1866" t="s">
        <v>29</v>
      </c>
      <c r="H1866" s="1">
        <v>0.29380000000000001</v>
      </c>
      <c r="I1866" t="s">
        <v>24</v>
      </c>
      <c r="J1866" t="s">
        <v>31</v>
      </c>
      <c r="K1866">
        <v>4166.67</v>
      </c>
      <c r="L1866" t="s">
        <v>84</v>
      </c>
      <c r="M1866">
        <v>12</v>
      </c>
      <c r="N1866">
        <v>5165</v>
      </c>
      <c r="O1866">
        <v>0</v>
      </c>
      <c r="P1866" t="s">
        <v>40</v>
      </c>
      <c r="Q1866">
        <v>12</v>
      </c>
      <c r="R1866">
        <v>29</v>
      </c>
      <c r="S1866">
        <v>2</v>
      </c>
      <c r="T1866">
        <v>11</v>
      </c>
      <c r="U1866" t="s">
        <v>146</v>
      </c>
      <c r="V1866">
        <v>15</v>
      </c>
      <c r="W1866">
        <v>0</v>
      </c>
      <c r="X1866">
        <v>36</v>
      </c>
      <c r="Y1866">
        <v>680</v>
      </c>
      <c r="Z1866">
        <v>684</v>
      </c>
      <c r="AA1866">
        <v>4166.67</v>
      </c>
      <c r="AB1866">
        <v>11</v>
      </c>
    </row>
    <row r="1867" spans="1:28" x14ac:dyDescent="0.25">
      <c r="A1867">
        <v>1866</v>
      </c>
      <c r="B1867">
        <v>21690</v>
      </c>
      <c r="C1867">
        <v>4600</v>
      </c>
      <c r="D1867">
        <v>4600</v>
      </c>
      <c r="E1867" s="1">
        <v>5.4199999999999998E-2</v>
      </c>
      <c r="F1867" t="s">
        <v>14</v>
      </c>
      <c r="G1867" t="s">
        <v>68</v>
      </c>
      <c r="H1867" s="1">
        <v>3.3799999999999997E-2</v>
      </c>
      <c r="I1867" t="s">
        <v>54</v>
      </c>
      <c r="J1867" t="s">
        <v>17</v>
      </c>
      <c r="K1867">
        <v>3664.25</v>
      </c>
      <c r="L1867" t="s">
        <v>104</v>
      </c>
      <c r="M1867">
        <v>6</v>
      </c>
      <c r="N1867">
        <v>3127</v>
      </c>
      <c r="O1867">
        <v>0</v>
      </c>
      <c r="P1867" t="s">
        <v>40</v>
      </c>
      <c r="Q1867">
        <v>5</v>
      </c>
      <c r="R1867">
        <v>3</v>
      </c>
      <c r="S1867">
        <v>4</v>
      </c>
      <c r="T1867">
        <v>11</v>
      </c>
      <c r="U1867" t="s">
        <v>146</v>
      </c>
      <c r="V1867">
        <v>8</v>
      </c>
      <c r="W1867">
        <v>1</v>
      </c>
      <c r="X1867">
        <v>36</v>
      </c>
      <c r="Y1867">
        <v>775</v>
      </c>
      <c r="Z1867">
        <v>779</v>
      </c>
      <c r="AA1867">
        <v>3664.25</v>
      </c>
      <c r="AB1867">
        <v>11</v>
      </c>
    </row>
    <row r="1868" spans="1:28" x14ac:dyDescent="0.25">
      <c r="A1868">
        <v>1867</v>
      </c>
      <c r="B1868">
        <v>29803</v>
      </c>
      <c r="C1868">
        <v>8000</v>
      </c>
      <c r="D1868">
        <v>8000</v>
      </c>
      <c r="E1868" s="1">
        <v>6.9900000000000004E-2</v>
      </c>
      <c r="F1868" t="s">
        <v>14</v>
      </c>
      <c r="G1868" t="s">
        <v>101</v>
      </c>
      <c r="H1868" s="1">
        <v>9.1899999999999996E-2</v>
      </c>
      <c r="I1868" t="s">
        <v>24</v>
      </c>
      <c r="J1868" t="s">
        <v>17</v>
      </c>
      <c r="K1868">
        <v>5833.33</v>
      </c>
      <c r="L1868" t="s">
        <v>95</v>
      </c>
      <c r="M1868">
        <v>5</v>
      </c>
      <c r="N1868">
        <v>4469</v>
      </c>
      <c r="O1868">
        <v>2</v>
      </c>
      <c r="P1868" t="s">
        <v>37</v>
      </c>
      <c r="Q1868">
        <v>6</v>
      </c>
      <c r="R1868">
        <v>9</v>
      </c>
      <c r="S1868">
        <v>0</v>
      </c>
      <c r="T1868">
        <v>3</v>
      </c>
      <c r="U1868" t="s">
        <v>148</v>
      </c>
      <c r="V1868">
        <v>7</v>
      </c>
      <c r="W1868">
        <v>1</v>
      </c>
      <c r="X1868">
        <v>36</v>
      </c>
      <c r="Y1868">
        <v>790</v>
      </c>
      <c r="Z1868">
        <v>794</v>
      </c>
      <c r="AA1868">
        <v>5833.33</v>
      </c>
      <c r="AB1868">
        <v>3</v>
      </c>
    </row>
    <row r="1869" spans="1:28" x14ac:dyDescent="0.25">
      <c r="A1869">
        <v>1868</v>
      </c>
      <c r="B1869">
        <v>87162</v>
      </c>
      <c r="C1869">
        <v>20125</v>
      </c>
      <c r="D1869">
        <v>20125</v>
      </c>
      <c r="E1869" s="1">
        <v>0.18490000000000001</v>
      </c>
      <c r="F1869" t="s">
        <v>14</v>
      </c>
      <c r="G1869" t="s">
        <v>29</v>
      </c>
      <c r="H1869" s="1">
        <v>0.1108</v>
      </c>
      <c r="I1869" t="s">
        <v>71</v>
      </c>
      <c r="J1869" t="s">
        <v>17</v>
      </c>
      <c r="K1869">
        <v>8937.5</v>
      </c>
      <c r="L1869" t="s">
        <v>62</v>
      </c>
      <c r="M1869">
        <v>14</v>
      </c>
      <c r="N1869">
        <v>12418</v>
      </c>
      <c r="O1869">
        <v>0</v>
      </c>
      <c r="P1869" t="s">
        <v>22</v>
      </c>
      <c r="Q1869">
        <v>18</v>
      </c>
      <c r="R1869">
        <v>11</v>
      </c>
      <c r="S1869">
        <v>2</v>
      </c>
      <c r="T1869">
        <v>2</v>
      </c>
      <c r="U1869" t="s">
        <v>146</v>
      </c>
      <c r="V1869">
        <v>15</v>
      </c>
      <c r="W1869">
        <v>1</v>
      </c>
      <c r="X1869">
        <v>36</v>
      </c>
      <c r="Y1869">
        <v>675</v>
      </c>
      <c r="Z1869">
        <v>679</v>
      </c>
      <c r="AA1869">
        <v>8937.5</v>
      </c>
      <c r="AB1869">
        <v>2</v>
      </c>
    </row>
    <row r="1870" spans="1:28" x14ac:dyDescent="0.25">
      <c r="A1870">
        <v>1869</v>
      </c>
      <c r="B1870">
        <v>70443</v>
      </c>
      <c r="C1870">
        <v>19050</v>
      </c>
      <c r="D1870">
        <v>19050</v>
      </c>
      <c r="E1870" s="1">
        <v>0.14330000000000001</v>
      </c>
      <c r="F1870" t="s">
        <v>23</v>
      </c>
      <c r="G1870" t="s">
        <v>15</v>
      </c>
      <c r="H1870" s="1">
        <v>0.1108</v>
      </c>
      <c r="I1870" t="s">
        <v>24</v>
      </c>
      <c r="J1870" t="s">
        <v>17</v>
      </c>
      <c r="K1870">
        <v>5000</v>
      </c>
      <c r="L1870" t="s">
        <v>55</v>
      </c>
      <c r="M1870">
        <v>16</v>
      </c>
      <c r="N1870">
        <v>19988</v>
      </c>
      <c r="O1870">
        <v>4</v>
      </c>
      <c r="P1870" t="s">
        <v>37</v>
      </c>
      <c r="Q1870">
        <v>14</v>
      </c>
      <c r="R1870">
        <v>11</v>
      </c>
      <c r="S1870">
        <v>1</v>
      </c>
      <c r="T1870">
        <v>3</v>
      </c>
      <c r="U1870" t="s">
        <v>149</v>
      </c>
      <c r="V1870">
        <v>9</v>
      </c>
      <c r="W1870">
        <v>1</v>
      </c>
      <c r="X1870">
        <v>60</v>
      </c>
      <c r="Y1870">
        <v>740</v>
      </c>
      <c r="Z1870">
        <v>744</v>
      </c>
      <c r="AA1870">
        <v>5000</v>
      </c>
      <c r="AB1870">
        <v>3</v>
      </c>
    </row>
    <row r="1871" spans="1:28" x14ac:dyDescent="0.25">
      <c r="A1871">
        <v>1870</v>
      </c>
      <c r="B1871">
        <v>28432</v>
      </c>
      <c r="C1871">
        <v>21850</v>
      </c>
      <c r="D1871">
        <v>21825</v>
      </c>
      <c r="E1871" s="1">
        <v>0.18790000000000001</v>
      </c>
      <c r="F1871" t="s">
        <v>23</v>
      </c>
      <c r="G1871" t="s">
        <v>29</v>
      </c>
      <c r="H1871" s="1">
        <v>0.20319999999999999</v>
      </c>
      <c r="I1871" t="s">
        <v>41</v>
      </c>
      <c r="J1871" t="s">
        <v>31</v>
      </c>
      <c r="K1871">
        <v>4400</v>
      </c>
      <c r="L1871" t="s">
        <v>84</v>
      </c>
      <c r="M1871">
        <v>7</v>
      </c>
      <c r="N1871">
        <v>9171</v>
      </c>
      <c r="O1871">
        <v>0</v>
      </c>
      <c r="P1871" t="s">
        <v>64</v>
      </c>
      <c r="Q1871">
        <v>18</v>
      </c>
      <c r="R1871">
        <v>20</v>
      </c>
      <c r="S1871">
        <v>2</v>
      </c>
      <c r="T1871">
        <v>4</v>
      </c>
      <c r="U1871" t="s">
        <v>146</v>
      </c>
      <c r="V1871">
        <v>15</v>
      </c>
      <c r="W1871">
        <v>0</v>
      </c>
      <c r="X1871">
        <v>60</v>
      </c>
      <c r="Y1871">
        <v>680</v>
      </c>
      <c r="Z1871">
        <v>684</v>
      </c>
      <c r="AA1871">
        <v>4400</v>
      </c>
      <c r="AB1871">
        <v>4</v>
      </c>
    </row>
    <row r="1872" spans="1:28" x14ac:dyDescent="0.25">
      <c r="A1872">
        <v>1871</v>
      </c>
      <c r="B1872">
        <v>13712</v>
      </c>
      <c r="C1872">
        <v>5000</v>
      </c>
      <c r="D1872">
        <v>5000</v>
      </c>
      <c r="E1872" s="1">
        <v>0.1038</v>
      </c>
      <c r="F1872" t="s">
        <v>14</v>
      </c>
      <c r="G1872" t="s">
        <v>45</v>
      </c>
      <c r="H1872" s="1">
        <v>0.191</v>
      </c>
      <c r="I1872" t="s">
        <v>38</v>
      </c>
      <c r="J1872" t="s">
        <v>31</v>
      </c>
      <c r="K1872">
        <v>4200</v>
      </c>
      <c r="L1872" t="s">
        <v>21</v>
      </c>
      <c r="M1872">
        <v>7</v>
      </c>
      <c r="N1872">
        <v>1109</v>
      </c>
      <c r="O1872">
        <v>0</v>
      </c>
      <c r="P1872" t="s">
        <v>37</v>
      </c>
      <c r="Q1872">
        <v>10</v>
      </c>
      <c r="R1872">
        <v>19</v>
      </c>
      <c r="S1872">
        <v>0</v>
      </c>
      <c r="T1872">
        <v>3</v>
      </c>
      <c r="U1872" t="s">
        <v>146</v>
      </c>
      <c r="V1872">
        <v>11</v>
      </c>
      <c r="W1872">
        <v>0</v>
      </c>
      <c r="X1872">
        <v>36</v>
      </c>
      <c r="Y1872">
        <v>715</v>
      </c>
      <c r="Z1872">
        <v>719</v>
      </c>
      <c r="AA1872">
        <v>4200</v>
      </c>
      <c r="AB1872">
        <v>3</v>
      </c>
    </row>
    <row r="1873" spans="1:28" x14ac:dyDescent="0.25">
      <c r="A1873">
        <v>1872</v>
      </c>
      <c r="B1873">
        <v>84889</v>
      </c>
      <c r="C1873">
        <v>12000</v>
      </c>
      <c r="D1873">
        <v>12000</v>
      </c>
      <c r="E1873" s="1">
        <v>0.15310000000000001</v>
      </c>
      <c r="F1873" t="s">
        <v>14</v>
      </c>
      <c r="G1873" t="s">
        <v>15</v>
      </c>
      <c r="H1873" s="1">
        <v>8.2799999999999999E-2</v>
      </c>
      <c r="I1873" t="s">
        <v>38</v>
      </c>
      <c r="J1873" t="s">
        <v>31</v>
      </c>
      <c r="K1873">
        <v>7750</v>
      </c>
      <c r="L1873" t="s">
        <v>36</v>
      </c>
      <c r="M1873">
        <v>10</v>
      </c>
      <c r="N1873">
        <v>16132</v>
      </c>
      <c r="O1873">
        <v>0</v>
      </c>
      <c r="P1873" t="s">
        <v>40</v>
      </c>
      <c r="Q1873">
        <v>15</v>
      </c>
      <c r="R1873">
        <v>8</v>
      </c>
      <c r="S1873">
        <v>1</v>
      </c>
      <c r="T1873">
        <v>11</v>
      </c>
      <c r="U1873" t="s">
        <v>146</v>
      </c>
      <c r="V1873">
        <v>16</v>
      </c>
      <c r="W1873">
        <v>0</v>
      </c>
      <c r="X1873">
        <v>36</v>
      </c>
      <c r="Y1873">
        <v>670</v>
      </c>
      <c r="Z1873">
        <v>674</v>
      </c>
      <c r="AA1873">
        <v>7750</v>
      </c>
      <c r="AB1873">
        <v>11</v>
      </c>
    </row>
    <row r="1874" spans="1:28" x14ac:dyDescent="0.25">
      <c r="A1874">
        <v>1873</v>
      </c>
      <c r="B1874">
        <v>40381</v>
      </c>
      <c r="C1874">
        <v>5800</v>
      </c>
      <c r="D1874">
        <v>5800</v>
      </c>
      <c r="E1874" s="1">
        <v>6.0299999999999999E-2</v>
      </c>
      <c r="F1874" t="s">
        <v>14</v>
      </c>
      <c r="G1874" t="s">
        <v>29</v>
      </c>
      <c r="H1874" s="1">
        <v>6.9800000000000001E-2</v>
      </c>
      <c r="I1874" t="s">
        <v>38</v>
      </c>
      <c r="J1874" t="s">
        <v>31</v>
      </c>
      <c r="K1874">
        <v>5208.33</v>
      </c>
      <c r="L1874" t="s">
        <v>57</v>
      </c>
      <c r="M1874">
        <v>7</v>
      </c>
      <c r="N1874">
        <v>4965</v>
      </c>
      <c r="O1874">
        <v>0</v>
      </c>
      <c r="P1874" t="s">
        <v>64</v>
      </c>
      <c r="Q1874">
        <v>6</v>
      </c>
      <c r="R1874">
        <v>6</v>
      </c>
      <c r="S1874">
        <v>2</v>
      </c>
      <c r="T1874">
        <v>4</v>
      </c>
      <c r="U1874" t="s">
        <v>146</v>
      </c>
      <c r="V1874">
        <v>8</v>
      </c>
      <c r="W1874">
        <v>0</v>
      </c>
      <c r="X1874">
        <v>36</v>
      </c>
      <c r="Y1874">
        <v>760</v>
      </c>
      <c r="Z1874">
        <v>764</v>
      </c>
      <c r="AA1874">
        <v>5208.33</v>
      </c>
      <c r="AB1874">
        <v>4</v>
      </c>
    </row>
    <row r="1875" spans="1:28" x14ac:dyDescent="0.25">
      <c r="A1875">
        <v>1874</v>
      </c>
      <c r="B1875">
        <v>39867</v>
      </c>
      <c r="C1875">
        <v>10000</v>
      </c>
      <c r="D1875">
        <v>10000</v>
      </c>
      <c r="E1875" s="1">
        <v>0.1171</v>
      </c>
      <c r="F1875" t="s">
        <v>14</v>
      </c>
      <c r="G1875" t="s">
        <v>33</v>
      </c>
      <c r="H1875" s="1">
        <v>0.1341</v>
      </c>
      <c r="I1875" t="s">
        <v>30</v>
      </c>
      <c r="J1875" t="s">
        <v>31</v>
      </c>
      <c r="K1875">
        <v>5800</v>
      </c>
      <c r="L1875" t="s">
        <v>78</v>
      </c>
      <c r="M1875">
        <v>9</v>
      </c>
      <c r="N1875">
        <v>4214</v>
      </c>
      <c r="O1875">
        <v>0</v>
      </c>
      <c r="P1875" t="s">
        <v>37</v>
      </c>
      <c r="Q1875">
        <v>11</v>
      </c>
      <c r="R1875">
        <v>13</v>
      </c>
      <c r="S1875">
        <v>3</v>
      </c>
      <c r="T1875">
        <v>3</v>
      </c>
      <c r="U1875" t="s">
        <v>146</v>
      </c>
      <c r="V1875">
        <v>12</v>
      </c>
      <c r="W1875">
        <v>0</v>
      </c>
      <c r="X1875">
        <v>36</v>
      </c>
      <c r="Y1875">
        <v>710</v>
      </c>
      <c r="Z1875">
        <v>714</v>
      </c>
      <c r="AA1875">
        <v>5800</v>
      </c>
      <c r="AB1875">
        <v>3</v>
      </c>
    </row>
    <row r="1876" spans="1:28" x14ac:dyDescent="0.25">
      <c r="A1876">
        <v>1875</v>
      </c>
      <c r="B1876">
        <v>75600</v>
      </c>
      <c r="C1876">
        <v>4800</v>
      </c>
      <c r="D1876">
        <v>4800</v>
      </c>
      <c r="E1876" s="1">
        <v>7.9000000000000001E-2</v>
      </c>
      <c r="F1876" t="s">
        <v>14</v>
      </c>
      <c r="G1876" t="s">
        <v>29</v>
      </c>
      <c r="H1876" s="1">
        <v>0.1734</v>
      </c>
      <c r="I1876" t="s">
        <v>85</v>
      </c>
      <c r="J1876" t="s">
        <v>17</v>
      </c>
      <c r="K1876">
        <v>6250</v>
      </c>
      <c r="L1876" t="s">
        <v>42</v>
      </c>
      <c r="M1876">
        <v>7</v>
      </c>
      <c r="N1876">
        <v>4195</v>
      </c>
      <c r="O1876">
        <v>0</v>
      </c>
      <c r="P1876" t="s">
        <v>40</v>
      </c>
      <c r="Q1876">
        <v>7</v>
      </c>
      <c r="R1876">
        <v>17</v>
      </c>
      <c r="S1876">
        <v>2</v>
      </c>
      <c r="T1876">
        <v>11</v>
      </c>
      <c r="U1876" t="s">
        <v>146</v>
      </c>
      <c r="V1876">
        <v>12</v>
      </c>
      <c r="W1876">
        <v>1</v>
      </c>
      <c r="X1876">
        <v>36</v>
      </c>
      <c r="Y1876">
        <v>705</v>
      </c>
      <c r="Z1876">
        <v>709</v>
      </c>
      <c r="AA1876">
        <v>6250</v>
      </c>
      <c r="AB1876">
        <v>11</v>
      </c>
    </row>
    <row r="1877" spans="1:28" x14ac:dyDescent="0.25">
      <c r="A1877">
        <v>1876</v>
      </c>
      <c r="B1877">
        <v>27623</v>
      </c>
      <c r="C1877">
        <v>8000</v>
      </c>
      <c r="D1877">
        <v>8000</v>
      </c>
      <c r="E1877" s="1">
        <v>0.1099</v>
      </c>
      <c r="F1877" t="s">
        <v>14</v>
      </c>
      <c r="G1877" t="s">
        <v>15</v>
      </c>
      <c r="H1877" s="1">
        <v>0.17119999999999999</v>
      </c>
      <c r="I1877" t="s">
        <v>77</v>
      </c>
      <c r="J1877" t="s">
        <v>31</v>
      </c>
      <c r="K1877">
        <v>2500</v>
      </c>
      <c r="L1877" t="s">
        <v>42</v>
      </c>
      <c r="M1877">
        <v>13</v>
      </c>
      <c r="N1877">
        <v>7027</v>
      </c>
      <c r="O1877">
        <v>1</v>
      </c>
      <c r="P1877" t="s">
        <v>37</v>
      </c>
      <c r="Q1877">
        <v>10</v>
      </c>
      <c r="R1877">
        <v>17</v>
      </c>
      <c r="S1877">
        <v>1</v>
      </c>
      <c r="T1877">
        <v>3</v>
      </c>
      <c r="U1877" t="s">
        <v>147</v>
      </c>
      <c r="V1877">
        <v>12</v>
      </c>
      <c r="W1877">
        <v>0</v>
      </c>
      <c r="X1877">
        <v>36</v>
      </c>
      <c r="Y1877">
        <v>705</v>
      </c>
      <c r="Z1877">
        <v>709</v>
      </c>
      <c r="AA1877">
        <v>2500</v>
      </c>
      <c r="AB1877">
        <v>3</v>
      </c>
    </row>
    <row r="1878" spans="1:28" x14ac:dyDescent="0.25">
      <c r="A1878">
        <v>1877</v>
      </c>
      <c r="B1878">
        <v>69389</v>
      </c>
      <c r="C1878">
        <v>9750</v>
      </c>
      <c r="D1878">
        <v>9750</v>
      </c>
      <c r="E1878" s="1">
        <v>0.16289999999999999</v>
      </c>
      <c r="F1878" t="s">
        <v>14</v>
      </c>
      <c r="G1878" t="s">
        <v>15</v>
      </c>
      <c r="H1878" s="1">
        <v>0.34039999999999998</v>
      </c>
      <c r="I1878" t="s">
        <v>20</v>
      </c>
      <c r="J1878" t="s">
        <v>17</v>
      </c>
      <c r="K1878">
        <v>3119.92</v>
      </c>
      <c r="L1878" t="s">
        <v>36</v>
      </c>
      <c r="M1878">
        <v>12</v>
      </c>
      <c r="N1878">
        <v>8774</v>
      </c>
      <c r="O1878">
        <v>1</v>
      </c>
      <c r="P1878" t="s">
        <v>28</v>
      </c>
      <c r="Q1878">
        <v>16</v>
      </c>
      <c r="R1878">
        <v>34</v>
      </c>
      <c r="S1878">
        <v>1</v>
      </c>
      <c r="T1878">
        <v>5</v>
      </c>
      <c r="U1878" t="s">
        <v>147</v>
      </c>
      <c r="V1878">
        <v>16</v>
      </c>
      <c r="W1878">
        <v>1</v>
      </c>
      <c r="X1878">
        <v>36</v>
      </c>
      <c r="Y1878">
        <v>670</v>
      </c>
      <c r="Z1878">
        <v>674</v>
      </c>
      <c r="AA1878">
        <v>3119.92</v>
      </c>
      <c r="AB1878">
        <v>5</v>
      </c>
    </row>
    <row r="1879" spans="1:28" x14ac:dyDescent="0.25">
      <c r="A1879">
        <v>1878</v>
      </c>
      <c r="B1879">
        <v>35351</v>
      </c>
      <c r="C1879">
        <v>4000</v>
      </c>
      <c r="D1879">
        <v>4000</v>
      </c>
      <c r="E1879" s="1">
        <v>0.12690000000000001</v>
      </c>
      <c r="F1879" t="s">
        <v>14</v>
      </c>
      <c r="G1879" t="s">
        <v>76</v>
      </c>
      <c r="H1879" s="1">
        <v>1.34E-2</v>
      </c>
      <c r="I1879" t="s">
        <v>24</v>
      </c>
      <c r="J1879" t="s">
        <v>31</v>
      </c>
      <c r="K1879">
        <v>9583.33</v>
      </c>
      <c r="L1879" t="s">
        <v>42</v>
      </c>
      <c r="M1879">
        <v>8</v>
      </c>
      <c r="N1879">
        <v>5304</v>
      </c>
      <c r="O1879">
        <v>1</v>
      </c>
      <c r="P1879" t="s">
        <v>22</v>
      </c>
      <c r="Q1879">
        <v>12</v>
      </c>
      <c r="R1879">
        <v>1</v>
      </c>
      <c r="S1879">
        <v>5</v>
      </c>
      <c r="T1879">
        <v>2</v>
      </c>
      <c r="U1879" t="s">
        <v>147</v>
      </c>
      <c r="V1879">
        <v>12</v>
      </c>
      <c r="W1879">
        <v>0</v>
      </c>
      <c r="X1879">
        <v>36</v>
      </c>
      <c r="Y1879">
        <v>705</v>
      </c>
      <c r="Z1879">
        <v>709</v>
      </c>
      <c r="AA1879">
        <v>9583.33</v>
      </c>
      <c r="AB1879">
        <v>2</v>
      </c>
    </row>
    <row r="1880" spans="1:28" x14ac:dyDescent="0.25">
      <c r="A1880">
        <v>1879</v>
      </c>
      <c r="B1880">
        <v>29981</v>
      </c>
      <c r="C1880">
        <v>3000</v>
      </c>
      <c r="D1880">
        <v>3000</v>
      </c>
      <c r="E1880" s="1">
        <v>0.1099</v>
      </c>
      <c r="F1880" t="s">
        <v>14</v>
      </c>
      <c r="G1880" t="s">
        <v>15</v>
      </c>
      <c r="H1880" s="1">
        <v>0.20960000000000001</v>
      </c>
      <c r="I1880" t="s">
        <v>24</v>
      </c>
      <c r="J1880" t="s">
        <v>31</v>
      </c>
      <c r="K1880">
        <v>5583.33</v>
      </c>
      <c r="L1880" t="s">
        <v>27</v>
      </c>
      <c r="M1880">
        <v>6</v>
      </c>
      <c r="N1880">
        <v>1531</v>
      </c>
      <c r="O1880">
        <v>2</v>
      </c>
      <c r="P1880" t="s">
        <v>40</v>
      </c>
      <c r="Q1880">
        <v>10</v>
      </c>
      <c r="R1880">
        <v>20</v>
      </c>
      <c r="S1880">
        <v>1</v>
      </c>
      <c r="T1880">
        <v>11</v>
      </c>
      <c r="U1880" t="s">
        <v>148</v>
      </c>
      <c r="V1880">
        <v>14</v>
      </c>
      <c r="W1880">
        <v>0</v>
      </c>
      <c r="X1880">
        <v>36</v>
      </c>
      <c r="Y1880">
        <v>695</v>
      </c>
      <c r="Z1880">
        <v>699</v>
      </c>
      <c r="AA1880">
        <v>5583.33</v>
      </c>
      <c r="AB1880">
        <v>11</v>
      </c>
    </row>
    <row r="1881" spans="1:28" x14ac:dyDescent="0.25">
      <c r="A1881">
        <v>1880</v>
      </c>
      <c r="B1881">
        <v>74258</v>
      </c>
      <c r="C1881">
        <v>16000</v>
      </c>
      <c r="D1881">
        <v>16000</v>
      </c>
      <c r="E1881" s="1">
        <v>0.158</v>
      </c>
      <c r="F1881" t="s">
        <v>14</v>
      </c>
      <c r="G1881" t="s">
        <v>29</v>
      </c>
      <c r="H1881" s="1">
        <v>0.1135</v>
      </c>
      <c r="I1881" t="s">
        <v>20</v>
      </c>
      <c r="J1881" t="s">
        <v>31</v>
      </c>
      <c r="K1881">
        <v>5075</v>
      </c>
      <c r="L1881" t="s">
        <v>25</v>
      </c>
      <c r="M1881">
        <v>15</v>
      </c>
      <c r="N1881">
        <v>22380</v>
      </c>
      <c r="O1881">
        <v>2</v>
      </c>
      <c r="P1881" t="s">
        <v>37</v>
      </c>
      <c r="Q1881">
        <v>15</v>
      </c>
      <c r="R1881">
        <v>11</v>
      </c>
      <c r="S1881">
        <v>2</v>
      </c>
      <c r="T1881">
        <v>3</v>
      </c>
      <c r="U1881" t="s">
        <v>148</v>
      </c>
      <c r="V1881">
        <v>14</v>
      </c>
      <c r="W1881">
        <v>0</v>
      </c>
      <c r="X1881">
        <v>36</v>
      </c>
      <c r="Y1881">
        <v>690</v>
      </c>
      <c r="Z1881">
        <v>694</v>
      </c>
      <c r="AA1881">
        <v>5075</v>
      </c>
      <c r="AB1881">
        <v>3</v>
      </c>
    </row>
    <row r="1882" spans="1:28" x14ac:dyDescent="0.25">
      <c r="A1882">
        <v>1881</v>
      </c>
      <c r="B1882">
        <v>3209</v>
      </c>
      <c r="C1882">
        <v>12000</v>
      </c>
      <c r="D1882">
        <v>11725</v>
      </c>
      <c r="E1882" s="1">
        <v>9.6299999999999997E-2</v>
      </c>
      <c r="F1882" t="s">
        <v>14</v>
      </c>
      <c r="G1882" t="s">
        <v>58</v>
      </c>
      <c r="H1882" s="2">
        <v>0.15</v>
      </c>
      <c r="I1882" t="s">
        <v>61</v>
      </c>
      <c r="J1882" t="s">
        <v>17</v>
      </c>
      <c r="K1882">
        <v>3000</v>
      </c>
      <c r="L1882" t="s">
        <v>82</v>
      </c>
      <c r="M1882">
        <v>8</v>
      </c>
      <c r="N1882">
        <v>20328</v>
      </c>
      <c r="O1882">
        <v>0</v>
      </c>
      <c r="P1882" t="s">
        <v>19</v>
      </c>
      <c r="Q1882">
        <v>9</v>
      </c>
      <c r="R1882" s="5">
        <v>15</v>
      </c>
      <c r="S1882">
        <v>0</v>
      </c>
      <c r="T1882">
        <v>0</v>
      </c>
      <c r="U1882" t="s">
        <v>146</v>
      </c>
      <c r="V1882">
        <v>8</v>
      </c>
      <c r="W1882">
        <v>1</v>
      </c>
      <c r="X1882">
        <v>36</v>
      </c>
      <c r="Y1882">
        <v>750</v>
      </c>
      <c r="Z1882">
        <v>754</v>
      </c>
      <c r="AA1882">
        <v>3000</v>
      </c>
      <c r="AB1882">
        <v>0</v>
      </c>
    </row>
    <row r="1883" spans="1:28" x14ac:dyDescent="0.25">
      <c r="A1883">
        <v>1882</v>
      </c>
      <c r="B1883">
        <v>1364</v>
      </c>
      <c r="C1883">
        <v>7500</v>
      </c>
      <c r="D1883">
        <v>5795.24</v>
      </c>
      <c r="E1883" s="1">
        <v>0.1178</v>
      </c>
      <c r="F1883" t="s">
        <v>14</v>
      </c>
      <c r="G1883" t="s">
        <v>68</v>
      </c>
      <c r="H1883" s="1">
        <v>0.1772</v>
      </c>
      <c r="I1883" t="s">
        <v>116</v>
      </c>
      <c r="J1883" t="s">
        <v>17</v>
      </c>
      <c r="K1883">
        <v>2500</v>
      </c>
      <c r="L1883" t="s">
        <v>25</v>
      </c>
      <c r="M1883">
        <v>7</v>
      </c>
      <c r="N1883">
        <v>6349</v>
      </c>
      <c r="O1883">
        <v>1</v>
      </c>
      <c r="P1883" t="s">
        <v>64</v>
      </c>
      <c r="Q1883">
        <v>11</v>
      </c>
      <c r="R1883">
        <v>17</v>
      </c>
      <c r="S1883">
        <v>4</v>
      </c>
      <c r="T1883">
        <v>4</v>
      </c>
      <c r="U1883" t="s">
        <v>147</v>
      </c>
      <c r="V1883">
        <v>14</v>
      </c>
      <c r="W1883">
        <v>1</v>
      </c>
      <c r="X1883">
        <v>36</v>
      </c>
      <c r="Y1883">
        <v>690</v>
      </c>
      <c r="Z1883">
        <v>694</v>
      </c>
      <c r="AA1883">
        <v>2500</v>
      </c>
      <c r="AB1883">
        <v>4</v>
      </c>
    </row>
    <row r="1884" spans="1:28" x14ac:dyDescent="0.25">
      <c r="A1884">
        <v>1883</v>
      </c>
      <c r="B1884">
        <v>68023</v>
      </c>
      <c r="C1884">
        <v>9600</v>
      </c>
      <c r="D1884">
        <v>9600</v>
      </c>
      <c r="E1884" s="1">
        <v>7.9000000000000001E-2</v>
      </c>
      <c r="F1884" t="s">
        <v>14</v>
      </c>
      <c r="G1884" t="s">
        <v>15</v>
      </c>
      <c r="H1884" s="1">
        <v>5.5800000000000002E-2</v>
      </c>
      <c r="I1884" t="s">
        <v>59</v>
      </c>
      <c r="J1884" t="s">
        <v>17</v>
      </c>
      <c r="K1884">
        <v>6500</v>
      </c>
      <c r="L1884" t="s">
        <v>51</v>
      </c>
      <c r="M1884">
        <v>8</v>
      </c>
      <c r="N1884">
        <v>23353</v>
      </c>
      <c r="O1884">
        <v>3</v>
      </c>
      <c r="P1884" t="s">
        <v>47</v>
      </c>
      <c r="Q1884">
        <v>7</v>
      </c>
      <c r="R1884">
        <v>5</v>
      </c>
      <c r="S1884">
        <v>1</v>
      </c>
      <c r="T1884">
        <v>6</v>
      </c>
      <c r="U1884" t="s">
        <v>149</v>
      </c>
      <c r="V1884">
        <v>10</v>
      </c>
      <c r="W1884">
        <v>1</v>
      </c>
      <c r="X1884">
        <v>36</v>
      </c>
      <c r="Y1884">
        <v>725</v>
      </c>
      <c r="Z1884">
        <v>729</v>
      </c>
      <c r="AA1884">
        <v>6500</v>
      </c>
      <c r="AB1884">
        <v>6</v>
      </c>
    </row>
    <row r="1885" spans="1:28" x14ac:dyDescent="0.25">
      <c r="A1885">
        <v>1884</v>
      </c>
      <c r="B1885">
        <v>64660</v>
      </c>
      <c r="C1885">
        <v>23850</v>
      </c>
      <c r="D1885">
        <v>23850</v>
      </c>
      <c r="E1885" s="1">
        <v>0.22950000000000001</v>
      </c>
      <c r="F1885" t="s">
        <v>23</v>
      </c>
      <c r="G1885" t="s">
        <v>15</v>
      </c>
      <c r="H1885" s="1">
        <v>0.2074</v>
      </c>
      <c r="I1885" t="s">
        <v>20</v>
      </c>
      <c r="J1885" t="s">
        <v>17</v>
      </c>
      <c r="K1885">
        <v>5000</v>
      </c>
      <c r="L1885" t="s">
        <v>36</v>
      </c>
      <c r="M1885">
        <v>13</v>
      </c>
      <c r="N1885">
        <v>17587</v>
      </c>
      <c r="O1885">
        <v>1</v>
      </c>
      <c r="P1885" t="s">
        <v>64</v>
      </c>
      <c r="Q1885">
        <v>22</v>
      </c>
      <c r="R1885">
        <v>20</v>
      </c>
      <c r="S1885">
        <v>1</v>
      </c>
      <c r="T1885">
        <v>4</v>
      </c>
      <c r="U1885" t="s">
        <v>147</v>
      </c>
      <c r="V1885">
        <v>16</v>
      </c>
      <c r="W1885">
        <v>1</v>
      </c>
      <c r="X1885">
        <v>60</v>
      </c>
      <c r="Y1885">
        <v>670</v>
      </c>
      <c r="Z1885">
        <v>674</v>
      </c>
      <c r="AA1885">
        <v>5000</v>
      </c>
      <c r="AB1885">
        <v>4</v>
      </c>
    </row>
    <row r="1886" spans="1:28" x14ac:dyDescent="0.25">
      <c r="A1886">
        <v>1885</v>
      </c>
      <c r="B1886">
        <v>59812</v>
      </c>
      <c r="C1886">
        <v>6250</v>
      </c>
      <c r="D1886">
        <v>6250</v>
      </c>
      <c r="E1886" s="1">
        <v>0.1409</v>
      </c>
      <c r="F1886" t="s">
        <v>14</v>
      </c>
      <c r="G1886" t="s">
        <v>15</v>
      </c>
      <c r="H1886" s="1">
        <v>0.19700000000000001</v>
      </c>
      <c r="I1886" t="s">
        <v>46</v>
      </c>
      <c r="J1886" t="s">
        <v>31</v>
      </c>
      <c r="K1886">
        <v>4248.33</v>
      </c>
      <c r="L1886" t="s">
        <v>84</v>
      </c>
      <c r="M1886">
        <v>9</v>
      </c>
      <c r="N1886">
        <v>9991</v>
      </c>
      <c r="O1886">
        <v>2</v>
      </c>
      <c r="P1886" t="s">
        <v>19</v>
      </c>
      <c r="Q1886">
        <v>14</v>
      </c>
      <c r="R1886">
        <v>19</v>
      </c>
      <c r="S1886">
        <v>1</v>
      </c>
      <c r="T1886">
        <v>0</v>
      </c>
      <c r="U1886" t="s">
        <v>148</v>
      </c>
      <c r="V1886">
        <v>15</v>
      </c>
      <c r="W1886">
        <v>0</v>
      </c>
      <c r="X1886">
        <v>36</v>
      </c>
      <c r="Y1886">
        <v>680</v>
      </c>
      <c r="Z1886">
        <v>684</v>
      </c>
      <c r="AA1886">
        <v>4248.33</v>
      </c>
      <c r="AB1886">
        <v>0</v>
      </c>
    </row>
    <row r="1887" spans="1:28" x14ac:dyDescent="0.25">
      <c r="A1887">
        <v>1886</v>
      </c>
      <c r="B1887">
        <v>14213</v>
      </c>
      <c r="C1887">
        <v>16750</v>
      </c>
      <c r="D1887">
        <v>16359.69</v>
      </c>
      <c r="E1887" s="1">
        <v>7.8799999999999995E-2</v>
      </c>
      <c r="F1887" t="s">
        <v>14</v>
      </c>
      <c r="G1887" t="s">
        <v>15</v>
      </c>
      <c r="H1887" s="1">
        <v>0.20699999999999999</v>
      </c>
      <c r="I1887" t="s">
        <v>20</v>
      </c>
      <c r="J1887" t="s">
        <v>17</v>
      </c>
      <c r="K1887">
        <v>3778.67</v>
      </c>
      <c r="L1887" t="s">
        <v>106</v>
      </c>
      <c r="M1887">
        <v>9</v>
      </c>
      <c r="N1887">
        <v>22352</v>
      </c>
      <c r="O1887">
        <v>0</v>
      </c>
      <c r="P1887" t="s">
        <v>40</v>
      </c>
      <c r="Q1887">
        <v>7</v>
      </c>
      <c r="R1887">
        <v>20</v>
      </c>
      <c r="S1887">
        <v>1</v>
      </c>
      <c r="T1887">
        <v>11</v>
      </c>
      <c r="U1887" t="s">
        <v>146</v>
      </c>
      <c r="V1887">
        <v>9</v>
      </c>
      <c r="W1887">
        <v>1</v>
      </c>
      <c r="X1887">
        <v>36</v>
      </c>
      <c r="Y1887">
        <v>745</v>
      </c>
      <c r="Z1887">
        <v>749</v>
      </c>
      <c r="AA1887">
        <v>3778.67</v>
      </c>
      <c r="AB1887">
        <v>11</v>
      </c>
    </row>
    <row r="1888" spans="1:28" x14ac:dyDescent="0.25">
      <c r="A1888">
        <v>1887</v>
      </c>
      <c r="B1888">
        <v>34627</v>
      </c>
      <c r="C1888">
        <v>4000</v>
      </c>
      <c r="D1888">
        <v>4000</v>
      </c>
      <c r="E1888" s="1">
        <v>0.12690000000000001</v>
      </c>
      <c r="F1888" t="s">
        <v>14</v>
      </c>
      <c r="G1888" t="s">
        <v>76</v>
      </c>
      <c r="H1888" s="1">
        <v>2.5000000000000001E-2</v>
      </c>
      <c r="I1888" t="s">
        <v>24</v>
      </c>
      <c r="J1888" t="s">
        <v>31</v>
      </c>
      <c r="K1888">
        <v>1600</v>
      </c>
      <c r="L1888" t="s">
        <v>52</v>
      </c>
      <c r="M1888">
        <v>3</v>
      </c>
      <c r="N1888">
        <v>1295</v>
      </c>
      <c r="O1888">
        <v>3</v>
      </c>
      <c r="P1888" t="s">
        <v>19</v>
      </c>
      <c r="Q1888">
        <v>12</v>
      </c>
      <c r="R1888">
        <v>2</v>
      </c>
      <c r="S1888">
        <v>5</v>
      </c>
      <c r="T1888">
        <v>0</v>
      </c>
      <c r="U1888" t="s">
        <v>149</v>
      </c>
      <c r="V1888">
        <v>9</v>
      </c>
      <c r="W1888">
        <v>0</v>
      </c>
      <c r="X1888">
        <v>36</v>
      </c>
      <c r="Y1888">
        <v>730</v>
      </c>
      <c r="Z1888">
        <v>734</v>
      </c>
      <c r="AA1888">
        <v>1600</v>
      </c>
      <c r="AB1888">
        <v>0</v>
      </c>
    </row>
    <row r="1889" spans="1:28" x14ac:dyDescent="0.25">
      <c r="A1889">
        <v>1888</v>
      </c>
      <c r="B1889">
        <v>55924</v>
      </c>
      <c r="C1889">
        <v>23500</v>
      </c>
      <c r="D1889">
        <v>23500</v>
      </c>
      <c r="E1889" s="1">
        <v>0.19220000000000001</v>
      </c>
      <c r="F1889" t="s">
        <v>14</v>
      </c>
      <c r="G1889" t="s">
        <v>29</v>
      </c>
      <c r="H1889" s="1">
        <v>0.20369999999999999</v>
      </c>
      <c r="I1889" t="s">
        <v>79</v>
      </c>
      <c r="J1889" t="s">
        <v>31</v>
      </c>
      <c r="K1889">
        <v>6800</v>
      </c>
      <c r="L1889" t="s">
        <v>36</v>
      </c>
      <c r="M1889">
        <v>17</v>
      </c>
      <c r="N1889">
        <v>31812</v>
      </c>
      <c r="O1889">
        <v>3</v>
      </c>
      <c r="P1889" t="s">
        <v>22</v>
      </c>
      <c r="Q1889">
        <v>19</v>
      </c>
      <c r="R1889">
        <v>20</v>
      </c>
      <c r="S1889">
        <v>2</v>
      </c>
      <c r="T1889">
        <v>2</v>
      </c>
      <c r="U1889" t="s">
        <v>149</v>
      </c>
      <c r="V1889">
        <v>16</v>
      </c>
      <c r="W1889">
        <v>0</v>
      </c>
      <c r="X1889">
        <v>36</v>
      </c>
      <c r="Y1889">
        <v>670</v>
      </c>
      <c r="Z1889">
        <v>674</v>
      </c>
      <c r="AA1889">
        <v>6800</v>
      </c>
      <c r="AB1889">
        <v>2</v>
      </c>
    </row>
    <row r="1890" spans="1:28" x14ac:dyDescent="0.25">
      <c r="A1890">
        <v>1889</v>
      </c>
      <c r="B1890">
        <v>103315</v>
      </c>
      <c r="C1890">
        <v>3600</v>
      </c>
      <c r="D1890">
        <v>3575</v>
      </c>
      <c r="E1890" s="1">
        <v>0.12870000000000001</v>
      </c>
      <c r="F1890" t="s">
        <v>14</v>
      </c>
      <c r="G1890" t="s">
        <v>87</v>
      </c>
      <c r="H1890" s="1">
        <v>3.4000000000000002E-2</v>
      </c>
      <c r="I1890" t="s">
        <v>46</v>
      </c>
      <c r="J1890" t="s">
        <v>31</v>
      </c>
      <c r="K1890">
        <v>2000</v>
      </c>
      <c r="L1890" t="s">
        <v>42</v>
      </c>
      <c r="M1890">
        <v>8</v>
      </c>
      <c r="N1890">
        <v>2650</v>
      </c>
      <c r="O1890">
        <v>4</v>
      </c>
      <c r="P1890" t="s">
        <v>100</v>
      </c>
      <c r="Q1890">
        <v>12</v>
      </c>
      <c r="R1890">
        <v>3</v>
      </c>
      <c r="S1890">
        <v>0</v>
      </c>
      <c r="T1890" t="s">
        <v>100</v>
      </c>
      <c r="U1890" t="s">
        <v>149</v>
      </c>
      <c r="V1890">
        <v>12</v>
      </c>
      <c r="W1890">
        <v>0</v>
      </c>
      <c r="X1890">
        <v>36</v>
      </c>
      <c r="Y1890">
        <v>705</v>
      </c>
      <c r="Z1890">
        <v>709</v>
      </c>
      <c r="AA1890">
        <v>2000</v>
      </c>
      <c r="AB1890">
        <v>-1</v>
      </c>
    </row>
    <row r="1891" spans="1:28" x14ac:dyDescent="0.25">
      <c r="A1891">
        <v>1890</v>
      </c>
      <c r="B1891">
        <v>22700</v>
      </c>
      <c r="C1891">
        <v>1900</v>
      </c>
      <c r="D1891">
        <v>1900</v>
      </c>
      <c r="E1891" s="1">
        <v>7.2900000000000006E-2</v>
      </c>
      <c r="F1891" t="s">
        <v>14</v>
      </c>
      <c r="G1891" t="s">
        <v>33</v>
      </c>
      <c r="H1891" s="1">
        <v>0.23050000000000001</v>
      </c>
      <c r="I1891" t="s">
        <v>46</v>
      </c>
      <c r="J1891" t="s">
        <v>31</v>
      </c>
      <c r="K1891">
        <v>2208.33</v>
      </c>
      <c r="L1891" t="s">
        <v>51</v>
      </c>
      <c r="M1891">
        <v>11</v>
      </c>
      <c r="N1891">
        <v>8508</v>
      </c>
      <c r="O1891">
        <v>1</v>
      </c>
      <c r="P1891" t="s">
        <v>37</v>
      </c>
      <c r="Q1891">
        <v>7</v>
      </c>
      <c r="R1891">
        <v>23</v>
      </c>
      <c r="S1891">
        <v>3</v>
      </c>
      <c r="T1891">
        <v>3</v>
      </c>
      <c r="U1891" t="s">
        <v>147</v>
      </c>
      <c r="V1891">
        <v>10</v>
      </c>
      <c r="W1891">
        <v>0</v>
      </c>
      <c r="X1891">
        <v>36</v>
      </c>
      <c r="Y1891">
        <v>725</v>
      </c>
      <c r="Z1891">
        <v>729</v>
      </c>
      <c r="AA1891">
        <v>2208.33</v>
      </c>
      <c r="AB1891">
        <v>3</v>
      </c>
    </row>
    <row r="1892" spans="1:28" x14ac:dyDescent="0.25">
      <c r="A1892">
        <v>1891</v>
      </c>
      <c r="B1892">
        <v>51163</v>
      </c>
      <c r="C1892">
        <v>22500</v>
      </c>
      <c r="D1892">
        <v>22500</v>
      </c>
      <c r="E1892" s="1">
        <v>7.9000000000000001E-2</v>
      </c>
      <c r="F1892" t="s">
        <v>14</v>
      </c>
      <c r="G1892" t="s">
        <v>33</v>
      </c>
      <c r="H1892" s="1">
        <v>0.1993</v>
      </c>
      <c r="I1892" t="s">
        <v>81</v>
      </c>
      <c r="J1892" t="s">
        <v>35</v>
      </c>
      <c r="K1892">
        <v>5208.33</v>
      </c>
      <c r="L1892" t="s">
        <v>88</v>
      </c>
      <c r="M1892">
        <v>5</v>
      </c>
      <c r="N1892">
        <v>22876</v>
      </c>
      <c r="O1892">
        <v>0</v>
      </c>
      <c r="P1892" t="s">
        <v>40</v>
      </c>
      <c r="Q1892">
        <v>7</v>
      </c>
      <c r="R1892">
        <v>19</v>
      </c>
      <c r="S1892">
        <v>3</v>
      </c>
      <c r="T1892">
        <v>11</v>
      </c>
      <c r="U1892" t="s">
        <v>146</v>
      </c>
      <c r="V1892">
        <v>8</v>
      </c>
      <c r="W1892">
        <v>1</v>
      </c>
      <c r="X1892">
        <v>36</v>
      </c>
      <c r="Y1892">
        <v>755</v>
      </c>
      <c r="Z1892">
        <v>759</v>
      </c>
      <c r="AA1892">
        <v>5208.33</v>
      </c>
      <c r="AB1892">
        <v>11</v>
      </c>
    </row>
    <row r="1893" spans="1:28" x14ac:dyDescent="0.25">
      <c r="A1893">
        <v>1892</v>
      </c>
      <c r="B1893">
        <v>27554</v>
      </c>
      <c r="C1893">
        <v>12000</v>
      </c>
      <c r="D1893">
        <v>12000</v>
      </c>
      <c r="E1893" s="1">
        <v>8.4900000000000003E-2</v>
      </c>
      <c r="F1893" t="s">
        <v>23</v>
      </c>
      <c r="G1893" t="s">
        <v>15</v>
      </c>
      <c r="H1893" s="1">
        <v>0.1103</v>
      </c>
      <c r="I1893" t="s">
        <v>61</v>
      </c>
      <c r="J1893" t="s">
        <v>17</v>
      </c>
      <c r="K1893">
        <v>4425.17</v>
      </c>
      <c r="L1893" t="s">
        <v>67</v>
      </c>
      <c r="M1893">
        <v>9</v>
      </c>
      <c r="N1893">
        <v>14816</v>
      </c>
      <c r="O1893">
        <v>0</v>
      </c>
      <c r="P1893" t="s">
        <v>40</v>
      </c>
      <c r="Q1893">
        <v>8</v>
      </c>
      <c r="R1893">
        <v>11</v>
      </c>
      <c r="S1893">
        <v>1</v>
      </c>
      <c r="T1893">
        <v>11</v>
      </c>
      <c r="U1893" t="s">
        <v>146</v>
      </c>
      <c r="V1893">
        <v>7</v>
      </c>
      <c r="W1893">
        <v>1</v>
      </c>
      <c r="X1893">
        <v>60</v>
      </c>
      <c r="Y1893">
        <v>780</v>
      </c>
      <c r="Z1893">
        <v>784</v>
      </c>
      <c r="AA1893">
        <v>4425.17</v>
      </c>
      <c r="AB1893">
        <v>11</v>
      </c>
    </row>
    <row r="1894" spans="1:28" x14ac:dyDescent="0.25">
      <c r="A1894">
        <v>1893</v>
      </c>
      <c r="B1894">
        <v>34472</v>
      </c>
      <c r="C1894">
        <v>15000</v>
      </c>
      <c r="D1894">
        <v>15000</v>
      </c>
      <c r="E1894" s="1">
        <v>0.12690000000000001</v>
      </c>
      <c r="F1894" t="s">
        <v>23</v>
      </c>
      <c r="G1894" t="s">
        <v>15</v>
      </c>
      <c r="H1894" s="1">
        <v>0.158</v>
      </c>
      <c r="I1894" t="s">
        <v>71</v>
      </c>
      <c r="J1894" t="s">
        <v>17</v>
      </c>
      <c r="K1894">
        <v>4500</v>
      </c>
      <c r="L1894" t="s">
        <v>52</v>
      </c>
      <c r="M1894">
        <v>17</v>
      </c>
      <c r="N1894">
        <v>18592</v>
      </c>
      <c r="O1894">
        <v>2</v>
      </c>
      <c r="P1894" t="s">
        <v>49</v>
      </c>
      <c r="Q1894">
        <v>12</v>
      </c>
      <c r="R1894">
        <v>15</v>
      </c>
      <c r="S1894">
        <v>1</v>
      </c>
      <c r="T1894">
        <v>1</v>
      </c>
      <c r="U1894" t="s">
        <v>148</v>
      </c>
      <c r="V1894">
        <v>9</v>
      </c>
      <c r="W1894">
        <v>1</v>
      </c>
      <c r="X1894">
        <v>60</v>
      </c>
      <c r="Y1894">
        <v>730</v>
      </c>
      <c r="Z1894">
        <v>734</v>
      </c>
      <c r="AA1894">
        <v>4500</v>
      </c>
      <c r="AB1894">
        <v>1</v>
      </c>
    </row>
    <row r="1895" spans="1:28" x14ac:dyDescent="0.25">
      <c r="A1895">
        <v>1894</v>
      </c>
      <c r="B1895">
        <v>93022</v>
      </c>
      <c r="C1895">
        <v>32000</v>
      </c>
      <c r="D1895">
        <v>32000</v>
      </c>
      <c r="E1895" s="1">
        <v>0.17269999999999999</v>
      </c>
      <c r="F1895" t="s">
        <v>14</v>
      </c>
      <c r="G1895" t="s">
        <v>33</v>
      </c>
      <c r="H1895" s="1">
        <v>9.9599999999999994E-2</v>
      </c>
      <c r="I1895" t="s">
        <v>66</v>
      </c>
      <c r="J1895" t="s">
        <v>17</v>
      </c>
      <c r="K1895">
        <v>19166.669999999998</v>
      </c>
      <c r="L1895" t="s">
        <v>42</v>
      </c>
      <c r="M1895">
        <v>8</v>
      </c>
      <c r="N1895">
        <v>66885</v>
      </c>
      <c r="O1895">
        <v>1</v>
      </c>
      <c r="P1895" t="s">
        <v>28</v>
      </c>
      <c r="Q1895">
        <v>17</v>
      </c>
      <c r="R1895">
        <v>9</v>
      </c>
      <c r="S1895">
        <v>3</v>
      </c>
      <c r="T1895">
        <v>5</v>
      </c>
      <c r="U1895" t="s">
        <v>147</v>
      </c>
      <c r="V1895">
        <v>12</v>
      </c>
      <c r="W1895">
        <v>1</v>
      </c>
      <c r="X1895">
        <v>36</v>
      </c>
      <c r="Y1895">
        <v>705</v>
      </c>
      <c r="Z1895">
        <v>709</v>
      </c>
      <c r="AA1895">
        <v>19166.669999999998</v>
      </c>
      <c r="AB1895">
        <v>5</v>
      </c>
    </row>
    <row r="1896" spans="1:28" x14ac:dyDescent="0.25">
      <c r="A1896">
        <v>1895</v>
      </c>
      <c r="B1896">
        <v>49403</v>
      </c>
      <c r="C1896">
        <v>24000</v>
      </c>
      <c r="D1896">
        <v>24000</v>
      </c>
      <c r="E1896" s="1">
        <v>0.24199999999999999</v>
      </c>
      <c r="F1896" t="s">
        <v>23</v>
      </c>
      <c r="G1896" t="s">
        <v>15</v>
      </c>
      <c r="H1896" s="1">
        <v>0.2077</v>
      </c>
      <c r="I1896" t="s">
        <v>69</v>
      </c>
      <c r="J1896" t="s">
        <v>31</v>
      </c>
      <c r="K1896">
        <v>4583.33</v>
      </c>
      <c r="L1896" t="s">
        <v>48</v>
      </c>
      <c r="M1896">
        <v>13</v>
      </c>
      <c r="N1896">
        <v>28399</v>
      </c>
      <c r="O1896">
        <v>1</v>
      </c>
      <c r="P1896" t="s">
        <v>40</v>
      </c>
      <c r="Q1896">
        <v>24</v>
      </c>
      <c r="R1896">
        <v>20</v>
      </c>
      <c r="S1896">
        <v>1</v>
      </c>
      <c r="T1896">
        <v>11</v>
      </c>
      <c r="U1896" t="s">
        <v>147</v>
      </c>
      <c r="V1896">
        <v>17</v>
      </c>
      <c r="W1896">
        <v>0</v>
      </c>
      <c r="X1896">
        <v>60</v>
      </c>
      <c r="Y1896">
        <v>665</v>
      </c>
      <c r="Z1896">
        <v>669</v>
      </c>
      <c r="AA1896">
        <v>4583.33</v>
      </c>
      <c r="AB1896">
        <v>11</v>
      </c>
    </row>
    <row r="1897" spans="1:28" x14ac:dyDescent="0.25">
      <c r="A1897">
        <v>1896</v>
      </c>
      <c r="B1897">
        <v>78078</v>
      </c>
      <c r="C1897">
        <v>5500</v>
      </c>
      <c r="D1897">
        <v>5500</v>
      </c>
      <c r="E1897" s="1">
        <v>0.158</v>
      </c>
      <c r="F1897" t="s">
        <v>14</v>
      </c>
      <c r="G1897" t="s">
        <v>60</v>
      </c>
      <c r="H1897" s="1">
        <v>0.20180000000000001</v>
      </c>
      <c r="I1897" t="s">
        <v>24</v>
      </c>
      <c r="J1897" t="s">
        <v>31</v>
      </c>
      <c r="K1897">
        <v>5416.67</v>
      </c>
      <c r="L1897" t="s">
        <v>36</v>
      </c>
      <c r="M1897">
        <v>13</v>
      </c>
      <c r="N1897">
        <v>13079</v>
      </c>
      <c r="O1897">
        <v>3</v>
      </c>
      <c r="P1897" t="s">
        <v>32</v>
      </c>
      <c r="Q1897">
        <v>15</v>
      </c>
      <c r="R1897">
        <v>20</v>
      </c>
      <c r="S1897">
        <v>0</v>
      </c>
      <c r="T1897">
        <v>9</v>
      </c>
      <c r="U1897" t="s">
        <v>149</v>
      </c>
      <c r="V1897">
        <v>16</v>
      </c>
      <c r="W1897">
        <v>0</v>
      </c>
      <c r="X1897">
        <v>36</v>
      </c>
      <c r="Y1897">
        <v>670</v>
      </c>
      <c r="Z1897">
        <v>674</v>
      </c>
      <c r="AA1897">
        <v>5416.67</v>
      </c>
      <c r="AB1897">
        <v>9</v>
      </c>
    </row>
    <row r="1898" spans="1:28" x14ac:dyDescent="0.25">
      <c r="A1898">
        <v>1897</v>
      </c>
      <c r="B1898">
        <v>14052</v>
      </c>
      <c r="C1898">
        <v>7300</v>
      </c>
      <c r="D1898">
        <v>7300</v>
      </c>
      <c r="E1898" s="1">
        <v>7.8799999999999995E-2</v>
      </c>
      <c r="F1898" t="s">
        <v>14</v>
      </c>
      <c r="G1898" t="s">
        <v>29</v>
      </c>
      <c r="H1898" s="1">
        <v>0.1178</v>
      </c>
      <c r="I1898" t="s">
        <v>46</v>
      </c>
      <c r="J1898" t="s">
        <v>31</v>
      </c>
      <c r="K1898">
        <v>3090.5</v>
      </c>
      <c r="L1898" t="s">
        <v>18</v>
      </c>
      <c r="M1898">
        <v>5</v>
      </c>
      <c r="N1898">
        <v>13459</v>
      </c>
      <c r="O1898">
        <v>0</v>
      </c>
      <c r="P1898" t="s">
        <v>53</v>
      </c>
      <c r="Q1898">
        <v>7</v>
      </c>
      <c r="R1898">
        <v>11</v>
      </c>
      <c r="S1898">
        <v>2</v>
      </c>
      <c r="T1898">
        <v>7</v>
      </c>
      <c r="U1898" t="s">
        <v>146</v>
      </c>
      <c r="V1898">
        <v>9</v>
      </c>
      <c r="W1898">
        <v>0</v>
      </c>
      <c r="X1898">
        <v>36</v>
      </c>
      <c r="Y1898">
        <v>735</v>
      </c>
      <c r="Z1898">
        <v>739</v>
      </c>
      <c r="AA1898">
        <v>3090.5</v>
      </c>
      <c r="AB1898">
        <v>7</v>
      </c>
    </row>
    <row r="1899" spans="1:28" x14ac:dyDescent="0.25">
      <c r="A1899">
        <v>1898</v>
      </c>
      <c r="B1899">
        <v>44471</v>
      </c>
      <c r="C1899">
        <v>25000</v>
      </c>
      <c r="D1899">
        <v>24975</v>
      </c>
      <c r="E1899" s="1">
        <v>0.13109999999999999</v>
      </c>
      <c r="F1899" t="s">
        <v>23</v>
      </c>
      <c r="G1899" t="s">
        <v>15</v>
      </c>
      <c r="H1899" s="1">
        <v>0.28149999999999997</v>
      </c>
      <c r="I1899" t="s">
        <v>71</v>
      </c>
      <c r="J1899" t="s">
        <v>31</v>
      </c>
      <c r="K1899">
        <v>7250</v>
      </c>
      <c r="L1899" t="s">
        <v>55</v>
      </c>
      <c r="M1899">
        <v>14</v>
      </c>
      <c r="N1899">
        <v>19598</v>
      </c>
      <c r="O1899">
        <v>0</v>
      </c>
      <c r="P1899" t="s">
        <v>47</v>
      </c>
      <c r="Q1899">
        <v>13</v>
      </c>
      <c r="R1899">
        <v>28</v>
      </c>
      <c r="S1899">
        <v>1</v>
      </c>
      <c r="T1899">
        <v>6</v>
      </c>
      <c r="U1899" t="s">
        <v>146</v>
      </c>
      <c r="V1899">
        <v>9</v>
      </c>
      <c r="W1899">
        <v>0</v>
      </c>
      <c r="X1899">
        <v>60</v>
      </c>
      <c r="Y1899">
        <v>740</v>
      </c>
      <c r="Z1899">
        <v>744</v>
      </c>
      <c r="AA1899">
        <v>7250</v>
      </c>
      <c r="AB1899">
        <v>6</v>
      </c>
    </row>
    <row r="1900" spans="1:28" x14ac:dyDescent="0.25">
      <c r="A1900">
        <v>1899</v>
      </c>
      <c r="B1900">
        <v>76696</v>
      </c>
      <c r="C1900">
        <v>4575</v>
      </c>
      <c r="D1900">
        <v>4575</v>
      </c>
      <c r="E1900" s="1">
        <v>0.1114</v>
      </c>
      <c r="F1900" t="s">
        <v>14</v>
      </c>
      <c r="G1900" t="s">
        <v>29</v>
      </c>
      <c r="H1900" s="1">
        <v>0.21329999999999999</v>
      </c>
      <c r="I1900" t="s">
        <v>20</v>
      </c>
      <c r="J1900" t="s">
        <v>35</v>
      </c>
      <c r="K1900">
        <v>1280</v>
      </c>
      <c r="L1900" t="s">
        <v>25</v>
      </c>
      <c r="M1900">
        <v>8</v>
      </c>
      <c r="N1900">
        <v>9484</v>
      </c>
      <c r="O1900">
        <v>0</v>
      </c>
      <c r="P1900" t="s">
        <v>19</v>
      </c>
      <c r="Q1900">
        <v>11</v>
      </c>
      <c r="R1900">
        <v>21</v>
      </c>
      <c r="S1900">
        <v>2</v>
      </c>
      <c r="T1900">
        <v>0</v>
      </c>
      <c r="U1900" t="s">
        <v>146</v>
      </c>
      <c r="V1900">
        <v>14</v>
      </c>
      <c r="W1900">
        <v>1</v>
      </c>
      <c r="X1900">
        <v>36</v>
      </c>
      <c r="Y1900">
        <v>690</v>
      </c>
      <c r="Z1900">
        <v>694</v>
      </c>
      <c r="AA1900">
        <v>1280</v>
      </c>
      <c r="AB1900">
        <v>0</v>
      </c>
    </row>
    <row r="1901" spans="1:28" x14ac:dyDescent="0.25">
      <c r="A1901">
        <v>1900</v>
      </c>
      <c r="B1901">
        <v>7518</v>
      </c>
      <c r="C1901">
        <v>10000</v>
      </c>
      <c r="D1901">
        <v>10000</v>
      </c>
      <c r="E1901" s="1">
        <v>0.14960000000000001</v>
      </c>
      <c r="F1901" t="s">
        <v>14</v>
      </c>
      <c r="G1901" t="s">
        <v>15</v>
      </c>
      <c r="H1901" s="1">
        <v>0.16420000000000001</v>
      </c>
      <c r="I1901" t="s">
        <v>46</v>
      </c>
      <c r="J1901" t="s">
        <v>17</v>
      </c>
      <c r="K1901">
        <v>3416.67</v>
      </c>
      <c r="L1901" t="s">
        <v>43</v>
      </c>
      <c r="M1901">
        <v>24</v>
      </c>
      <c r="N1901">
        <v>16591</v>
      </c>
      <c r="O1901">
        <v>0</v>
      </c>
      <c r="P1901" t="s">
        <v>40</v>
      </c>
      <c r="Q1901">
        <v>14</v>
      </c>
      <c r="R1901">
        <v>16</v>
      </c>
      <c r="S1901">
        <v>1</v>
      </c>
      <c r="T1901">
        <v>11</v>
      </c>
      <c r="U1901" t="s">
        <v>146</v>
      </c>
      <c r="V1901">
        <v>14</v>
      </c>
      <c r="W1901">
        <v>1</v>
      </c>
      <c r="X1901">
        <v>36</v>
      </c>
      <c r="Y1901">
        <v>685</v>
      </c>
      <c r="Z1901">
        <v>689</v>
      </c>
      <c r="AA1901">
        <v>3416.67</v>
      </c>
      <c r="AB1901">
        <v>11</v>
      </c>
    </row>
    <row r="1902" spans="1:28" x14ac:dyDescent="0.25">
      <c r="A1902">
        <v>1901</v>
      </c>
      <c r="B1902">
        <v>37177</v>
      </c>
      <c r="C1902">
        <v>20000</v>
      </c>
      <c r="D1902">
        <v>19950</v>
      </c>
      <c r="E1902" s="1">
        <v>0.15959999999999999</v>
      </c>
      <c r="F1902" t="s">
        <v>23</v>
      </c>
      <c r="G1902" t="s">
        <v>29</v>
      </c>
      <c r="H1902" s="1">
        <v>0.2354</v>
      </c>
      <c r="I1902" t="s">
        <v>24</v>
      </c>
      <c r="J1902" t="s">
        <v>17</v>
      </c>
      <c r="K1902">
        <v>5000</v>
      </c>
      <c r="L1902" t="s">
        <v>42</v>
      </c>
      <c r="M1902">
        <v>10</v>
      </c>
      <c r="N1902">
        <v>20062</v>
      </c>
      <c r="O1902">
        <v>3</v>
      </c>
      <c r="P1902" t="s">
        <v>40</v>
      </c>
      <c r="Q1902">
        <v>15</v>
      </c>
      <c r="R1902">
        <v>23</v>
      </c>
      <c r="S1902">
        <v>2</v>
      </c>
      <c r="T1902">
        <v>11</v>
      </c>
      <c r="U1902" t="s">
        <v>149</v>
      </c>
      <c r="V1902">
        <v>12</v>
      </c>
      <c r="W1902">
        <v>1</v>
      </c>
      <c r="X1902">
        <v>60</v>
      </c>
      <c r="Y1902">
        <v>705</v>
      </c>
      <c r="Z1902">
        <v>709</v>
      </c>
      <c r="AA1902">
        <v>5000</v>
      </c>
      <c r="AB1902">
        <v>11</v>
      </c>
    </row>
    <row r="1903" spans="1:28" x14ac:dyDescent="0.25">
      <c r="A1903">
        <v>1902</v>
      </c>
      <c r="B1903">
        <v>93253</v>
      </c>
      <c r="C1903">
        <v>11100</v>
      </c>
      <c r="D1903">
        <v>11100</v>
      </c>
      <c r="E1903" s="1">
        <v>0.1114</v>
      </c>
      <c r="F1903" t="s">
        <v>14</v>
      </c>
      <c r="G1903" t="s">
        <v>29</v>
      </c>
      <c r="H1903" s="1">
        <v>0.29549999999999998</v>
      </c>
      <c r="I1903" t="s">
        <v>102</v>
      </c>
      <c r="J1903" t="s">
        <v>17</v>
      </c>
      <c r="K1903">
        <v>4000</v>
      </c>
      <c r="L1903" t="s">
        <v>21</v>
      </c>
      <c r="M1903">
        <v>10</v>
      </c>
      <c r="N1903">
        <v>13410</v>
      </c>
      <c r="O1903">
        <v>3</v>
      </c>
      <c r="P1903" t="s">
        <v>47</v>
      </c>
      <c r="Q1903">
        <v>11</v>
      </c>
      <c r="R1903">
        <v>29</v>
      </c>
      <c r="S1903">
        <v>2</v>
      </c>
      <c r="T1903">
        <v>6</v>
      </c>
      <c r="U1903" t="s">
        <v>149</v>
      </c>
      <c r="V1903">
        <v>11</v>
      </c>
      <c r="W1903">
        <v>1</v>
      </c>
      <c r="X1903">
        <v>36</v>
      </c>
      <c r="Y1903">
        <v>715</v>
      </c>
      <c r="Z1903">
        <v>719</v>
      </c>
      <c r="AA1903">
        <v>4000</v>
      </c>
      <c r="AB1903">
        <v>6</v>
      </c>
    </row>
    <row r="1904" spans="1:28" x14ac:dyDescent="0.25">
      <c r="A1904">
        <v>1903</v>
      </c>
      <c r="B1904">
        <v>55625</v>
      </c>
      <c r="C1904">
        <v>17000</v>
      </c>
      <c r="D1904">
        <v>17000</v>
      </c>
      <c r="E1904" s="1">
        <v>0.1074</v>
      </c>
      <c r="F1904" t="s">
        <v>23</v>
      </c>
      <c r="G1904" t="s">
        <v>15</v>
      </c>
      <c r="H1904" s="1">
        <v>0.11119999999999999</v>
      </c>
      <c r="I1904" t="s">
        <v>56</v>
      </c>
      <c r="J1904" t="s">
        <v>17</v>
      </c>
      <c r="K1904">
        <v>4166.67</v>
      </c>
      <c r="L1904" t="s">
        <v>57</v>
      </c>
      <c r="M1904">
        <v>10</v>
      </c>
      <c r="N1904">
        <v>19020</v>
      </c>
      <c r="O1904">
        <v>0</v>
      </c>
      <c r="P1904" t="s">
        <v>40</v>
      </c>
      <c r="Q1904">
        <v>10</v>
      </c>
      <c r="R1904">
        <v>11</v>
      </c>
      <c r="S1904">
        <v>1</v>
      </c>
      <c r="T1904">
        <v>11</v>
      </c>
      <c r="U1904" t="s">
        <v>146</v>
      </c>
      <c r="V1904">
        <v>8</v>
      </c>
      <c r="W1904">
        <v>1</v>
      </c>
      <c r="X1904">
        <v>60</v>
      </c>
      <c r="Y1904">
        <v>760</v>
      </c>
      <c r="Z1904">
        <v>764</v>
      </c>
      <c r="AA1904">
        <v>4166.67</v>
      </c>
      <c r="AB1904">
        <v>11</v>
      </c>
    </row>
    <row r="1905" spans="1:28" x14ac:dyDescent="0.25">
      <c r="A1905">
        <v>1904</v>
      </c>
      <c r="B1905">
        <v>55934</v>
      </c>
      <c r="C1905">
        <v>12000</v>
      </c>
      <c r="D1905">
        <v>11975</v>
      </c>
      <c r="E1905" s="1">
        <v>0.13669999999999999</v>
      </c>
      <c r="F1905" t="s">
        <v>14</v>
      </c>
      <c r="G1905" t="s">
        <v>15</v>
      </c>
      <c r="H1905" s="1">
        <v>0.17050000000000001</v>
      </c>
      <c r="I1905" t="s">
        <v>24</v>
      </c>
      <c r="J1905" t="s">
        <v>31</v>
      </c>
      <c r="K1905">
        <v>2000</v>
      </c>
      <c r="L1905" t="s">
        <v>62</v>
      </c>
      <c r="M1905">
        <v>6</v>
      </c>
      <c r="N1905">
        <v>7552</v>
      </c>
      <c r="O1905">
        <v>0</v>
      </c>
      <c r="P1905" t="s">
        <v>40</v>
      </c>
      <c r="Q1905">
        <v>13</v>
      </c>
      <c r="R1905">
        <v>17</v>
      </c>
      <c r="S1905">
        <v>1</v>
      </c>
      <c r="T1905">
        <v>11</v>
      </c>
      <c r="U1905" t="s">
        <v>146</v>
      </c>
      <c r="V1905">
        <v>15</v>
      </c>
      <c r="W1905">
        <v>0</v>
      </c>
      <c r="X1905">
        <v>36</v>
      </c>
      <c r="Y1905">
        <v>675</v>
      </c>
      <c r="Z1905">
        <v>679</v>
      </c>
      <c r="AA1905">
        <v>2000</v>
      </c>
      <c r="AB1905">
        <v>11</v>
      </c>
    </row>
    <row r="1906" spans="1:28" x14ac:dyDescent="0.25">
      <c r="A1906">
        <v>1905</v>
      </c>
      <c r="B1906">
        <v>50756</v>
      </c>
      <c r="C1906">
        <v>24000</v>
      </c>
      <c r="D1906">
        <v>24000</v>
      </c>
      <c r="E1906" s="1">
        <v>0.1212</v>
      </c>
      <c r="F1906" t="s">
        <v>14</v>
      </c>
      <c r="G1906" t="s">
        <v>97</v>
      </c>
      <c r="H1906" s="1">
        <v>0.2266</v>
      </c>
      <c r="I1906" t="s">
        <v>20</v>
      </c>
      <c r="J1906" t="s">
        <v>31</v>
      </c>
      <c r="K1906">
        <v>8750</v>
      </c>
      <c r="L1906" t="s">
        <v>21</v>
      </c>
      <c r="M1906">
        <v>12</v>
      </c>
      <c r="N1906">
        <v>29683</v>
      </c>
      <c r="O1906">
        <v>0</v>
      </c>
      <c r="P1906" t="s">
        <v>32</v>
      </c>
      <c r="Q1906">
        <v>12</v>
      </c>
      <c r="R1906">
        <v>22</v>
      </c>
      <c r="S1906">
        <v>0</v>
      </c>
      <c r="T1906">
        <v>9</v>
      </c>
      <c r="U1906" t="s">
        <v>146</v>
      </c>
      <c r="V1906">
        <v>11</v>
      </c>
      <c r="W1906">
        <v>0</v>
      </c>
      <c r="X1906">
        <v>36</v>
      </c>
      <c r="Y1906">
        <v>715</v>
      </c>
      <c r="Z1906">
        <v>719</v>
      </c>
      <c r="AA1906">
        <v>8750</v>
      </c>
      <c r="AB1906">
        <v>9</v>
      </c>
    </row>
    <row r="1907" spans="1:28" x14ac:dyDescent="0.25">
      <c r="A1907">
        <v>1906</v>
      </c>
      <c r="B1907">
        <v>90712</v>
      </c>
      <c r="C1907">
        <v>7000</v>
      </c>
      <c r="D1907">
        <v>7000</v>
      </c>
      <c r="E1907" s="1">
        <v>0.1777</v>
      </c>
      <c r="F1907" t="s">
        <v>14</v>
      </c>
      <c r="G1907" t="s">
        <v>29</v>
      </c>
      <c r="H1907" s="1">
        <v>8.0199999999999994E-2</v>
      </c>
      <c r="I1907" t="s">
        <v>107</v>
      </c>
      <c r="J1907" t="s">
        <v>31</v>
      </c>
      <c r="K1907">
        <v>6000</v>
      </c>
      <c r="L1907" t="s">
        <v>25</v>
      </c>
      <c r="M1907">
        <v>5</v>
      </c>
      <c r="N1907">
        <v>6623</v>
      </c>
      <c r="O1907">
        <v>0</v>
      </c>
      <c r="P1907" t="s">
        <v>40</v>
      </c>
      <c r="Q1907">
        <v>17</v>
      </c>
      <c r="R1907">
        <v>8</v>
      </c>
      <c r="S1907">
        <v>2</v>
      </c>
      <c r="T1907">
        <v>11</v>
      </c>
      <c r="U1907" t="s">
        <v>146</v>
      </c>
      <c r="V1907">
        <v>14</v>
      </c>
      <c r="W1907">
        <v>0</v>
      </c>
      <c r="X1907">
        <v>36</v>
      </c>
      <c r="Y1907">
        <v>690</v>
      </c>
      <c r="Z1907">
        <v>694</v>
      </c>
      <c r="AA1907">
        <v>6000</v>
      </c>
      <c r="AB1907">
        <v>11</v>
      </c>
    </row>
    <row r="1908" spans="1:28" x14ac:dyDescent="0.25">
      <c r="A1908">
        <v>1907</v>
      </c>
      <c r="B1908">
        <v>82079</v>
      </c>
      <c r="C1908">
        <v>10000</v>
      </c>
      <c r="D1908">
        <v>10000</v>
      </c>
      <c r="E1908" s="1">
        <v>0.1212</v>
      </c>
      <c r="F1908" t="s">
        <v>14</v>
      </c>
      <c r="G1908" t="s">
        <v>15</v>
      </c>
      <c r="H1908" s="1">
        <v>0.2016</v>
      </c>
      <c r="I1908" t="s">
        <v>24</v>
      </c>
      <c r="J1908" t="s">
        <v>31</v>
      </c>
      <c r="K1908">
        <v>5833.33</v>
      </c>
      <c r="L1908" t="s">
        <v>27</v>
      </c>
      <c r="M1908">
        <v>16</v>
      </c>
      <c r="N1908">
        <v>25687</v>
      </c>
      <c r="O1908">
        <v>0</v>
      </c>
      <c r="P1908" t="s">
        <v>64</v>
      </c>
      <c r="Q1908">
        <v>12</v>
      </c>
      <c r="R1908">
        <v>20</v>
      </c>
      <c r="S1908">
        <v>1</v>
      </c>
      <c r="T1908">
        <v>4</v>
      </c>
      <c r="U1908" t="s">
        <v>146</v>
      </c>
      <c r="V1908">
        <v>14</v>
      </c>
      <c r="W1908">
        <v>0</v>
      </c>
      <c r="X1908">
        <v>36</v>
      </c>
      <c r="Y1908">
        <v>695</v>
      </c>
      <c r="Z1908">
        <v>699</v>
      </c>
      <c r="AA1908">
        <v>5833.33</v>
      </c>
      <c r="AB1908">
        <v>4</v>
      </c>
    </row>
    <row r="1909" spans="1:28" x14ac:dyDescent="0.25">
      <c r="A1909">
        <v>1908</v>
      </c>
      <c r="B1909">
        <v>47958</v>
      </c>
      <c r="C1909">
        <v>14000</v>
      </c>
      <c r="D1909">
        <v>14000</v>
      </c>
      <c r="E1909" s="1">
        <v>6.6199999999999995E-2</v>
      </c>
      <c r="F1909" t="s">
        <v>14</v>
      </c>
      <c r="G1909" t="s">
        <v>29</v>
      </c>
      <c r="H1909" s="1">
        <v>0.28820000000000001</v>
      </c>
      <c r="I1909" t="s">
        <v>71</v>
      </c>
      <c r="J1909" t="s">
        <v>31</v>
      </c>
      <c r="K1909">
        <v>4250</v>
      </c>
      <c r="L1909" t="s">
        <v>106</v>
      </c>
      <c r="M1909">
        <v>16</v>
      </c>
      <c r="N1909">
        <v>1850</v>
      </c>
      <c r="O1909">
        <v>1</v>
      </c>
      <c r="P1909" t="s">
        <v>44</v>
      </c>
      <c r="Q1909">
        <v>6</v>
      </c>
      <c r="R1909">
        <v>28</v>
      </c>
      <c r="S1909">
        <v>2</v>
      </c>
      <c r="T1909">
        <v>8</v>
      </c>
      <c r="U1909" t="s">
        <v>147</v>
      </c>
      <c r="V1909">
        <v>9</v>
      </c>
      <c r="W1909">
        <v>0</v>
      </c>
      <c r="X1909">
        <v>36</v>
      </c>
      <c r="Y1909">
        <v>745</v>
      </c>
      <c r="Z1909">
        <v>749</v>
      </c>
      <c r="AA1909">
        <v>4250</v>
      </c>
      <c r="AB1909">
        <v>8</v>
      </c>
    </row>
    <row r="1910" spans="1:28" x14ac:dyDescent="0.25">
      <c r="A1910">
        <v>1909</v>
      </c>
      <c r="B1910">
        <v>77601</v>
      </c>
      <c r="C1910">
        <v>3250</v>
      </c>
      <c r="D1910">
        <v>3225</v>
      </c>
      <c r="E1910" s="1">
        <v>7.6200000000000004E-2</v>
      </c>
      <c r="F1910" t="s">
        <v>14</v>
      </c>
      <c r="G1910" t="s">
        <v>29</v>
      </c>
      <c r="H1910" s="1">
        <v>3.1199999999999999E-2</v>
      </c>
      <c r="I1910" t="s">
        <v>24</v>
      </c>
      <c r="J1910" t="s">
        <v>31</v>
      </c>
      <c r="K1910">
        <v>2083.33</v>
      </c>
      <c r="L1910" t="s">
        <v>106</v>
      </c>
      <c r="M1910">
        <v>6</v>
      </c>
      <c r="N1910">
        <v>2114</v>
      </c>
      <c r="O1910">
        <v>1</v>
      </c>
      <c r="P1910" t="s">
        <v>37</v>
      </c>
      <c r="Q1910">
        <v>7</v>
      </c>
      <c r="R1910">
        <v>3</v>
      </c>
      <c r="S1910">
        <v>2</v>
      </c>
      <c r="T1910">
        <v>3</v>
      </c>
      <c r="U1910" t="s">
        <v>147</v>
      </c>
      <c r="V1910">
        <v>9</v>
      </c>
      <c r="W1910">
        <v>0</v>
      </c>
      <c r="X1910">
        <v>36</v>
      </c>
      <c r="Y1910">
        <v>745</v>
      </c>
      <c r="Z1910">
        <v>749</v>
      </c>
      <c r="AA1910">
        <v>2083.33</v>
      </c>
      <c r="AB1910">
        <v>3</v>
      </c>
    </row>
    <row r="1911" spans="1:28" x14ac:dyDescent="0.25">
      <c r="A1911">
        <v>1910</v>
      </c>
      <c r="B1911">
        <v>82780</v>
      </c>
      <c r="C1911">
        <v>18000</v>
      </c>
      <c r="D1911">
        <v>18000</v>
      </c>
      <c r="E1911" s="1">
        <v>0.1114</v>
      </c>
      <c r="F1911" t="s">
        <v>14</v>
      </c>
      <c r="G1911" t="s">
        <v>15</v>
      </c>
      <c r="H1911" s="1">
        <v>0.1181</v>
      </c>
      <c r="I1911" t="s">
        <v>46</v>
      </c>
      <c r="J1911" t="s">
        <v>31</v>
      </c>
      <c r="K1911">
        <v>5100</v>
      </c>
      <c r="L1911" t="s">
        <v>21</v>
      </c>
      <c r="M1911">
        <v>8</v>
      </c>
      <c r="N1911">
        <v>17139</v>
      </c>
      <c r="O1911">
        <v>0</v>
      </c>
      <c r="P1911" t="s">
        <v>49</v>
      </c>
      <c r="Q1911">
        <v>11</v>
      </c>
      <c r="R1911">
        <v>11</v>
      </c>
      <c r="S1911">
        <v>1</v>
      </c>
      <c r="T1911">
        <v>1</v>
      </c>
      <c r="U1911" t="s">
        <v>146</v>
      </c>
      <c r="V1911">
        <v>11</v>
      </c>
      <c r="W1911">
        <v>0</v>
      </c>
      <c r="X1911">
        <v>36</v>
      </c>
      <c r="Y1911">
        <v>715</v>
      </c>
      <c r="Z1911">
        <v>719</v>
      </c>
      <c r="AA1911">
        <v>5100</v>
      </c>
      <c r="AB1911">
        <v>1</v>
      </c>
    </row>
    <row r="1912" spans="1:28" x14ac:dyDescent="0.25">
      <c r="A1912">
        <v>1911</v>
      </c>
      <c r="B1912">
        <v>67401</v>
      </c>
      <c r="C1912">
        <v>19500</v>
      </c>
      <c r="D1912">
        <v>19500</v>
      </c>
      <c r="E1912" s="1">
        <v>0.21</v>
      </c>
      <c r="F1912" t="s">
        <v>14</v>
      </c>
      <c r="G1912" t="s">
        <v>15</v>
      </c>
      <c r="H1912" s="1">
        <v>0.26840000000000003</v>
      </c>
      <c r="I1912" t="s">
        <v>69</v>
      </c>
      <c r="J1912" t="s">
        <v>17</v>
      </c>
      <c r="K1912">
        <v>5125</v>
      </c>
      <c r="L1912" t="s">
        <v>73</v>
      </c>
      <c r="M1912">
        <v>11</v>
      </c>
      <c r="N1912">
        <v>29033</v>
      </c>
      <c r="O1912">
        <v>0</v>
      </c>
      <c r="P1912" t="s">
        <v>40</v>
      </c>
      <c r="Q1912">
        <v>21</v>
      </c>
      <c r="R1912">
        <v>26</v>
      </c>
      <c r="S1912">
        <v>1</v>
      </c>
      <c r="T1912">
        <v>11</v>
      </c>
      <c r="U1912" t="s">
        <v>146</v>
      </c>
      <c r="V1912">
        <v>18</v>
      </c>
      <c r="W1912">
        <v>1</v>
      </c>
      <c r="X1912">
        <v>36</v>
      </c>
      <c r="Y1912">
        <v>660</v>
      </c>
      <c r="Z1912">
        <v>664</v>
      </c>
      <c r="AA1912">
        <v>5125</v>
      </c>
      <c r="AB1912">
        <v>11</v>
      </c>
    </row>
    <row r="1913" spans="1:28" x14ac:dyDescent="0.25">
      <c r="A1913">
        <v>1912</v>
      </c>
      <c r="B1913">
        <v>35797</v>
      </c>
      <c r="C1913">
        <v>5000</v>
      </c>
      <c r="D1913">
        <v>5000</v>
      </c>
      <c r="E1913" s="1">
        <v>6.0299999999999999E-2</v>
      </c>
      <c r="F1913" t="s">
        <v>14</v>
      </c>
      <c r="G1913" t="s">
        <v>15</v>
      </c>
      <c r="H1913" s="1">
        <v>0.29859999999999998</v>
      </c>
      <c r="I1913" t="s">
        <v>24</v>
      </c>
      <c r="J1913" t="s">
        <v>35</v>
      </c>
      <c r="K1913">
        <v>2083.33</v>
      </c>
      <c r="L1913" t="s">
        <v>80</v>
      </c>
      <c r="M1913">
        <v>12</v>
      </c>
      <c r="N1913">
        <v>22141</v>
      </c>
      <c r="O1913">
        <v>0</v>
      </c>
      <c r="P1913" t="s">
        <v>100</v>
      </c>
      <c r="Q1913">
        <v>6</v>
      </c>
      <c r="R1913">
        <v>29</v>
      </c>
      <c r="S1913">
        <v>1</v>
      </c>
      <c r="T1913" t="s">
        <v>100</v>
      </c>
      <c r="U1913" t="s">
        <v>146</v>
      </c>
      <c r="V1913">
        <v>8</v>
      </c>
      <c r="W1913">
        <v>1</v>
      </c>
      <c r="X1913">
        <v>36</v>
      </c>
      <c r="Y1913">
        <v>785</v>
      </c>
      <c r="Z1913">
        <v>789</v>
      </c>
      <c r="AA1913">
        <v>2083.33</v>
      </c>
      <c r="AB1913">
        <v>-1</v>
      </c>
    </row>
    <row r="1914" spans="1:28" x14ac:dyDescent="0.25">
      <c r="A1914">
        <v>1913</v>
      </c>
      <c r="B1914">
        <v>34240</v>
      </c>
      <c r="C1914">
        <v>20000</v>
      </c>
      <c r="D1914">
        <v>20000</v>
      </c>
      <c r="E1914" s="1">
        <v>0.17580000000000001</v>
      </c>
      <c r="F1914" t="s">
        <v>23</v>
      </c>
      <c r="G1914" t="s">
        <v>15</v>
      </c>
      <c r="H1914" s="1">
        <v>0.1845</v>
      </c>
      <c r="I1914" t="s">
        <v>54</v>
      </c>
      <c r="J1914" t="s">
        <v>31</v>
      </c>
      <c r="K1914">
        <v>4250</v>
      </c>
      <c r="L1914" t="s">
        <v>83</v>
      </c>
      <c r="M1914">
        <v>10</v>
      </c>
      <c r="N1914">
        <v>11805</v>
      </c>
      <c r="O1914">
        <v>0</v>
      </c>
      <c r="P1914" t="s">
        <v>64</v>
      </c>
      <c r="Q1914">
        <v>17</v>
      </c>
      <c r="R1914">
        <v>18</v>
      </c>
      <c r="S1914">
        <v>1</v>
      </c>
      <c r="T1914">
        <v>4</v>
      </c>
      <c r="U1914" t="s">
        <v>146</v>
      </c>
      <c r="V1914">
        <v>13</v>
      </c>
      <c r="W1914">
        <v>0</v>
      </c>
      <c r="X1914">
        <v>60</v>
      </c>
      <c r="Y1914">
        <v>700</v>
      </c>
      <c r="Z1914">
        <v>704</v>
      </c>
      <c r="AA1914">
        <v>4250</v>
      </c>
      <c r="AB1914">
        <v>4</v>
      </c>
    </row>
    <row r="1915" spans="1:28" x14ac:dyDescent="0.25">
      <c r="A1915">
        <v>1914</v>
      </c>
      <c r="B1915">
        <v>24846</v>
      </c>
      <c r="C1915">
        <v>6000</v>
      </c>
      <c r="D1915">
        <v>6000</v>
      </c>
      <c r="E1915" s="1">
        <v>0.13489999999999999</v>
      </c>
      <c r="F1915" t="s">
        <v>14</v>
      </c>
      <c r="G1915" t="s">
        <v>15</v>
      </c>
      <c r="H1915" s="1">
        <v>0.1968</v>
      </c>
      <c r="I1915" t="s">
        <v>30</v>
      </c>
      <c r="J1915" t="s">
        <v>31</v>
      </c>
      <c r="K1915">
        <v>7500</v>
      </c>
      <c r="L1915" t="s">
        <v>84</v>
      </c>
      <c r="M1915">
        <v>6</v>
      </c>
      <c r="N1915">
        <v>6686</v>
      </c>
      <c r="O1915">
        <v>1</v>
      </c>
      <c r="P1915" t="s">
        <v>40</v>
      </c>
      <c r="Q1915">
        <v>13</v>
      </c>
      <c r="R1915">
        <v>19</v>
      </c>
      <c r="S1915">
        <v>1</v>
      </c>
      <c r="T1915">
        <v>11</v>
      </c>
      <c r="U1915" t="s">
        <v>147</v>
      </c>
      <c r="V1915">
        <v>15</v>
      </c>
      <c r="W1915">
        <v>0</v>
      </c>
      <c r="X1915">
        <v>36</v>
      </c>
      <c r="Y1915">
        <v>680</v>
      </c>
      <c r="Z1915">
        <v>684</v>
      </c>
      <c r="AA1915">
        <v>7500</v>
      </c>
      <c r="AB1915">
        <v>11</v>
      </c>
    </row>
    <row r="1916" spans="1:28" x14ac:dyDescent="0.25">
      <c r="A1916">
        <v>1915</v>
      </c>
      <c r="B1916">
        <v>63299</v>
      </c>
      <c r="C1916">
        <v>14300</v>
      </c>
      <c r="D1916">
        <v>14300</v>
      </c>
      <c r="E1916" s="1">
        <v>0.1409</v>
      </c>
      <c r="F1916" t="s">
        <v>14</v>
      </c>
      <c r="G1916" t="s">
        <v>15</v>
      </c>
      <c r="H1916" s="1">
        <v>0.21740000000000001</v>
      </c>
      <c r="I1916" t="s">
        <v>92</v>
      </c>
      <c r="J1916" t="s">
        <v>17</v>
      </c>
      <c r="K1916">
        <v>7750</v>
      </c>
      <c r="L1916" t="s">
        <v>27</v>
      </c>
      <c r="M1916">
        <v>11</v>
      </c>
      <c r="N1916">
        <v>25213</v>
      </c>
      <c r="O1916">
        <v>2</v>
      </c>
      <c r="P1916" t="s">
        <v>64</v>
      </c>
      <c r="Q1916">
        <v>14</v>
      </c>
      <c r="R1916">
        <v>21</v>
      </c>
      <c r="S1916">
        <v>1</v>
      </c>
      <c r="T1916">
        <v>4</v>
      </c>
      <c r="U1916" t="s">
        <v>148</v>
      </c>
      <c r="V1916">
        <v>14</v>
      </c>
      <c r="W1916">
        <v>1</v>
      </c>
      <c r="X1916">
        <v>36</v>
      </c>
      <c r="Y1916">
        <v>695</v>
      </c>
      <c r="Z1916">
        <v>699</v>
      </c>
      <c r="AA1916">
        <v>7750</v>
      </c>
      <c r="AB1916">
        <v>4</v>
      </c>
    </row>
    <row r="1917" spans="1:28" x14ac:dyDescent="0.25">
      <c r="A1917">
        <v>1916</v>
      </c>
      <c r="B1917">
        <v>60580</v>
      </c>
      <c r="C1917">
        <v>12800</v>
      </c>
      <c r="D1917">
        <v>12800</v>
      </c>
      <c r="E1917" s="1">
        <v>0.1212</v>
      </c>
      <c r="F1917" t="s">
        <v>14</v>
      </c>
      <c r="G1917" t="s">
        <v>29</v>
      </c>
      <c r="H1917" s="1">
        <v>0.10100000000000001</v>
      </c>
      <c r="I1917" t="s">
        <v>85</v>
      </c>
      <c r="J1917" t="s">
        <v>17</v>
      </c>
      <c r="K1917">
        <v>5000</v>
      </c>
      <c r="L1917" t="s">
        <v>25</v>
      </c>
      <c r="M1917">
        <v>9</v>
      </c>
      <c r="N1917">
        <v>33085</v>
      </c>
      <c r="O1917">
        <v>0</v>
      </c>
      <c r="P1917" t="s">
        <v>40</v>
      </c>
      <c r="Q1917">
        <v>12</v>
      </c>
      <c r="R1917">
        <v>10</v>
      </c>
      <c r="S1917">
        <v>2</v>
      </c>
      <c r="T1917">
        <v>11</v>
      </c>
      <c r="U1917" t="s">
        <v>146</v>
      </c>
      <c r="V1917">
        <v>14</v>
      </c>
      <c r="W1917">
        <v>1</v>
      </c>
      <c r="X1917">
        <v>36</v>
      </c>
      <c r="Y1917">
        <v>690</v>
      </c>
      <c r="Z1917">
        <v>694</v>
      </c>
      <c r="AA1917">
        <v>5000</v>
      </c>
      <c r="AB1917">
        <v>11</v>
      </c>
    </row>
    <row r="1918" spans="1:28" x14ac:dyDescent="0.25">
      <c r="A1918">
        <v>1917</v>
      </c>
      <c r="B1918">
        <v>68850</v>
      </c>
      <c r="C1918">
        <v>3000</v>
      </c>
      <c r="D1918">
        <v>2975</v>
      </c>
      <c r="E1918" s="1">
        <v>7.9000000000000001E-2</v>
      </c>
      <c r="F1918" t="s">
        <v>14</v>
      </c>
      <c r="G1918" t="s">
        <v>76</v>
      </c>
      <c r="H1918" s="1">
        <v>0.17580000000000001</v>
      </c>
      <c r="I1918" t="s">
        <v>41</v>
      </c>
      <c r="J1918" t="s">
        <v>31</v>
      </c>
      <c r="K1918">
        <v>3458.33</v>
      </c>
      <c r="L1918" t="s">
        <v>39</v>
      </c>
      <c r="M1918">
        <v>8</v>
      </c>
      <c r="N1918">
        <v>2999</v>
      </c>
      <c r="O1918">
        <v>0</v>
      </c>
      <c r="P1918" t="s">
        <v>49</v>
      </c>
      <c r="Q1918">
        <v>7</v>
      </c>
      <c r="R1918">
        <v>17</v>
      </c>
      <c r="S1918">
        <v>5</v>
      </c>
      <c r="T1918">
        <v>1</v>
      </c>
      <c r="U1918" t="s">
        <v>146</v>
      </c>
      <c r="V1918">
        <v>11</v>
      </c>
      <c r="W1918">
        <v>0</v>
      </c>
      <c r="X1918">
        <v>36</v>
      </c>
      <c r="Y1918">
        <v>720</v>
      </c>
      <c r="Z1918">
        <v>724</v>
      </c>
      <c r="AA1918">
        <v>3458.33</v>
      </c>
      <c r="AB1918">
        <v>1</v>
      </c>
    </row>
    <row r="1919" spans="1:28" x14ac:dyDescent="0.25">
      <c r="A1919">
        <v>1918</v>
      </c>
      <c r="B1919">
        <v>72217</v>
      </c>
      <c r="C1919">
        <v>25000</v>
      </c>
      <c r="D1919">
        <v>25000</v>
      </c>
      <c r="E1919" s="1">
        <v>0.13109999999999999</v>
      </c>
      <c r="F1919" t="s">
        <v>14</v>
      </c>
      <c r="G1919" t="s">
        <v>15</v>
      </c>
      <c r="H1919" s="1">
        <v>0.18360000000000001</v>
      </c>
      <c r="I1919" t="s">
        <v>46</v>
      </c>
      <c r="J1919" t="s">
        <v>17</v>
      </c>
      <c r="K1919">
        <v>14166.67</v>
      </c>
      <c r="L1919" t="s">
        <v>42</v>
      </c>
      <c r="M1919">
        <v>21</v>
      </c>
      <c r="N1919">
        <v>96169</v>
      </c>
      <c r="O1919">
        <v>0</v>
      </c>
      <c r="P1919" t="s">
        <v>40</v>
      </c>
      <c r="Q1919">
        <v>13</v>
      </c>
      <c r="R1919">
        <v>18</v>
      </c>
      <c r="S1919">
        <v>1</v>
      </c>
      <c r="T1919">
        <v>11</v>
      </c>
      <c r="U1919" t="s">
        <v>146</v>
      </c>
      <c r="V1919">
        <v>12</v>
      </c>
      <c r="W1919">
        <v>1</v>
      </c>
      <c r="X1919">
        <v>36</v>
      </c>
      <c r="Y1919">
        <v>705</v>
      </c>
      <c r="Z1919">
        <v>709</v>
      </c>
      <c r="AA1919">
        <v>14166.67</v>
      </c>
      <c r="AB1919">
        <v>11</v>
      </c>
    </row>
    <row r="1920" spans="1:28" x14ac:dyDescent="0.25">
      <c r="A1920">
        <v>1919</v>
      </c>
      <c r="B1920">
        <v>55800</v>
      </c>
      <c r="C1920">
        <v>18000</v>
      </c>
      <c r="D1920">
        <v>18000</v>
      </c>
      <c r="E1920" s="1">
        <v>0.1212</v>
      </c>
      <c r="F1920" t="s">
        <v>14</v>
      </c>
      <c r="G1920" t="s">
        <v>29</v>
      </c>
      <c r="H1920" s="1">
        <v>0.22339999999999999</v>
      </c>
      <c r="I1920" t="s">
        <v>38</v>
      </c>
      <c r="J1920" t="s">
        <v>31</v>
      </c>
      <c r="K1920">
        <v>4583.33</v>
      </c>
      <c r="L1920" t="s">
        <v>83</v>
      </c>
      <c r="M1920">
        <v>13</v>
      </c>
      <c r="N1920">
        <v>17868</v>
      </c>
      <c r="O1920">
        <v>0</v>
      </c>
      <c r="P1920" t="s">
        <v>40</v>
      </c>
      <c r="Q1920">
        <v>12</v>
      </c>
      <c r="R1920">
        <v>22</v>
      </c>
      <c r="S1920">
        <v>2</v>
      </c>
      <c r="T1920">
        <v>11</v>
      </c>
      <c r="U1920" t="s">
        <v>146</v>
      </c>
      <c r="V1920">
        <v>13</v>
      </c>
      <c r="W1920">
        <v>0</v>
      </c>
      <c r="X1920">
        <v>36</v>
      </c>
      <c r="Y1920">
        <v>700</v>
      </c>
      <c r="Z1920">
        <v>704</v>
      </c>
      <c r="AA1920">
        <v>4583.33</v>
      </c>
      <c r="AB1920">
        <v>11</v>
      </c>
    </row>
    <row r="1921" spans="1:28" x14ac:dyDescent="0.25">
      <c r="A1921">
        <v>1920</v>
      </c>
      <c r="B1921">
        <v>86233</v>
      </c>
      <c r="C1921">
        <v>9750</v>
      </c>
      <c r="D1921">
        <v>9750</v>
      </c>
      <c r="E1921" s="1">
        <v>0.15310000000000001</v>
      </c>
      <c r="F1921" t="s">
        <v>14</v>
      </c>
      <c r="G1921" t="s">
        <v>15</v>
      </c>
      <c r="H1921" s="1">
        <v>0.14130000000000001</v>
      </c>
      <c r="I1921" t="s">
        <v>124</v>
      </c>
      <c r="J1921" t="s">
        <v>35</v>
      </c>
      <c r="K1921">
        <v>2518.67</v>
      </c>
      <c r="L1921" t="s">
        <v>48</v>
      </c>
      <c r="M1921">
        <v>7</v>
      </c>
      <c r="N1921">
        <v>13209</v>
      </c>
      <c r="O1921">
        <v>0</v>
      </c>
      <c r="P1921" t="s">
        <v>40</v>
      </c>
      <c r="Q1921">
        <v>15</v>
      </c>
      <c r="R1921">
        <v>14</v>
      </c>
      <c r="S1921">
        <v>1</v>
      </c>
      <c r="T1921">
        <v>11</v>
      </c>
      <c r="U1921" t="s">
        <v>146</v>
      </c>
      <c r="V1921">
        <v>17</v>
      </c>
      <c r="W1921">
        <v>1</v>
      </c>
      <c r="X1921">
        <v>36</v>
      </c>
      <c r="Y1921">
        <v>665</v>
      </c>
      <c r="Z1921">
        <v>669</v>
      </c>
      <c r="AA1921">
        <v>2518.67</v>
      </c>
      <c r="AB1921">
        <v>11</v>
      </c>
    </row>
    <row r="1922" spans="1:28" x14ac:dyDescent="0.25">
      <c r="A1922">
        <v>1921</v>
      </c>
      <c r="B1922">
        <v>39482</v>
      </c>
      <c r="C1922">
        <v>5000</v>
      </c>
      <c r="D1922">
        <v>5000</v>
      </c>
      <c r="E1922" s="1">
        <v>0.1242</v>
      </c>
      <c r="F1922" t="s">
        <v>14</v>
      </c>
      <c r="G1922" t="s">
        <v>15</v>
      </c>
      <c r="H1922" s="1">
        <v>0.2384</v>
      </c>
      <c r="I1922" t="s">
        <v>16</v>
      </c>
      <c r="J1922" t="s">
        <v>31</v>
      </c>
      <c r="K1922">
        <v>2500</v>
      </c>
      <c r="L1922" t="s">
        <v>27</v>
      </c>
      <c r="M1922">
        <v>8</v>
      </c>
      <c r="N1922">
        <v>7980</v>
      </c>
      <c r="O1922">
        <v>2</v>
      </c>
      <c r="P1922" t="s">
        <v>22</v>
      </c>
      <c r="Q1922">
        <v>12</v>
      </c>
      <c r="R1922">
        <v>23</v>
      </c>
      <c r="S1922">
        <v>1</v>
      </c>
      <c r="T1922">
        <v>2</v>
      </c>
      <c r="U1922" t="s">
        <v>148</v>
      </c>
      <c r="V1922">
        <v>14</v>
      </c>
      <c r="W1922">
        <v>0</v>
      </c>
      <c r="X1922">
        <v>36</v>
      </c>
      <c r="Y1922">
        <v>695</v>
      </c>
      <c r="Z1922">
        <v>699</v>
      </c>
      <c r="AA1922">
        <v>2500</v>
      </c>
      <c r="AB1922">
        <v>2</v>
      </c>
    </row>
    <row r="1923" spans="1:28" x14ac:dyDescent="0.25">
      <c r="A1923">
        <v>1922</v>
      </c>
      <c r="B1923">
        <v>45494</v>
      </c>
      <c r="C1923">
        <v>4000</v>
      </c>
      <c r="D1923">
        <v>4000</v>
      </c>
      <c r="E1923" s="1">
        <v>0.13109999999999999</v>
      </c>
      <c r="F1923" t="s">
        <v>14</v>
      </c>
      <c r="G1923" t="s">
        <v>58</v>
      </c>
      <c r="H1923" s="1">
        <v>0.2215</v>
      </c>
      <c r="I1923" t="s">
        <v>99</v>
      </c>
      <c r="J1923" t="s">
        <v>31</v>
      </c>
      <c r="K1923">
        <v>2000</v>
      </c>
      <c r="L1923" t="s">
        <v>43</v>
      </c>
      <c r="M1923">
        <v>16</v>
      </c>
      <c r="N1923">
        <v>1625</v>
      </c>
      <c r="O1923">
        <v>3</v>
      </c>
      <c r="P1923" t="s">
        <v>19</v>
      </c>
      <c r="Q1923">
        <v>13</v>
      </c>
      <c r="R1923">
        <v>22</v>
      </c>
      <c r="S1923">
        <v>0</v>
      </c>
      <c r="T1923">
        <v>0</v>
      </c>
      <c r="U1923" t="s">
        <v>149</v>
      </c>
      <c r="V1923">
        <v>14</v>
      </c>
      <c r="W1923">
        <v>0</v>
      </c>
      <c r="X1923">
        <v>36</v>
      </c>
      <c r="Y1923">
        <v>685</v>
      </c>
      <c r="Z1923">
        <v>689</v>
      </c>
      <c r="AA1923">
        <v>2000</v>
      </c>
      <c r="AB1923">
        <v>0</v>
      </c>
    </row>
    <row r="1924" spans="1:28" x14ac:dyDescent="0.25">
      <c r="A1924">
        <v>1923</v>
      </c>
      <c r="B1924">
        <v>46604</v>
      </c>
      <c r="C1924">
        <v>1200</v>
      </c>
      <c r="D1924">
        <v>1200</v>
      </c>
      <c r="E1924" s="1">
        <v>7.9000000000000001E-2</v>
      </c>
      <c r="F1924" t="s">
        <v>14</v>
      </c>
      <c r="G1924" t="s">
        <v>15</v>
      </c>
      <c r="H1924" s="1">
        <v>6.9199999999999998E-2</v>
      </c>
      <c r="I1924" t="s">
        <v>34</v>
      </c>
      <c r="J1924" t="s">
        <v>31</v>
      </c>
      <c r="K1924">
        <v>1300</v>
      </c>
      <c r="L1924" t="s">
        <v>78</v>
      </c>
      <c r="M1924">
        <v>8</v>
      </c>
      <c r="N1924">
        <v>1775</v>
      </c>
      <c r="O1924">
        <v>0</v>
      </c>
      <c r="P1924" t="s">
        <v>100</v>
      </c>
      <c r="Q1924">
        <v>7</v>
      </c>
      <c r="R1924">
        <v>6</v>
      </c>
      <c r="S1924">
        <v>1</v>
      </c>
      <c r="T1924" t="s">
        <v>100</v>
      </c>
      <c r="U1924" t="s">
        <v>146</v>
      </c>
      <c r="V1924">
        <v>12</v>
      </c>
      <c r="W1924">
        <v>0</v>
      </c>
      <c r="X1924">
        <v>36</v>
      </c>
      <c r="Y1924">
        <v>710</v>
      </c>
      <c r="Z1924">
        <v>714</v>
      </c>
      <c r="AA1924">
        <v>1300</v>
      </c>
      <c r="AB1924">
        <v>-1</v>
      </c>
    </row>
    <row r="1925" spans="1:28" x14ac:dyDescent="0.25">
      <c r="A1925">
        <v>1924</v>
      </c>
      <c r="B1925">
        <v>96371</v>
      </c>
      <c r="C1925">
        <v>12000</v>
      </c>
      <c r="D1925">
        <v>12000</v>
      </c>
      <c r="E1925" s="1">
        <v>0.17269999999999999</v>
      </c>
      <c r="F1925" t="s">
        <v>14</v>
      </c>
      <c r="G1925" t="s">
        <v>15</v>
      </c>
      <c r="H1925" s="1">
        <v>0.20069999999999999</v>
      </c>
      <c r="I1925" t="s">
        <v>24</v>
      </c>
      <c r="J1925" t="s">
        <v>31</v>
      </c>
      <c r="K1925">
        <v>5416.67</v>
      </c>
      <c r="L1925" t="s">
        <v>73</v>
      </c>
      <c r="M1925">
        <v>7</v>
      </c>
      <c r="N1925">
        <v>3747</v>
      </c>
      <c r="O1925">
        <v>0</v>
      </c>
      <c r="P1925" t="s">
        <v>19</v>
      </c>
      <c r="Q1925">
        <v>17</v>
      </c>
      <c r="R1925">
        <v>20</v>
      </c>
      <c r="S1925">
        <v>1</v>
      </c>
      <c r="T1925">
        <v>0</v>
      </c>
      <c r="U1925" t="s">
        <v>146</v>
      </c>
      <c r="V1925">
        <v>18</v>
      </c>
      <c r="W1925">
        <v>0</v>
      </c>
      <c r="X1925">
        <v>36</v>
      </c>
      <c r="Y1925">
        <v>660</v>
      </c>
      <c r="Z1925">
        <v>664</v>
      </c>
      <c r="AA1925">
        <v>5416.67</v>
      </c>
      <c r="AB1925">
        <v>0</v>
      </c>
    </row>
    <row r="1926" spans="1:28" x14ac:dyDescent="0.25">
      <c r="A1926">
        <v>1925</v>
      </c>
      <c r="B1926">
        <v>34831</v>
      </c>
      <c r="C1926">
        <v>5000</v>
      </c>
      <c r="D1926">
        <v>5000</v>
      </c>
      <c r="E1926" s="1">
        <v>0.16289999999999999</v>
      </c>
      <c r="F1926" t="s">
        <v>14</v>
      </c>
      <c r="G1926" t="s">
        <v>29</v>
      </c>
      <c r="H1926" s="1">
        <v>9.7900000000000001E-2</v>
      </c>
      <c r="I1926" t="s">
        <v>46</v>
      </c>
      <c r="J1926" t="s">
        <v>35</v>
      </c>
      <c r="K1926">
        <v>1733.33</v>
      </c>
      <c r="L1926" t="s">
        <v>48</v>
      </c>
      <c r="M1926">
        <v>11</v>
      </c>
      <c r="N1926">
        <v>4366</v>
      </c>
      <c r="O1926">
        <v>3</v>
      </c>
      <c r="P1926" t="s">
        <v>19</v>
      </c>
      <c r="Q1926">
        <v>16</v>
      </c>
      <c r="R1926">
        <v>9</v>
      </c>
      <c r="S1926">
        <v>2</v>
      </c>
      <c r="T1926">
        <v>0</v>
      </c>
      <c r="U1926" t="s">
        <v>149</v>
      </c>
      <c r="V1926">
        <v>17</v>
      </c>
      <c r="W1926">
        <v>1</v>
      </c>
      <c r="X1926">
        <v>36</v>
      </c>
      <c r="Y1926">
        <v>665</v>
      </c>
      <c r="Z1926">
        <v>669</v>
      </c>
      <c r="AA1926">
        <v>1733.33</v>
      </c>
      <c r="AB1926">
        <v>0</v>
      </c>
    </row>
    <row r="1927" spans="1:28" x14ac:dyDescent="0.25">
      <c r="A1927">
        <v>1926</v>
      </c>
      <c r="B1927">
        <v>54689</v>
      </c>
      <c r="C1927">
        <v>21700</v>
      </c>
      <c r="D1927">
        <v>21700</v>
      </c>
      <c r="E1927" s="1">
        <v>7.9000000000000001E-2</v>
      </c>
      <c r="F1927" t="s">
        <v>14</v>
      </c>
      <c r="G1927" t="s">
        <v>15</v>
      </c>
      <c r="H1927" s="1">
        <v>5.4300000000000001E-2</v>
      </c>
      <c r="I1927" t="s">
        <v>24</v>
      </c>
      <c r="J1927" t="s">
        <v>17</v>
      </c>
      <c r="K1927">
        <v>15000</v>
      </c>
      <c r="L1927" t="s">
        <v>67</v>
      </c>
      <c r="M1927">
        <v>5</v>
      </c>
      <c r="N1927">
        <v>128707</v>
      </c>
      <c r="O1927">
        <v>0</v>
      </c>
      <c r="P1927" t="s">
        <v>22</v>
      </c>
      <c r="Q1927">
        <v>7</v>
      </c>
      <c r="R1927">
        <v>5</v>
      </c>
      <c r="S1927">
        <v>1</v>
      </c>
      <c r="T1927">
        <v>2</v>
      </c>
      <c r="U1927" t="s">
        <v>146</v>
      </c>
      <c r="V1927">
        <v>7</v>
      </c>
      <c r="W1927">
        <v>1</v>
      </c>
      <c r="X1927">
        <v>36</v>
      </c>
      <c r="Y1927">
        <v>780</v>
      </c>
      <c r="Z1927">
        <v>784</v>
      </c>
      <c r="AA1927">
        <v>15000</v>
      </c>
      <c r="AB1927">
        <v>2</v>
      </c>
    </row>
    <row r="1928" spans="1:28" x14ac:dyDescent="0.25">
      <c r="A1928">
        <v>1927</v>
      </c>
      <c r="B1928">
        <v>73287</v>
      </c>
      <c r="C1928">
        <v>21850</v>
      </c>
      <c r="D1928">
        <v>21850</v>
      </c>
      <c r="E1928" s="1">
        <v>0.16289999999999999</v>
      </c>
      <c r="F1928" t="s">
        <v>23</v>
      </c>
      <c r="G1928" t="s">
        <v>15</v>
      </c>
      <c r="H1928" s="1">
        <v>0.32129999999999997</v>
      </c>
      <c r="I1928" t="s">
        <v>61</v>
      </c>
      <c r="J1928" t="s">
        <v>17</v>
      </c>
      <c r="K1928">
        <v>4628</v>
      </c>
      <c r="L1928" t="s">
        <v>21</v>
      </c>
      <c r="M1928">
        <v>17</v>
      </c>
      <c r="N1928">
        <v>32103</v>
      </c>
      <c r="O1928">
        <v>1</v>
      </c>
      <c r="P1928" t="s">
        <v>40</v>
      </c>
      <c r="Q1928">
        <v>16</v>
      </c>
      <c r="R1928">
        <v>32</v>
      </c>
      <c r="S1928">
        <v>1</v>
      </c>
      <c r="T1928">
        <v>11</v>
      </c>
      <c r="U1928" t="s">
        <v>147</v>
      </c>
      <c r="V1928">
        <v>11</v>
      </c>
      <c r="W1928">
        <v>1</v>
      </c>
      <c r="X1928">
        <v>60</v>
      </c>
      <c r="Y1928">
        <v>715</v>
      </c>
      <c r="Z1928">
        <v>719</v>
      </c>
      <c r="AA1928">
        <v>4628</v>
      </c>
      <c r="AB1928">
        <v>11</v>
      </c>
    </row>
    <row r="1929" spans="1:28" x14ac:dyDescent="0.25">
      <c r="A1929">
        <v>1928</v>
      </c>
      <c r="B1929">
        <v>10206</v>
      </c>
      <c r="C1929">
        <v>12000</v>
      </c>
      <c r="D1929">
        <v>12000</v>
      </c>
      <c r="E1929" s="1">
        <v>0.11360000000000001</v>
      </c>
      <c r="F1929" t="s">
        <v>14</v>
      </c>
      <c r="G1929" t="s">
        <v>68</v>
      </c>
      <c r="H1929" s="1">
        <v>0.1457</v>
      </c>
      <c r="I1929" t="s">
        <v>38</v>
      </c>
      <c r="J1929" t="s">
        <v>17</v>
      </c>
      <c r="K1929">
        <v>5833.33</v>
      </c>
      <c r="L1929" t="s">
        <v>42</v>
      </c>
      <c r="M1929">
        <v>7</v>
      </c>
      <c r="N1929">
        <v>2701</v>
      </c>
      <c r="O1929">
        <v>0</v>
      </c>
      <c r="P1929" t="s">
        <v>32</v>
      </c>
      <c r="Q1929">
        <v>11</v>
      </c>
      <c r="R1929">
        <v>14</v>
      </c>
      <c r="S1929">
        <v>4</v>
      </c>
      <c r="T1929">
        <v>9</v>
      </c>
      <c r="U1929" t="s">
        <v>146</v>
      </c>
      <c r="V1929">
        <v>12</v>
      </c>
      <c r="W1929">
        <v>1</v>
      </c>
      <c r="X1929">
        <v>36</v>
      </c>
      <c r="Y1929">
        <v>705</v>
      </c>
      <c r="Z1929">
        <v>709</v>
      </c>
      <c r="AA1929">
        <v>5833.33</v>
      </c>
      <c r="AB1929">
        <v>9</v>
      </c>
    </row>
    <row r="1930" spans="1:28" x14ac:dyDescent="0.25">
      <c r="A1930">
        <v>1929</v>
      </c>
      <c r="B1930">
        <v>95580</v>
      </c>
      <c r="C1930">
        <v>7000</v>
      </c>
      <c r="D1930">
        <v>7000</v>
      </c>
      <c r="E1930" s="1">
        <v>0.18490000000000001</v>
      </c>
      <c r="F1930" t="s">
        <v>14</v>
      </c>
      <c r="G1930" t="s">
        <v>33</v>
      </c>
      <c r="H1930" s="1">
        <v>0.1615</v>
      </c>
      <c r="I1930" t="s">
        <v>46</v>
      </c>
      <c r="J1930" t="s">
        <v>17</v>
      </c>
      <c r="K1930">
        <v>4166.67</v>
      </c>
      <c r="L1930" t="s">
        <v>62</v>
      </c>
      <c r="M1930">
        <v>7</v>
      </c>
      <c r="N1930">
        <v>4167</v>
      </c>
      <c r="O1930">
        <v>0</v>
      </c>
      <c r="P1930" t="s">
        <v>40</v>
      </c>
      <c r="Q1930">
        <v>18</v>
      </c>
      <c r="R1930">
        <v>16</v>
      </c>
      <c r="S1930">
        <v>3</v>
      </c>
      <c r="T1930">
        <v>11</v>
      </c>
      <c r="U1930" t="s">
        <v>146</v>
      </c>
      <c r="V1930">
        <v>15</v>
      </c>
      <c r="W1930">
        <v>1</v>
      </c>
      <c r="X1930">
        <v>36</v>
      </c>
      <c r="Y1930">
        <v>675</v>
      </c>
      <c r="Z1930">
        <v>679</v>
      </c>
      <c r="AA1930">
        <v>4166.67</v>
      </c>
      <c r="AB1930">
        <v>11</v>
      </c>
    </row>
    <row r="1931" spans="1:28" x14ac:dyDescent="0.25">
      <c r="A1931">
        <v>1930</v>
      </c>
      <c r="B1931">
        <v>101205</v>
      </c>
      <c r="C1931">
        <v>32000</v>
      </c>
      <c r="D1931">
        <v>32000</v>
      </c>
      <c r="E1931" s="1">
        <v>0.23760000000000001</v>
      </c>
      <c r="F1931" t="s">
        <v>23</v>
      </c>
      <c r="G1931" t="s">
        <v>45</v>
      </c>
      <c r="H1931" s="1">
        <v>8.14E-2</v>
      </c>
      <c r="I1931" t="s">
        <v>85</v>
      </c>
      <c r="J1931" t="s">
        <v>17</v>
      </c>
      <c r="K1931">
        <v>16666.669999999998</v>
      </c>
      <c r="L1931" t="s">
        <v>83</v>
      </c>
      <c r="M1931">
        <v>5</v>
      </c>
      <c r="N1931">
        <v>50330</v>
      </c>
      <c r="O1931">
        <v>2</v>
      </c>
      <c r="P1931" t="s">
        <v>44</v>
      </c>
      <c r="Q1931">
        <v>23</v>
      </c>
      <c r="R1931">
        <v>8</v>
      </c>
      <c r="S1931">
        <v>0</v>
      </c>
      <c r="T1931">
        <v>8</v>
      </c>
      <c r="U1931" t="s">
        <v>148</v>
      </c>
      <c r="V1931">
        <v>13</v>
      </c>
      <c r="W1931">
        <v>1</v>
      </c>
      <c r="X1931">
        <v>60</v>
      </c>
      <c r="Y1931">
        <v>700</v>
      </c>
      <c r="Z1931">
        <v>704</v>
      </c>
      <c r="AA1931">
        <v>16666.669999999998</v>
      </c>
      <c r="AB1931">
        <v>8</v>
      </c>
    </row>
    <row r="1932" spans="1:28" x14ac:dyDescent="0.25">
      <c r="A1932">
        <v>1931</v>
      </c>
      <c r="B1932">
        <v>35682</v>
      </c>
      <c r="C1932">
        <v>13000</v>
      </c>
      <c r="D1932">
        <v>13000</v>
      </c>
      <c r="E1932" s="1">
        <v>0.14269999999999999</v>
      </c>
      <c r="F1932" t="s">
        <v>23</v>
      </c>
      <c r="G1932" t="s">
        <v>15</v>
      </c>
      <c r="H1932" s="1">
        <v>0.18079999999999999</v>
      </c>
      <c r="I1932" t="s">
        <v>79</v>
      </c>
      <c r="J1932" t="s">
        <v>31</v>
      </c>
      <c r="K1932">
        <v>3302</v>
      </c>
      <c r="L1932" t="s">
        <v>39</v>
      </c>
      <c r="M1932">
        <v>5</v>
      </c>
      <c r="N1932">
        <v>15076</v>
      </c>
      <c r="O1932">
        <v>3</v>
      </c>
      <c r="P1932" t="s">
        <v>64</v>
      </c>
      <c r="Q1932">
        <v>14</v>
      </c>
      <c r="R1932">
        <v>18</v>
      </c>
      <c r="S1932">
        <v>1</v>
      </c>
      <c r="T1932">
        <v>4</v>
      </c>
      <c r="U1932" t="s">
        <v>149</v>
      </c>
      <c r="V1932">
        <v>11</v>
      </c>
      <c r="W1932">
        <v>0</v>
      </c>
      <c r="X1932">
        <v>60</v>
      </c>
      <c r="Y1932">
        <v>720</v>
      </c>
      <c r="Z1932">
        <v>724</v>
      </c>
      <c r="AA1932">
        <v>3302</v>
      </c>
      <c r="AB1932">
        <v>4</v>
      </c>
    </row>
    <row r="1933" spans="1:28" x14ac:dyDescent="0.25">
      <c r="A1933">
        <v>1932</v>
      </c>
      <c r="B1933">
        <v>43071</v>
      </c>
      <c r="C1933">
        <v>12000</v>
      </c>
      <c r="D1933">
        <v>12000</v>
      </c>
      <c r="E1933" s="1">
        <v>0.1242</v>
      </c>
      <c r="F1933" t="s">
        <v>14</v>
      </c>
      <c r="G1933" t="s">
        <v>29</v>
      </c>
      <c r="H1933" s="1">
        <v>0.1399</v>
      </c>
      <c r="I1933" t="s">
        <v>59</v>
      </c>
      <c r="J1933" t="s">
        <v>17</v>
      </c>
      <c r="K1933">
        <v>2916.67</v>
      </c>
      <c r="L1933" t="s">
        <v>84</v>
      </c>
      <c r="M1933">
        <v>10</v>
      </c>
      <c r="N1933">
        <v>13576</v>
      </c>
      <c r="O1933">
        <v>0</v>
      </c>
      <c r="P1933" t="s">
        <v>28</v>
      </c>
      <c r="Q1933">
        <v>12</v>
      </c>
      <c r="R1933">
        <v>13</v>
      </c>
      <c r="S1933">
        <v>2</v>
      </c>
      <c r="T1933">
        <v>5</v>
      </c>
      <c r="U1933" t="s">
        <v>146</v>
      </c>
      <c r="V1933">
        <v>15</v>
      </c>
      <c r="W1933">
        <v>1</v>
      </c>
      <c r="X1933">
        <v>36</v>
      </c>
      <c r="Y1933">
        <v>680</v>
      </c>
      <c r="Z1933">
        <v>684</v>
      </c>
      <c r="AA1933">
        <v>2916.67</v>
      </c>
      <c r="AB1933">
        <v>5</v>
      </c>
    </row>
    <row r="1934" spans="1:28" x14ac:dyDescent="0.25">
      <c r="A1934">
        <v>1933</v>
      </c>
      <c r="B1934">
        <v>41739</v>
      </c>
      <c r="C1934">
        <v>25475</v>
      </c>
      <c r="D1934">
        <v>25375</v>
      </c>
      <c r="E1934" s="1">
        <v>0.1903</v>
      </c>
      <c r="F1934" t="s">
        <v>23</v>
      </c>
      <c r="G1934" t="s">
        <v>15</v>
      </c>
      <c r="H1934" s="1">
        <v>0.2198</v>
      </c>
      <c r="I1934" t="s">
        <v>46</v>
      </c>
      <c r="J1934" t="s">
        <v>31</v>
      </c>
      <c r="K1934">
        <v>5000.67</v>
      </c>
      <c r="L1934" t="s">
        <v>84</v>
      </c>
      <c r="M1934">
        <v>17</v>
      </c>
      <c r="N1934">
        <v>24081</v>
      </c>
      <c r="O1934">
        <v>1</v>
      </c>
      <c r="P1934" t="s">
        <v>19</v>
      </c>
      <c r="Q1934">
        <v>19</v>
      </c>
      <c r="R1934">
        <v>21</v>
      </c>
      <c r="S1934">
        <v>1</v>
      </c>
      <c r="T1934">
        <v>0</v>
      </c>
      <c r="U1934" t="s">
        <v>147</v>
      </c>
      <c r="V1934">
        <v>15</v>
      </c>
      <c r="W1934">
        <v>0</v>
      </c>
      <c r="X1934">
        <v>60</v>
      </c>
      <c r="Y1934">
        <v>680</v>
      </c>
      <c r="Z1934">
        <v>684</v>
      </c>
      <c r="AA1934">
        <v>5000.67</v>
      </c>
      <c r="AB1934">
        <v>0</v>
      </c>
    </row>
    <row r="1935" spans="1:28" x14ac:dyDescent="0.25">
      <c r="A1935">
        <v>1934</v>
      </c>
      <c r="B1935">
        <v>72931</v>
      </c>
      <c r="C1935">
        <v>10000</v>
      </c>
      <c r="D1935">
        <v>10000</v>
      </c>
      <c r="E1935" s="1">
        <v>0.1114</v>
      </c>
      <c r="F1935" t="s">
        <v>14</v>
      </c>
      <c r="G1935" t="s">
        <v>29</v>
      </c>
      <c r="H1935" s="1">
        <v>0.25800000000000001</v>
      </c>
      <c r="I1935" t="s">
        <v>24</v>
      </c>
      <c r="J1935" t="s">
        <v>31</v>
      </c>
      <c r="K1935">
        <v>2833.33</v>
      </c>
      <c r="L1935" t="s">
        <v>83</v>
      </c>
      <c r="M1935">
        <v>8</v>
      </c>
      <c r="N1935">
        <v>6521</v>
      </c>
      <c r="O1935">
        <v>0</v>
      </c>
      <c r="P1935" t="s">
        <v>53</v>
      </c>
      <c r="Q1935">
        <v>11</v>
      </c>
      <c r="R1935">
        <v>25</v>
      </c>
      <c r="S1935">
        <v>2</v>
      </c>
      <c r="T1935">
        <v>7</v>
      </c>
      <c r="U1935" t="s">
        <v>146</v>
      </c>
      <c r="V1935">
        <v>13</v>
      </c>
      <c r="W1935">
        <v>0</v>
      </c>
      <c r="X1935">
        <v>36</v>
      </c>
      <c r="Y1935">
        <v>700</v>
      </c>
      <c r="Z1935">
        <v>704</v>
      </c>
      <c r="AA1935">
        <v>2833.33</v>
      </c>
      <c r="AB1935">
        <v>7</v>
      </c>
    </row>
    <row r="1936" spans="1:28" x14ac:dyDescent="0.25">
      <c r="A1936">
        <v>1935</v>
      </c>
      <c r="B1936">
        <v>45317</v>
      </c>
      <c r="C1936">
        <v>5000</v>
      </c>
      <c r="D1936">
        <v>5000</v>
      </c>
      <c r="E1936" s="1">
        <v>0.1212</v>
      </c>
      <c r="F1936" t="s">
        <v>14</v>
      </c>
      <c r="G1936" t="s">
        <v>33</v>
      </c>
      <c r="H1936" s="1">
        <v>0.24740000000000001</v>
      </c>
      <c r="I1936" t="s">
        <v>20</v>
      </c>
      <c r="J1936" t="s">
        <v>17</v>
      </c>
      <c r="K1936">
        <v>8416.67</v>
      </c>
      <c r="L1936" t="s">
        <v>27</v>
      </c>
      <c r="M1936">
        <v>20</v>
      </c>
      <c r="N1936">
        <v>58836</v>
      </c>
      <c r="O1936">
        <v>1</v>
      </c>
      <c r="P1936" t="s">
        <v>19</v>
      </c>
      <c r="Q1936">
        <v>12</v>
      </c>
      <c r="R1936">
        <v>24</v>
      </c>
      <c r="S1936">
        <v>3</v>
      </c>
      <c r="T1936">
        <v>0</v>
      </c>
      <c r="U1936" t="s">
        <v>147</v>
      </c>
      <c r="V1936">
        <v>14</v>
      </c>
      <c r="W1936">
        <v>1</v>
      </c>
      <c r="X1936">
        <v>36</v>
      </c>
      <c r="Y1936">
        <v>695</v>
      </c>
      <c r="Z1936">
        <v>699</v>
      </c>
      <c r="AA1936">
        <v>8416.67</v>
      </c>
      <c r="AB1936">
        <v>0</v>
      </c>
    </row>
    <row r="1937" spans="1:28" x14ac:dyDescent="0.25">
      <c r="A1937">
        <v>1936</v>
      </c>
      <c r="B1937">
        <v>12277</v>
      </c>
      <c r="C1937">
        <v>10000</v>
      </c>
      <c r="D1937">
        <v>9725</v>
      </c>
      <c r="E1937" s="1">
        <v>7.51E-2</v>
      </c>
      <c r="F1937" t="s">
        <v>14</v>
      </c>
      <c r="G1937" t="s">
        <v>15</v>
      </c>
      <c r="H1937" s="1">
        <v>0.18720000000000001</v>
      </c>
      <c r="I1937" t="s">
        <v>38</v>
      </c>
      <c r="J1937" t="s">
        <v>17</v>
      </c>
      <c r="K1937">
        <v>4300</v>
      </c>
      <c r="L1937" t="s">
        <v>57</v>
      </c>
      <c r="M1937">
        <v>15</v>
      </c>
      <c r="N1937">
        <v>24413</v>
      </c>
      <c r="O1937">
        <v>1</v>
      </c>
      <c r="P1937" t="s">
        <v>40</v>
      </c>
      <c r="Q1937">
        <v>7</v>
      </c>
      <c r="R1937">
        <v>18</v>
      </c>
      <c r="S1937">
        <v>1</v>
      </c>
      <c r="T1937">
        <v>11</v>
      </c>
      <c r="U1937" t="s">
        <v>147</v>
      </c>
      <c r="V1937">
        <v>8</v>
      </c>
      <c r="W1937">
        <v>1</v>
      </c>
      <c r="X1937">
        <v>36</v>
      </c>
      <c r="Y1937">
        <v>760</v>
      </c>
      <c r="Z1937">
        <v>764</v>
      </c>
      <c r="AA1937">
        <v>4300</v>
      </c>
      <c r="AB1937">
        <v>11</v>
      </c>
    </row>
    <row r="1938" spans="1:28" x14ac:dyDescent="0.25">
      <c r="A1938">
        <v>1937</v>
      </c>
      <c r="B1938">
        <v>79495</v>
      </c>
      <c r="C1938">
        <v>4000</v>
      </c>
      <c r="D1938">
        <v>4000</v>
      </c>
      <c r="E1938" s="1">
        <v>0.14330000000000001</v>
      </c>
      <c r="F1938" t="s">
        <v>14</v>
      </c>
      <c r="G1938" t="s">
        <v>15</v>
      </c>
      <c r="H1938" s="1">
        <v>0.2586</v>
      </c>
      <c r="I1938" t="s">
        <v>54</v>
      </c>
      <c r="J1938" t="s">
        <v>17</v>
      </c>
      <c r="K1938">
        <v>3333.33</v>
      </c>
      <c r="L1938" t="s">
        <v>62</v>
      </c>
      <c r="M1938">
        <v>12</v>
      </c>
      <c r="N1938">
        <v>19443</v>
      </c>
      <c r="O1938">
        <v>1</v>
      </c>
      <c r="P1938" t="s">
        <v>32</v>
      </c>
      <c r="Q1938">
        <v>14</v>
      </c>
      <c r="R1938">
        <v>25</v>
      </c>
      <c r="S1938">
        <v>1</v>
      </c>
      <c r="T1938">
        <v>9</v>
      </c>
      <c r="U1938" t="s">
        <v>147</v>
      </c>
      <c r="V1938">
        <v>15</v>
      </c>
      <c r="W1938">
        <v>1</v>
      </c>
      <c r="X1938">
        <v>36</v>
      </c>
      <c r="Y1938">
        <v>675</v>
      </c>
      <c r="Z1938">
        <v>679</v>
      </c>
      <c r="AA1938">
        <v>3333.33</v>
      </c>
      <c r="AB1938">
        <v>9</v>
      </c>
    </row>
    <row r="1939" spans="1:28" x14ac:dyDescent="0.25">
      <c r="A1939">
        <v>1938</v>
      </c>
      <c r="B1939">
        <v>11875</v>
      </c>
      <c r="C1939">
        <v>8000</v>
      </c>
      <c r="D1939">
        <v>8000</v>
      </c>
      <c r="E1939" s="1">
        <v>0.1038</v>
      </c>
      <c r="F1939" t="s">
        <v>14</v>
      </c>
      <c r="G1939" t="s">
        <v>15</v>
      </c>
      <c r="H1939" s="1">
        <v>1.8200000000000001E-2</v>
      </c>
      <c r="I1939" t="s">
        <v>24</v>
      </c>
      <c r="J1939" t="s">
        <v>31</v>
      </c>
      <c r="K1939">
        <v>2800</v>
      </c>
      <c r="L1939" t="s">
        <v>39</v>
      </c>
      <c r="M1939">
        <v>5</v>
      </c>
      <c r="N1939">
        <v>2186</v>
      </c>
      <c r="O1939">
        <v>0</v>
      </c>
      <c r="P1939" t="s">
        <v>37</v>
      </c>
      <c r="Q1939">
        <v>10</v>
      </c>
      <c r="R1939">
        <v>1</v>
      </c>
      <c r="S1939">
        <v>1</v>
      </c>
      <c r="T1939">
        <v>3</v>
      </c>
      <c r="U1939" t="s">
        <v>146</v>
      </c>
      <c r="V1939">
        <v>11</v>
      </c>
      <c r="W1939">
        <v>0</v>
      </c>
      <c r="X1939">
        <v>36</v>
      </c>
      <c r="Y1939">
        <v>720</v>
      </c>
      <c r="Z1939">
        <v>724</v>
      </c>
      <c r="AA1939">
        <v>2800</v>
      </c>
      <c r="AB1939">
        <v>3</v>
      </c>
    </row>
    <row r="1940" spans="1:28" x14ac:dyDescent="0.25">
      <c r="A1940">
        <v>1939</v>
      </c>
      <c r="B1940">
        <v>33968</v>
      </c>
      <c r="C1940">
        <v>35000</v>
      </c>
      <c r="D1940">
        <v>35000</v>
      </c>
      <c r="E1940" s="1">
        <v>0.1065</v>
      </c>
      <c r="F1940" t="s">
        <v>14</v>
      </c>
      <c r="G1940" t="s">
        <v>15</v>
      </c>
      <c r="H1940" s="1">
        <v>8.9599999999999999E-2</v>
      </c>
      <c r="I1940" t="s">
        <v>72</v>
      </c>
      <c r="J1940" t="s">
        <v>17</v>
      </c>
      <c r="K1940">
        <v>18750</v>
      </c>
      <c r="L1940" t="s">
        <v>18</v>
      </c>
      <c r="M1940">
        <v>13</v>
      </c>
      <c r="N1940">
        <v>18528</v>
      </c>
      <c r="O1940">
        <v>3</v>
      </c>
      <c r="P1940" t="s">
        <v>47</v>
      </c>
      <c r="Q1940">
        <v>10</v>
      </c>
      <c r="R1940">
        <v>8</v>
      </c>
      <c r="S1940">
        <v>1</v>
      </c>
      <c r="T1940">
        <v>6</v>
      </c>
      <c r="U1940" t="s">
        <v>149</v>
      </c>
      <c r="V1940">
        <v>9</v>
      </c>
      <c r="W1940">
        <v>1</v>
      </c>
      <c r="X1940">
        <v>36</v>
      </c>
      <c r="Y1940">
        <v>735</v>
      </c>
      <c r="Z1940">
        <v>739</v>
      </c>
      <c r="AA1940">
        <v>18750</v>
      </c>
      <c r="AB1940">
        <v>6</v>
      </c>
    </row>
    <row r="1941" spans="1:28" x14ac:dyDescent="0.25">
      <c r="A1941">
        <v>1940</v>
      </c>
      <c r="B1941">
        <v>735</v>
      </c>
      <c r="C1941">
        <v>9000</v>
      </c>
      <c r="D1941">
        <v>7650</v>
      </c>
      <c r="E1941" s="1">
        <v>0.1103</v>
      </c>
      <c r="F1941" t="s">
        <v>14</v>
      </c>
      <c r="G1941" t="s">
        <v>29</v>
      </c>
      <c r="H1941" s="1">
        <v>0.12720000000000001</v>
      </c>
      <c r="I1941" t="s">
        <v>103</v>
      </c>
      <c r="J1941" t="s">
        <v>17</v>
      </c>
      <c r="K1941">
        <v>5666.67</v>
      </c>
      <c r="L1941" t="s">
        <v>43</v>
      </c>
      <c r="M1941">
        <v>22</v>
      </c>
      <c r="N1941">
        <v>36164</v>
      </c>
      <c r="O1941">
        <v>1</v>
      </c>
      <c r="P1941" t="s">
        <v>44</v>
      </c>
      <c r="Q1941">
        <v>11</v>
      </c>
      <c r="R1941">
        <v>12</v>
      </c>
      <c r="S1941">
        <v>2</v>
      </c>
      <c r="T1941">
        <v>8</v>
      </c>
      <c r="U1941" t="s">
        <v>147</v>
      </c>
      <c r="V1941">
        <v>14</v>
      </c>
      <c r="W1941">
        <v>1</v>
      </c>
      <c r="X1941">
        <v>36</v>
      </c>
      <c r="Y1941">
        <v>685</v>
      </c>
      <c r="Z1941">
        <v>689</v>
      </c>
      <c r="AA1941">
        <v>5666.67</v>
      </c>
      <c r="AB1941">
        <v>8</v>
      </c>
    </row>
    <row r="1942" spans="1:28" x14ac:dyDescent="0.25">
      <c r="A1942">
        <v>1941</v>
      </c>
      <c r="B1942">
        <v>43702</v>
      </c>
      <c r="C1942">
        <v>9000</v>
      </c>
      <c r="D1942">
        <v>9000</v>
      </c>
      <c r="E1942" s="1">
        <v>6.0299999999999999E-2</v>
      </c>
      <c r="F1942" t="s">
        <v>14</v>
      </c>
      <c r="G1942" t="s">
        <v>15</v>
      </c>
      <c r="H1942" s="1">
        <v>5.8700000000000002E-2</v>
      </c>
      <c r="I1942" t="s">
        <v>71</v>
      </c>
      <c r="J1942" t="s">
        <v>17</v>
      </c>
      <c r="K1942">
        <v>8333.33</v>
      </c>
      <c r="L1942" t="s">
        <v>104</v>
      </c>
      <c r="M1942">
        <v>9</v>
      </c>
      <c r="N1942">
        <v>1717</v>
      </c>
      <c r="O1942">
        <v>0</v>
      </c>
      <c r="P1942" t="s">
        <v>49</v>
      </c>
      <c r="Q1942">
        <v>6</v>
      </c>
      <c r="R1942">
        <v>5</v>
      </c>
      <c r="S1942">
        <v>1</v>
      </c>
      <c r="T1942">
        <v>1</v>
      </c>
      <c r="U1942" t="s">
        <v>146</v>
      </c>
      <c r="V1942">
        <v>8</v>
      </c>
      <c r="W1942">
        <v>1</v>
      </c>
      <c r="X1942">
        <v>36</v>
      </c>
      <c r="Y1942">
        <v>775</v>
      </c>
      <c r="Z1942">
        <v>779</v>
      </c>
      <c r="AA1942">
        <v>8333.33</v>
      </c>
      <c r="AB1942">
        <v>1</v>
      </c>
    </row>
    <row r="1943" spans="1:28" x14ac:dyDescent="0.25">
      <c r="A1943">
        <v>1942</v>
      </c>
      <c r="B1943">
        <v>99006</v>
      </c>
      <c r="C1943">
        <v>24000</v>
      </c>
      <c r="D1943">
        <v>24000</v>
      </c>
      <c r="E1943" s="1">
        <v>0.17269999999999999</v>
      </c>
      <c r="F1943" t="s">
        <v>23</v>
      </c>
      <c r="G1943" t="s">
        <v>15</v>
      </c>
      <c r="H1943" s="1">
        <v>0.20549999999999999</v>
      </c>
      <c r="I1943" t="s">
        <v>61</v>
      </c>
      <c r="J1943" t="s">
        <v>35</v>
      </c>
      <c r="K1943">
        <v>6250</v>
      </c>
      <c r="L1943" t="s">
        <v>62</v>
      </c>
      <c r="M1943">
        <v>10</v>
      </c>
      <c r="N1943">
        <v>17780</v>
      </c>
      <c r="O1943">
        <v>0</v>
      </c>
      <c r="P1943" t="s">
        <v>53</v>
      </c>
      <c r="Q1943">
        <v>17</v>
      </c>
      <c r="R1943">
        <v>20</v>
      </c>
      <c r="S1943">
        <v>1</v>
      </c>
      <c r="T1943">
        <v>7</v>
      </c>
      <c r="U1943" t="s">
        <v>146</v>
      </c>
      <c r="V1943">
        <v>15</v>
      </c>
      <c r="W1943">
        <v>1</v>
      </c>
      <c r="X1943">
        <v>60</v>
      </c>
      <c r="Y1943">
        <v>675</v>
      </c>
      <c r="Z1943">
        <v>679</v>
      </c>
      <c r="AA1943">
        <v>6250</v>
      </c>
      <c r="AB1943">
        <v>7</v>
      </c>
    </row>
    <row r="1944" spans="1:28" x14ac:dyDescent="0.25">
      <c r="A1944">
        <v>1943</v>
      </c>
      <c r="B1944">
        <v>84307</v>
      </c>
      <c r="C1944">
        <v>18000</v>
      </c>
      <c r="D1944">
        <v>18000</v>
      </c>
      <c r="E1944" s="1">
        <v>0.13109999999999999</v>
      </c>
      <c r="F1944" t="s">
        <v>23</v>
      </c>
      <c r="G1944" t="s">
        <v>15</v>
      </c>
      <c r="H1944" s="2">
        <v>0.17</v>
      </c>
      <c r="I1944" t="s">
        <v>34</v>
      </c>
      <c r="J1944" t="s">
        <v>31</v>
      </c>
      <c r="K1944">
        <v>7083.33</v>
      </c>
      <c r="L1944" t="s">
        <v>82</v>
      </c>
      <c r="M1944">
        <v>8</v>
      </c>
      <c r="N1944">
        <v>2234</v>
      </c>
      <c r="O1944">
        <v>2</v>
      </c>
      <c r="P1944" t="s">
        <v>47</v>
      </c>
      <c r="Q1944">
        <v>13</v>
      </c>
      <c r="R1944" s="5">
        <v>17</v>
      </c>
      <c r="S1944">
        <v>1</v>
      </c>
      <c r="T1944">
        <v>6</v>
      </c>
      <c r="U1944" t="s">
        <v>148</v>
      </c>
      <c r="V1944">
        <v>8</v>
      </c>
      <c r="W1944">
        <v>0</v>
      </c>
      <c r="X1944">
        <v>60</v>
      </c>
      <c r="Y1944">
        <v>750</v>
      </c>
      <c r="Z1944">
        <v>754</v>
      </c>
      <c r="AA1944">
        <v>7083.33</v>
      </c>
      <c r="AB1944">
        <v>6</v>
      </c>
    </row>
    <row r="1945" spans="1:28" x14ac:dyDescent="0.25">
      <c r="A1945">
        <v>1944</v>
      </c>
      <c r="B1945">
        <v>21504</v>
      </c>
      <c r="C1945">
        <v>4000</v>
      </c>
      <c r="D1945">
        <v>4000</v>
      </c>
      <c r="E1945" s="1">
        <v>0.13800000000000001</v>
      </c>
      <c r="F1945" t="s">
        <v>23</v>
      </c>
      <c r="G1945" t="s">
        <v>76</v>
      </c>
      <c r="H1945" s="1">
        <v>0.1326</v>
      </c>
      <c r="I1945" t="s">
        <v>46</v>
      </c>
      <c r="J1945" t="s">
        <v>35</v>
      </c>
      <c r="K1945">
        <v>3500</v>
      </c>
      <c r="L1945" t="s">
        <v>27</v>
      </c>
      <c r="M1945">
        <v>5</v>
      </c>
      <c r="N1945">
        <v>8518</v>
      </c>
      <c r="O1945">
        <v>1</v>
      </c>
      <c r="P1945" t="s">
        <v>37</v>
      </c>
      <c r="Q1945">
        <v>13</v>
      </c>
      <c r="R1945">
        <v>13</v>
      </c>
      <c r="S1945">
        <v>5</v>
      </c>
      <c r="T1945">
        <v>3</v>
      </c>
      <c r="U1945" t="s">
        <v>147</v>
      </c>
      <c r="V1945">
        <v>14</v>
      </c>
      <c r="W1945">
        <v>1</v>
      </c>
      <c r="X1945">
        <v>60</v>
      </c>
      <c r="Y1945">
        <v>695</v>
      </c>
      <c r="Z1945">
        <v>699</v>
      </c>
      <c r="AA1945">
        <v>3500</v>
      </c>
      <c r="AB1945">
        <v>3</v>
      </c>
    </row>
    <row r="1946" spans="1:28" x14ac:dyDescent="0.25">
      <c r="A1946">
        <v>1945</v>
      </c>
      <c r="B1946">
        <v>96798</v>
      </c>
      <c r="C1946">
        <v>15000</v>
      </c>
      <c r="D1946">
        <v>15000</v>
      </c>
      <c r="E1946" s="1">
        <v>6.6199999999999995E-2</v>
      </c>
      <c r="F1946" t="s">
        <v>14</v>
      </c>
      <c r="G1946" t="s">
        <v>15</v>
      </c>
      <c r="H1946" s="1">
        <v>3.2300000000000002E-2</v>
      </c>
      <c r="I1946" t="s">
        <v>30</v>
      </c>
      <c r="J1946" t="s">
        <v>17</v>
      </c>
      <c r="K1946">
        <v>6250</v>
      </c>
      <c r="L1946" t="s">
        <v>88</v>
      </c>
      <c r="M1946">
        <v>8</v>
      </c>
      <c r="N1946">
        <v>13131</v>
      </c>
      <c r="O1946">
        <v>0</v>
      </c>
      <c r="P1946" t="s">
        <v>100</v>
      </c>
      <c r="Q1946">
        <v>6</v>
      </c>
      <c r="R1946">
        <v>3</v>
      </c>
      <c r="S1946">
        <v>1</v>
      </c>
      <c r="T1946" t="s">
        <v>100</v>
      </c>
      <c r="U1946" t="s">
        <v>146</v>
      </c>
      <c r="V1946">
        <v>8</v>
      </c>
      <c r="W1946">
        <v>1</v>
      </c>
      <c r="X1946">
        <v>36</v>
      </c>
      <c r="Y1946">
        <v>755</v>
      </c>
      <c r="Z1946">
        <v>759</v>
      </c>
      <c r="AA1946">
        <v>6250</v>
      </c>
      <c r="AB1946">
        <v>-1</v>
      </c>
    </row>
    <row r="1947" spans="1:28" x14ac:dyDescent="0.25">
      <c r="A1947">
        <v>1946</v>
      </c>
      <c r="B1947">
        <v>83586</v>
      </c>
      <c r="C1947">
        <v>6075</v>
      </c>
      <c r="D1947">
        <v>6075</v>
      </c>
      <c r="E1947" s="1">
        <v>0.17269999999999999</v>
      </c>
      <c r="F1947" t="s">
        <v>14</v>
      </c>
      <c r="G1947" t="s">
        <v>15</v>
      </c>
      <c r="H1947" s="1">
        <v>0.20250000000000001</v>
      </c>
      <c r="I1947" t="s">
        <v>71</v>
      </c>
      <c r="J1947" t="s">
        <v>35</v>
      </c>
      <c r="K1947">
        <v>2666.67</v>
      </c>
      <c r="L1947" t="s">
        <v>73</v>
      </c>
      <c r="M1947">
        <v>15</v>
      </c>
      <c r="N1947">
        <v>7515</v>
      </c>
      <c r="O1947">
        <v>2</v>
      </c>
      <c r="P1947" t="s">
        <v>19</v>
      </c>
      <c r="Q1947">
        <v>17</v>
      </c>
      <c r="R1947">
        <v>20</v>
      </c>
      <c r="S1947">
        <v>1</v>
      </c>
      <c r="T1947">
        <v>0</v>
      </c>
      <c r="U1947" t="s">
        <v>148</v>
      </c>
      <c r="V1947">
        <v>18</v>
      </c>
      <c r="W1947">
        <v>1</v>
      </c>
      <c r="X1947">
        <v>36</v>
      </c>
      <c r="Y1947">
        <v>660</v>
      </c>
      <c r="Z1947">
        <v>664</v>
      </c>
      <c r="AA1947">
        <v>2666.67</v>
      </c>
      <c r="AB1947">
        <v>0</v>
      </c>
    </row>
    <row r="1948" spans="1:28" x14ac:dyDescent="0.25">
      <c r="A1948">
        <v>1947</v>
      </c>
      <c r="B1948">
        <v>30986</v>
      </c>
      <c r="C1948">
        <v>13800</v>
      </c>
      <c r="D1948">
        <v>13800</v>
      </c>
      <c r="E1948" s="1">
        <v>0.1749</v>
      </c>
      <c r="F1948" t="s">
        <v>23</v>
      </c>
      <c r="G1948" t="s">
        <v>91</v>
      </c>
      <c r="H1948" s="1">
        <v>1.6799999999999999E-2</v>
      </c>
      <c r="I1948" t="s">
        <v>71</v>
      </c>
      <c r="J1948" t="s">
        <v>31</v>
      </c>
      <c r="K1948">
        <v>4166.67</v>
      </c>
      <c r="L1948" t="s">
        <v>78</v>
      </c>
      <c r="M1948">
        <v>3</v>
      </c>
      <c r="N1948">
        <v>2766</v>
      </c>
      <c r="O1948">
        <v>0</v>
      </c>
      <c r="P1948" t="s">
        <v>44</v>
      </c>
      <c r="Q1948">
        <v>17</v>
      </c>
      <c r="R1948">
        <v>1</v>
      </c>
      <c r="S1948">
        <v>0</v>
      </c>
      <c r="T1948">
        <v>8</v>
      </c>
      <c r="U1948" t="s">
        <v>146</v>
      </c>
      <c r="V1948">
        <v>12</v>
      </c>
      <c r="W1948">
        <v>0</v>
      </c>
      <c r="X1948">
        <v>60</v>
      </c>
      <c r="Y1948">
        <v>710</v>
      </c>
      <c r="Z1948">
        <v>714</v>
      </c>
      <c r="AA1948">
        <v>4166.67</v>
      </c>
      <c r="AB1948">
        <v>8</v>
      </c>
    </row>
    <row r="1949" spans="1:28" x14ac:dyDescent="0.25">
      <c r="A1949">
        <v>1948</v>
      </c>
      <c r="B1949">
        <v>37090</v>
      </c>
      <c r="C1949">
        <v>10000</v>
      </c>
      <c r="D1949">
        <v>10000</v>
      </c>
      <c r="E1949" s="1">
        <v>0.18640000000000001</v>
      </c>
      <c r="F1949" t="s">
        <v>23</v>
      </c>
      <c r="G1949" t="s">
        <v>15</v>
      </c>
      <c r="H1949" s="1">
        <v>0.12189999999999999</v>
      </c>
      <c r="I1949" t="s">
        <v>24</v>
      </c>
      <c r="J1949" t="s">
        <v>31</v>
      </c>
      <c r="K1949">
        <v>6800</v>
      </c>
      <c r="L1949" t="s">
        <v>83</v>
      </c>
      <c r="M1949">
        <v>24</v>
      </c>
      <c r="N1949">
        <v>8311</v>
      </c>
      <c r="O1949">
        <v>1</v>
      </c>
      <c r="P1949" t="s">
        <v>64</v>
      </c>
      <c r="Q1949">
        <v>18</v>
      </c>
      <c r="R1949">
        <v>12</v>
      </c>
      <c r="S1949">
        <v>1</v>
      </c>
      <c r="T1949">
        <v>4</v>
      </c>
      <c r="U1949" t="s">
        <v>147</v>
      </c>
      <c r="V1949">
        <v>13</v>
      </c>
      <c r="W1949">
        <v>0</v>
      </c>
      <c r="X1949">
        <v>60</v>
      </c>
      <c r="Y1949">
        <v>700</v>
      </c>
      <c r="Z1949">
        <v>704</v>
      </c>
      <c r="AA1949">
        <v>6800</v>
      </c>
      <c r="AB1949">
        <v>4</v>
      </c>
    </row>
    <row r="1950" spans="1:28" x14ac:dyDescent="0.25">
      <c r="A1950">
        <v>1949</v>
      </c>
      <c r="B1950">
        <v>103512</v>
      </c>
      <c r="C1950">
        <v>8000</v>
      </c>
      <c r="D1950">
        <v>7725</v>
      </c>
      <c r="E1950" s="1">
        <v>0.1099</v>
      </c>
      <c r="F1950" t="s">
        <v>14</v>
      </c>
      <c r="G1950" t="s">
        <v>29</v>
      </c>
      <c r="H1950" s="1">
        <v>0.13400000000000001</v>
      </c>
      <c r="I1950" t="s">
        <v>46</v>
      </c>
      <c r="J1950" t="s">
        <v>17</v>
      </c>
      <c r="K1950">
        <v>7000</v>
      </c>
      <c r="L1950" t="s">
        <v>18</v>
      </c>
      <c r="M1950">
        <v>3</v>
      </c>
      <c r="N1950">
        <v>175087</v>
      </c>
      <c r="O1950">
        <v>1</v>
      </c>
      <c r="P1950" t="s">
        <v>40</v>
      </c>
      <c r="Q1950">
        <v>10</v>
      </c>
      <c r="R1950">
        <v>13</v>
      </c>
      <c r="S1950">
        <v>2</v>
      </c>
      <c r="T1950">
        <v>11</v>
      </c>
      <c r="U1950" t="s">
        <v>147</v>
      </c>
      <c r="V1950">
        <v>9</v>
      </c>
      <c r="W1950">
        <v>1</v>
      </c>
      <c r="X1950">
        <v>36</v>
      </c>
      <c r="Y1950">
        <v>735</v>
      </c>
      <c r="Z1950">
        <v>739</v>
      </c>
      <c r="AA1950">
        <v>7000</v>
      </c>
      <c r="AB1950">
        <v>11</v>
      </c>
    </row>
    <row r="1951" spans="1:28" x14ac:dyDescent="0.25">
      <c r="A1951">
        <v>1950</v>
      </c>
      <c r="B1951">
        <v>57472</v>
      </c>
      <c r="C1951">
        <v>15000</v>
      </c>
      <c r="D1951">
        <v>15000</v>
      </c>
      <c r="E1951" s="1">
        <v>0.17269999999999999</v>
      </c>
      <c r="F1951" t="s">
        <v>14</v>
      </c>
      <c r="G1951" t="s">
        <v>15</v>
      </c>
      <c r="H1951" s="1">
        <v>0.33300000000000002</v>
      </c>
      <c r="I1951" t="s">
        <v>128</v>
      </c>
      <c r="J1951" t="s">
        <v>31</v>
      </c>
      <c r="K1951">
        <v>3000</v>
      </c>
      <c r="L1951" t="s">
        <v>36</v>
      </c>
      <c r="M1951">
        <v>20</v>
      </c>
      <c r="N1951">
        <v>15092</v>
      </c>
      <c r="O1951">
        <v>0</v>
      </c>
      <c r="P1951" t="s">
        <v>40</v>
      </c>
      <c r="Q1951">
        <v>17</v>
      </c>
      <c r="R1951">
        <v>33</v>
      </c>
      <c r="S1951">
        <v>1</v>
      </c>
      <c r="T1951">
        <v>11</v>
      </c>
      <c r="U1951" t="s">
        <v>146</v>
      </c>
      <c r="V1951">
        <v>16</v>
      </c>
      <c r="W1951">
        <v>0</v>
      </c>
      <c r="X1951">
        <v>36</v>
      </c>
      <c r="Y1951">
        <v>670</v>
      </c>
      <c r="Z1951">
        <v>674</v>
      </c>
      <c r="AA1951">
        <v>3000</v>
      </c>
      <c r="AB1951">
        <v>11</v>
      </c>
    </row>
    <row r="1952" spans="1:28" x14ac:dyDescent="0.25">
      <c r="A1952">
        <v>1951</v>
      </c>
      <c r="B1952">
        <v>90568</v>
      </c>
      <c r="C1952">
        <v>4800</v>
      </c>
      <c r="D1952">
        <v>4800</v>
      </c>
      <c r="E1952" s="1">
        <v>6.6199999999999995E-2</v>
      </c>
      <c r="F1952" t="s">
        <v>14</v>
      </c>
      <c r="G1952" t="s">
        <v>58</v>
      </c>
      <c r="H1952" s="1">
        <v>0.1042</v>
      </c>
      <c r="I1952" t="s">
        <v>20</v>
      </c>
      <c r="J1952" t="s">
        <v>17</v>
      </c>
      <c r="K1952">
        <v>7291.67</v>
      </c>
      <c r="L1952" t="s">
        <v>105</v>
      </c>
      <c r="M1952">
        <v>14</v>
      </c>
      <c r="N1952">
        <v>0</v>
      </c>
      <c r="O1952">
        <v>0</v>
      </c>
      <c r="P1952" t="s">
        <v>19</v>
      </c>
      <c r="Q1952">
        <v>6</v>
      </c>
      <c r="R1952">
        <v>10</v>
      </c>
      <c r="S1952">
        <v>0</v>
      </c>
      <c r="T1952">
        <v>0</v>
      </c>
      <c r="U1952" t="s">
        <v>146</v>
      </c>
      <c r="V1952">
        <v>6</v>
      </c>
      <c r="W1952">
        <v>1</v>
      </c>
      <c r="X1952">
        <v>36</v>
      </c>
      <c r="Y1952">
        <v>815</v>
      </c>
      <c r="Z1952">
        <v>819</v>
      </c>
      <c r="AA1952">
        <v>7291.67</v>
      </c>
      <c r="AB1952">
        <v>0</v>
      </c>
    </row>
    <row r="1953" spans="1:28" x14ac:dyDescent="0.25">
      <c r="A1953">
        <v>1952</v>
      </c>
      <c r="B1953">
        <v>17240</v>
      </c>
      <c r="C1953">
        <v>24250</v>
      </c>
      <c r="D1953">
        <v>17431.82</v>
      </c>
      <c r="E1953" s="1">
        <v>0.12230000000000001</v>
      </c>
      <c r="F1953" t="s">
        <v>23</v>
      </c>
      <c r="G1953" t="s">
        <v>29</v>
      </c>
      <c r="H1953" s="1">
        <v>0.2379</v>
      </c>
      <c r="I1953" t="s">
        <v>54</v>
      </c>
      <c r="J1953" t="s">
        <v>17</v>
      </c>
      <c r="K1953">
        <v>5833.33</v>
      </c>
      <c r="L1953" t="s">
        <v>52</v>
      </c>
      <c r="M1953">
        <v>6</v>
      </c>
      <c r="N1953">
        <v>31061</v>
      </c>
      <c r="O1953">
        <v>2</v>
      </c>
      <c r="P1953" t="s">
        <v>40</v>
      </c>
      <c r="Q1953">
        <v>12</v>
      </c>
      <c r="R1953">
        <v>23</v>
      </c>
      <c r="S1953">
        <v>2</v>
      </c>
      <c r="T1953">
        <v>11</v>
      </c>
      <c r="U1953" t="s">
        <v>148</v>
      </c>
      <c r="V1953">
        <v>9</v>
      </c>
      <c r="W1953">
        <v>1</v>
      </c>
      <c r="X1953">
        <v>60</v>
      </c>
      <c r="Y1953">
        <v>730</v>
      </c>
      <c r="Z1953">
        <v>734</v>
      </c>
      <c r="AA1953">
        <v>5833.33</v>
      </c>
      <c r="AB1953">
        <v>11</v>
      </c>
    </row>
    <row r="1954" spans="1:28" x14ac:dyDescent="0.25">
      <c r="A1954">
        <v>1953</v>
      </c>
      <c r="B1954">
        <v>15315</v>
      </c>
      <c r="C1954">
        <v>7000</v>
      </c>
      <c r="D1954">
        <v>6975</v>
      </c>
      <c r="E1954" s="1">
        <v>6.9099999999999995E-2</v>
      </c>
      <c r="F1954" t="s">
        <v>14</v>
      </c>
      <c r="G1954" t="s">
        <v>60</v>
      </c>
      <c r="H1954" s="1">
        <v>0.21229999999999999</v>
      </c>
      <c r="I1954" t="s">
        <v>24</v>
      </c>
      <c r="J1954" t="s">
        <v>31</v>
      </c>
      <c r="K1954">
        <v>3000</v>
      </c>
      <c r="L1954" t="s">
        <v>21</v>
      </c>
      <c r="M1954">
        <v>12</v>
      </c>
      <c r="N1954">
        <v>10784</v>
      </c>
      <c r="O1954">
        <v>1</v>
      </c>
      <c r="P1954" t="s">
        <v>28</v>
      </c>
      <c r="Q1954">
        <v>6</v>
      </c>
      <c r="R1954">
        <v>21</v>
      </c>
      <c r="S1954">
        <v>0</v>
      </c>
      <c r="T1954">
        <v>5</v>
      </c>
      <c r="U1954" t="s">
        <v>147</v>
      </c>
      <c r="V1954">
        <v>11</v>
      </c>
      <c r="W1954">
        <v>0</v>
      </c>
      <c r="X1954">
        <v>36</v>
      </c>
      <c r="Y1954">
        <v>715</v>
      </c>
      <c r="Z1954">
        <v>719</v>
      </c>
      <c r="AA1954">
        <v>3000</v>
      </c>
      <c r="AB1954">
        <v>5</v>
      </c>
    </row>
    <row r="1955" spans="1:28" x14ac:dyDescent="0.25">
      <c r="A1955">
        <v>1954</v>
      </c>
      <c r="B1955">
        <v>60875</v>
      </c>
      <c r="C1955">
        <v>10500</v>
      </c>
      <c r="D1955">
        <v>10500</v>
      </c>
      <c r="E1955" s="1">
        <v>0.1212</v>
      </c>
      <c r="F1955" t="s">
        <v>14</v>
      </c>
      <c r="G1955" t="s">
        <v>76</v>
      </c>
      <c r="H1955" s="1">
        <v>5.4199999999999998E-2</v>
      </c>
      <c r="I1955" t="s">
        <v>71</v>
      </c>
      <c r="J1955" t="s">
        <v>31</v>
      </c>
      <c r="K1955">
        <v>5000</v>
      </c>
      <c r="L1955" t="s">
        <v>83</v>
      </c>
      <c r="M1955">
        <v>4</v>
      </c>
      <c r="N1955">
        <v>502</v>
      </c>
      <c r="O1955">
        <v>0</v>
      </c>
      <c r="P1955" t="s">
        <v>22</v>
      </c>
      <c r="Q1955">
        <v>12</v>
      </c>
      <c r="R1955">
        <v>5</v>
      </c>
      <c r="S1955">
        <v>5</v>
      </c>
      <c r="T1955">
        <v>2</v>
      </c>
      <c r="U1955" t="s">
        <v>146</v>
      </c>
      <c r="V1955">
        <v>13</v>
      </c>
      <c r="W1955">
        <v>0</v>
      </c>
      <c r="X1955">
        <v>36</v>
      </c>
      <c r="Y1955">
        <v>700</v>
      </c>
      <c r="Z1955">
        <v>704</v>
      </c>
      <c r="AA1955">
        <v>5000</v>
      </c>
      <c r="AB1955">
        <v>2</v>
      </c>
    </row>
    <row r="1956" spans="1:28" x14ac:dyDescent="0.25">
      <c r="A1956">
        <v>1955</v>
      </c>
      <c r="B1956">
        <v>74855</v>
      </c>
      <c r="C1956">
        <v>25000</v>
      </c>
      <c r="D1956">
        <v>24950</v>
      </c>
      <c r="E1956" s="1">
        <v>0.21490000000000001</v>
      </c>
      <c r="F1956" t="s">
        <v>23</v>
      </c>
      <c r="G1956" t="s">
        <v>15</v>
      </c>
      <c r="H1956" s="1">
        <v>0.2379</v>
      </c>
      <c r="I1956" t="s">
        <v>108</v>
      </c>
      <c r="J1956" t="s">
        <v>17</v>
      </c>
      <c r="K1956">
        <v>5666.67</v>
      </c>
      <c r="L1956" t="s">
        <v>25</v>
      </c>
      <c r="M1956">
        <v>8</v>
      </c>
      <c r="N1956">
        <v>27699</v>
      </c>
      <c r="O1956">
        <v>1</v>
      </c>
      <c r="P1956" t="s">
        <v>44</v>
      </c>
      <c r="Q1956">
        <v>21</v>
      </c>
      <c r="R1956">
        <v>23</v>
      </c>
      <c r="S1956">
        <v>1</v>
      </c>
      <c r="T1956">
        <v>8</v>
      </c>
      <c r="U1956" t="s">
        <v>147</v>
      </c>
      <c r="V1956">
        <v>14</v>
      </c>
      <c r="W1956">
        <v>1</v>
      </c>
      <c r="X1956">
        <v>60</v>
      </c>
      <c r="Y1956">
        <v>690</v>
      </c>
      <c r="Z1956">
        <v>694</v>
      </c>
      <c r="AA1956">
        <v>5666.67</v>
      </c>
      <c r="AB1956">
        <v>8</v>
      </c>
    </row>
    <row r="1957" spans="1:28" x14ac:dyDescent="0.25">
      <c r="A1957">
        <v>1956</v>
      </c>
      <c r="B1957">
        <v>61143</v>
      </c>
      <c r="C1957">
        <v>21000</v>
      </c>
      <c r="D1957">
        <v>21000</v>
      </c>
      <c r="E1957" s="1">
        <v>0.14330000000000001</v>
      </c>
      <c r="F1957" t="s">
        <v>23</v>
      </c>
      <c r="G1957" t="s">
        <v>15</v>
      </c>
      <c r="H1957" s="1">
        <v>6.1600000000000002E-2</v>
      </c>
      <c r="I1957" t="s">
        <v>54</v>
      </c>
      <c r="J1957" t="s">
        <v>17</v>
      </c>
      <c r="K1957">
        <v>8333.33</v>
      </c>
      <c r="L1957" t="s">
        <v>21</v>
      </c>
      <c r="M1957">
        <v>10</v>
      </c>
      <c r="N1957">
        <v>22196</v>
      </c>
      <c r="O1957">
        <v>0</v>
      </c>
      <c r="P1957" t="s">
        <v>40</v>
      </c>
      <c r="Q1957">
        <v>14</v>
      </c>
      <c r="R1957">
        <v>6</v>
      </c>
      <c r="S1957">
        <v>1</v>
      </c>
      <c r="T1957">
        <v>11</v>
      </c>
      <c r="U1957" t="s">
        <v>146</v>
      </c>
      <c r="V1957">
        <v>11</v>
      </c>
      <c r="W1957">
        <v>1</v>
      </c>
      <c r="X1957">
        <v>60</v>
      </c>
      <c r="Y1957">
        <v>715</v>
      </c>
      <c r="Z1957">
        <v>719</v>
      </c>
      <c r="AA1957">
        <v>8333.33</v>
      </c>
      <c r="AB1957">
        <v>11</v>
      </c>
    </row>
    <row r="1958" spans="1:28" x14ac:dyDescent="0.25">
      <c r="A1958">
        <v>1957</v>
      </c>
      <c r="B1958">
        <v>103140</v>
      </c>
      <c r="C1958">
        <v>14400</v>
      </c>
      <c r="D1958">
        <v>14400</v>
      </c>
      <c r="E1958" s="1">
        <v>0.1426</v>
      </c>
      <c r="F1958" t="s">
        <v>14</v>
      </c>
      <c r="G1958" t="s">
        <v>15</v>
      </c>
      <c r="H1958" s="1">
        <v>0.24410000000000001</v>
      </c>
      <c r="I1958" t="s">
        <v>77</v>
      </c>
      <c r="J1958" t="s">
        <v>17</v>
      </c>
      <c r="K1958">
        <v>5833.33</v>
      </c>
      <c r="L1958" t="s">
        <v>43</v>
      </c>
      <c r="M1958">
        <v>9</v>
      </c>
      <c r="N1958">
        <v>25515</v>
      </c>
      <c r="O1958">
        <v>5</v>
      </c>
      <c r="P1958" t="s">
        <v>44</v>
      </c>
      <c r="Q1958">
        <v>14</v>
      </c>
      <c r="R1958">
        <v>24</v>
      </c>
      <c r="S1958">
        <v>1</v>
      </c>
      <c r="T1958">
        <v>8</v>
      </c>
      <c r="U1958" t="s">
        <v>149</v>
      </c>
      <c r="V1958">
        <v>14</v>
      </c>
      <c r="W1958">
        <v>1</v>
      </c>
      <c r="X1958">
        <v>36</v>
      </c>
      <c r="Y1958">
        <v>685</v>
      </c>
      <c r="Z1958">
        <v>689</v>
      </c>
      <c r="AA1958">
        <v>5833.33</v>
      </c>
      <c r="AB1958">
        <v>8</v>
      </c>
    </row>
    <row r="1959" spans="1:28" x14ac:dyDescent="0.25">
      <c r="A1959">
        <v>1958</v>
      </c>
      <c r="B1959">
        <v>49664</v>
      </c>
      <c r="C1959">
        <v>9600</v>
      </c>
      <c r="D1959">
        <v>9600</v>
      </c>
      <c r="E1959" s="1">
        <v>0.1074</v>
      </c>
      <c r="F1959" t="s">
        <v>14</v>
      </c>
      <c r="G1959" t="s">
        <v>15</v>
      </c>
      <c r="H1959" s="1">
        <v>8.6199999999999999E-2</v>
      </c>
      <c r="I1959" t="s">
        <v>38</v>
      </c>
      <c r="J1959" t="s">
        <v>31</v>
      </c>
      <c r="K1959">
        <v>3458.33</v>
      </c>
      <c r="L1959" t="s">
        <v>39</v>
      </c>
      <c r="M1959">
        <v>4</v>
      </c>
      <c r="N1959">
        <v>8915</v>
      </c>
      <c r="O1959">
        <v>0</v>
      </c>
      <c r="P1959" t="s">
        <v>40</v>
      </c>
      <c r="Q1959">
        <v>10</v>
      </c>
      <c r="R1959">
        <v>8</v>
      </c>
      <c r="S1959">
        <v>1</v>
      </c>
      <c r="T1959">
        <v>11</v>
      </c>
      <c r="U1959" t="s">
        <v>146</v>
      </c>
      <c r="V1959">
        <v>11</v>
      </c>
      <c r="W1959">
        <v>0</v>
      </c>
      <c r="X1959">
        <v>36</v>
      </c>
      <c r="Y1959">
        <v>720</v>
      </c>
      <c r="Z1959">
        <v>724</v>
      </c>
      <c r="AA1959">
        <v>3458.33</v>
      </c>
      <c r="AB1959">
        <v>11</v>
      </c>
    </row>
    <row r="1960" spans="1:28" x14ac:dyDescent="0.25">
      <c r="A1960">
        <v>1959</v>
      </c>
      <c r="B1960">
        <v>17864</v>
      </c>
      <c r="C1960">
        <v>12000</v>
      </c>
      <c r="D1960">
        <v>12000</v>
      </c>
      <c r="E1960" s="1">
        <v>8.8800000000000004E-2</v>
      </c>
      <c r="F1960" t="s">
        <v>23</v>
      </c>
      <c r="G1960" t="s">
        <v>29</v>
      </c>
      <c r="H1960" s="1">
        <v>0.1938</v>
      </c>
      <c r="I1960" t="s">
        <v>124</v>
      </c>
      <c r="J1960" t="s">
        <v>17</v>
      </c>
      <c r="K1960">
        <v>4000</v>
      </c>
      <c r="L1960" t="s">
        <v>121</v>
      </c>
      <c r="M1960">
        <v>7</v>
      </c>
      <c r="N1960">
        <v>143151</v>
      </c>
      <c r="O1960">
        <v>0</v>
      </c>
      <c r="P1960" t="s">
        <v>64</v>
      </c>
      <c r="Q1960">
        <v>8</v>
      </c>
      <c r="R1960">
        <v>19</v>
      </c>
      <c r="S1960">
        <v>2</v>
      </c>
      <c r="T1960">
        <v>4</v>
      </c>
      <c r="U1960" t="s">
        <v>146</v>
      </c>
      <c r="V1960">
        <v>8</v>
      </c>
      <c r="W1960">
        <v>1</v>
      </c>
      <c r="X1960">
        <v>60</v>
      </c>
      <c r="Y1960">
        <v>795</v>
      </c>
      <c r="Z1960">
        <v>799</v>
      </c>
      <c r="AA1960">
        <v>4000</v>
      </c>
      <c r="AB1960">
        <v>4</v>
      </c>
    </row>
    <row r="1961" spans="1:28" x14ac:dyDescent="0.25">
      <c r="A1961">
        <v>1960</v>
      </c>
      <c r="B1961">
        <v>14831</v>
      </c>
      <c r="C1961">
        <v>10000</v>
      </c>
      <c r="D1961">
        <v>10000</v>
      </c>
      <c r="E1961" s="1">
        <v>0.1186</v>
      </c>
      <c r="F1961" t="s">
        <v>14</v>
      </c>
      <c r="G1961" t="s">
        <v>76</v>
      </c>
      <c r="H1961" s="1">
        <v>0.1115</v>
      </c>
      <c r="I1961" t="s">
        <v>61</v>
      </c>
      <c r="J1961" t="s">
        <v>35</v>
      </c>
      <c r="K1961">
        <v>13333</v>
      </c>
      <c r="L1961" t="s">
        <v>42</v>
      </c>
      <c r="M1961">
        <v>12</v>
      </c>
      <c r="N1961">
        <v>36672</v>
      </c>
      <c r="O1961">
        <v>2</v>
      </c>
      <c r="P1961" t="s">
        <v>49</v>
      </c>
      <c r="Q1961">
        <v>11</v>
      </c>
      <c r="R1961">
        <v>11</v>
      </c>
      <c r="S1961">
        <v>5</v>
      </c>
      <c r="T1961">
        <v>1</v>
      </c>
      <c r="U1961" t="s">
        <v>148</v>
      </c>
      <c r="V1961">
        <v>12</v>
      </c>
      <c r="W1961">
        <v>1</v>
      </c>
      <c r="X1961">
        <v>36</v>
      </c>
      <c r="Y1961">
        <v>705</v>
      </c>
      <c r="Z1961">
        <v>709</v>
      </c>
      <c r="AA1961">
        <v>13333</v>
      </c>
      <c r="AB1961">
        <v>1</v>
      </c>
    </row>
    <row r="1962" spans="1:28" x14ac:dyDescent="0.25">
      <c r="A1962">
        <v>1961</v>
      </c>
      <c r="B1962">
        <v>35303</v>
      </c>
      <c r="C1962">
        <v>4000</v>
      </c>
      <c r="D1962">
        <v>4000</v>
      </c>
      <c r="E1962" s="1">
        <v>0.14649999999999999</v>
      </c>
      <c r="F1962" t="s">
        <v>14</v>
      </c>
      <c r="G1962" t="s">
        <v>45</v>
      </c>
      <c r="H1962" s="1">
        <v>0.2238</v>
      </c>
      <c r="I1962" t="s">
        <v>24</v>
      </c>
      <c r="J1962" t="s">
        <v>31</v>
      </c>
      <c r="K1962">
        <v>4000</v>
      </c>
      <c r="L1962" t="s">
        <v>48</v>
      </c>
      <c r="M1962">
        <v>10</v>
      </c>
      <c r="N1962">
        <v>18833</v>
      </c>
      <c r="O1962">
        <v>2</v>
      </c>
      <c r="P1962" t="s">
        <v>19</v>
      </c>
      <c r="Q1962">
        <v>14</v>
      </c>
      <c r="R1962">
        <v>22</v>
      </c>
      <c r="S1962">
        <v>0</v>
      </c>
      <c r="T1962">
        <v>0</v>
      </c>
      <c r="U1962" t="s">
        <v>148</v>
      </c>
      <c r="V1962">
        <v>17</v>
      </c>
      <c r="W1962">
        <v>0</v>
      </c>
      <c r="X1962">
        <v>36</v>
      </c>
      <c r="Y1962">
        <v>665</v>
      </c>
      <c r="Z1962">
        <v>669</v>
      </c>
      <c r="AA1962">
        <v>4000</v>
      </c>
      <c r="AB1962">
        <v>0</v>
      </c>
    </row>
    <row r="1963" spans="1:28" x14ac:dyDescent="0.25">
      <c r="A1963">
        <v>1962</v>
      </c>
      <c r="B1963">
        <v>94468</v>
      </c>
      <c r="C1963">
        <v>20000</v>
      </c>
      <c r="D1963">
        <v>20000</v>
      </c>
      <c r="E1963" s="1">
        <v>0.21490000000000001</v>
      </c>
      <c r="F1963" t="s">
        <v>14</v>
      </c>
      <c r="G1963" t="s">
        <v>15</v>
      </c>
      <c r="H1963" s="1">
        <v>0.191</v>
      </c>
      <c r="I1963" t="s">
        <v>46</v>
      </c>
      <c r="J1963" t="s">
        <v>31</v>
      </c>
      <c r="K1963">
        <v>6000</v>
      </c>
      <c r="L1963" t="s">
        <v>48</v>
      </c>
      <c r="M1963">
        <v>7</v>
      </c>
      <c r="N1963">
        <v>21202</v>
      </c>
      <c r="O1963">
        <v>2</v>
      </c>
      <c r="P1963" t="s">
        <v>40</v>
      </c>
      <c r="Q1963">
        <v>21</v>
      </c>
      <c r="R1963">
        <v>19</v>
      </c>
      <c r="S1963">
        <v>1</v>
      </c>
      <c r="T1963">
        <v>11</v>
      </c>
      <c r="U1963" t="s">
        <v>148</v>
      </c>
      <c r="V1963">
        <v>17</v>
      </c>
      <c r="W1963">
        <v>0</v>
      </c>
      <c r="X1963">
        <v>36</v>
      </c>
      <c r="Y1963">
        <v>665</v>
      </c>
      <c r="Z1963">
        <v>669</v>
      </c>
      <c r="AA1963">
        <v>6000</v>
      </c>
      <c r="AB1963">
        <v>11</v>
      </c>
    </row>
    <row r="1964" spans="1:28" x14ac:dyDescent="0.25">
      <c r="A1964">
        <v>1963</v>
      </c>
      <c r="B1964">
        <v>100313</v>
      </c>
      <c r="C1964">
        <v>31300</v>
      </c>
      <c r="D1964">
        <v>31300</v>
      </c>
      <c r="E1964" s="1">
        <v>0.22950000000000001</v>
      </c>
      <c r="F1964" t="s">
        <v>23</v>
      </c>
      <c r="G1964" t="s">
        <v>15</v>
      </c>
      <c r="H1964" s="1">
        <v>0.34060000000000001</v>
      </c>
      <c r="I1964" t="s">
        <v>72</v>
      </c>
      <c r="J1964" t="s">
        <v>35</v>
      </c>
      <c r="K1964">
        <v>5833.33</v>
      </c>
      <c r="L1964" t="s">
        <v>48</v>
      </c>
      <c r="M1964">
        <v>11</v>
      </c>
      <c r="N1964">
        <v>25344</v>
      </c>
      <c r="O1964">
        <v>0</v>
      </c>
      <c r="P1964" t="s">
        <v>28</v>
      </c>
      <c r="Q1964">
        <v>22</v>
      </c>
      <c r="R1964">
        <v>34</v>
      </c>
      <c r="S1964">
        <v>1</v>
      </c>
      <c r="T1964">
        <v>5</v>
      </c>
      <c r="U1964" t="s">
        <v>146</v>
      </c>
      <c r="V1964">
        <v>17</v>
      </c>
      <c r="W1964">
        <v>1</v>
      </c>
      <c r="X1964">
        <v>60</v>
      </c>
      <c r="Y1964">
        <v>665</v>
      </c>
      <c r="Z1964">
        <v>669</v>
      </c>
      <c r="AA1964">
        <v>5833.33</v>
      </c>
      <c r="AB1964">
        <v>5</v>
      </c>
    </row>
    <row r="1965" spans="1:28" x14ac:dyDescent="0.25">
      <c r="A1965">
        <v>1964</v>
      </c>
      <c r="B1965">
        <v>74445</v>
      </c>
      <c r="C1965">
        <v>6900</v>
      </c>
      <c r="D1965">
        <v>6900</v>
      </c>
      <c r="E1965" s="1">
        <v>7.9000000000000001E-2</v>
      </c>
      <c r="F1965" t="s">
        <v>14</v>
      </c>
      <c r="G1965" t="s">
        <v>68</v>
      </c>
      <c r="H1965" s="1">
        <v>0.14180000000000001</v>
      </c>
      <c r="I1965" t="s">
        <v>103</v>
      </c>
      <c r="J1965" t="s">
        <v>35</v>
      </c>
      <c r="K1965">
        <v>2750</v>
      </c>
      <c r="L1965" t="s">
        <v>78</v>
      </c>
      <c r="M1965">
        <v>14</v>
      </c>
      <c r="N1965">
        <v>4087</v>
      </c>
      <c r="O1965">
        <v>0</v>
      </c>
      <c r="P1965" t="s">
        <v>47</v>
      </c>
      <c r="Q1965">
        <v>7</v>
      </c>
      <c r="R1965">
        <v>14</v>
      </c>
      <c r="S1965">
        <v>4</v>
      </c>
      <c r="T1965">
        <v>6</v>
      </c>
      <c r="U1965" t="s">
        <v>146</v>
      </c>
      <c r="V1965">
        <v>12</v>
      </c>
      <c r="W1965">
        <v>1</v>
      </c>
      <c r="X1965">
        <v>36</v>
      </c>
      <c r="Y1965">
        <v>710</v>
      </c>
      <c r="Z1965">
        <v>714</v>
      </c>
      <c r="AA1965">
        <v>2750</v>
      </c>
      <c r="AB1965">
        <v>6</v>
      </c>
    </row>
    <row r="1966" spans="1:28" x14ac:dyDescent="0.25">
      <c r="A1966">
        <v>1965</v>
      </c>
      <c r="B1966">
        <v>23377</v>
      </c>
      <c r="C1966">
        <v>30000</v>
      </c>
      <c r="D1966">
        <v>17982.939999999999</v>
      </c>
      <c r="E1966" s="1">
        <v>0.17879999999999999</v>
      </c>
      <c r="F1966" t="s">
        <v>23</v>
      </c>
      <c r="G1966" t="s">
        <v>97</v>
      </c>
      <c r="H1966" s="1">
        <v>0.24360000000000001</v>
      </c>
      <c r="I1966" t="s">
        <v>71</v>
      </c>
      <c r="J1966" t="s">
        <v>31</v>
      </c>
      <c r="K1966">
        <v>5632.33</v>
      </c>
      <c r="L1966" t="s">
        <v>25</v>
      </c>
      <c r="M1966">
        <v>10</v>
      </c>
      <c r="N1966">
        <v>24217</v>
      </c>
      <c r="O1966">
        <v>0</v>
      </c>
      <c r="P1966" t="s">
        <v>28</v>
      </c>
      <c r="Q1966">
        <v>17</v>
      </c>
      <c r="R1966">
        <v>24</v>
      </c>
      <c r="S1966">
        <v>0</v>
      </c>
      <c r="T1966">
        <v>5</v>
      </c>
      <c r="U1966" t="s">
        <v>146</v>
      </c>
      <c r="V1966">
        <v>14</v>
      </c>
      <c r="W1966">
        <v>0</v>
      </c>
      <c r="X1966">
        <v>60</v>
      </c>
      <c r="Y1966">
        <v>690</v>
      </c>
      <c r="Z1966">
        <v>694</v>
      </c>
      <c r="AA1966">
        <v>5632.33</v>
      </c>
      <c r="AB1966">
        <v>5</v>
      </c>
    </row>
    <row r="1967" spans="1:28" x14ac:dyDescent="0.25">
      <c r="A1967">
        <v>1966</v>
      </c>
      <c r="B1967">
        <v>32593</v>
      </c>
      <c r="C1967">
        <v>2000</v>
      </c>
      <c r="D1967">
        <v>2000</v>
      </c>
      <c r="E1967" s="1">
        <v>0.1242</v>
      </c>
      <c r="F1967" t="s">
        <v>14</v>
      </c>
      <c r="G1967" t="s">
        <v>97</v>
      </c>
      <c r="H1967" s="1">
        <v>1.9900000000000001E-2</v>
      </c>
      <c r="I1967" t="s">
        <v>71</v>
      </c>
      <c r="J1967" t="s">
        <v>31</v>
      </c>
      <c r="K1967">
        <v>2518.75</v>
      </c>
      <c r="L1967" t="s">
        <v>62</v>
      </c>
      <c r="M1967">
        <v>5</v>
      </c>
      <c r="N1967">
        <v>985</v>
      </c>
      <c r="O1967">
        <v>0</v>
      </c>
      <c r="P1967" t="s">
        <v>53</v>
      </c>
      <c r="Q1967">
        <v>12</v>
      </c>
      <c r="R1967">
        <v>1</v>
      </c>
      <c r="S1967">
        <v>0</v>
      </c>
      <c r="T1967">
        <v>7</v>
      </c>
      <c r="U1967" t="s">
        <v>146</v>
      </c>
      <c r="V1967">
        <v>15</v>
      </c>
      <c r="W1967">
        <v>0</v>
      </c>
      <c r="X1967">
        <v>36</v>
      </c>
      <c r="Y1967">
        <v>675</v>
      </c>
      <c r="Z1967">
        <v>679</v>
      </c>
      <c r="AA1967">
        <v>2518.75</v>
      </c>
      <c r="AB1967">
        <v>7</v>
      </c>
    </row>
    <row r="1968" spans="1:28" x14ac:dyDescent="0.25">
      <c r="A1968">
        <v>1967</v>
      </c>
      <c r="B1968">
        <v>41282</v>
      </c>
      <c r="C1968">
        <v>12000</v>
      </c>
      <c r="D1968">
        <v>12000</v>
      </c>
      <c r="E1968" s="1">
        <v>7.9000000000000001E-2</v>
      </c>
      <c r="F1968" t="s">
        <v>14</v>
      </c>
      <c r="G1968" t="s">
        <v>29</v>
      </c>
      <c r="H1968" s="1">
        <v>0.1318</v>
      </c>
      <c r="I1968" t="s">
        <v>30</v>
      </c>
      <c r="J1968" t="s">
        <v>35</v>
      </c>
      <c r="K1968">
        <v>5833.33</v>
      </c>
      <c r="L1968" t="s">
        <v>51</v>
      </c>
      <c r="M1968">
        <v>8</v>
      </c>
      <c r="N1968">
        <v>9866</v>
      </c>
      <c r="O1968">
        <v>0</v>
      </c>
      <c r="P1968" t="s">
        <v>64</v>
      </c>
      <c r="Q1968">
        <v>7</v>
      </c>
      <c r="R1968">
        <v>13</v>
      </c>
      <c r="S1968">
        <v>2</v>
      </c>
      <c r="T1968">
        <v>4</v>
      </c>
      <c r="U1968" t="s">
        <v>146</v>
      </c>
      <c r="V1968">
        <v>10</v>
      </c>
      <c r="W1968">
        <v>1</v>
      </c>
      <c r="X1968">
        <v>36</v>
      </c>
      <c r="Y1968">
        <v>725</v>
      </c>
      <c r="Z1968">
        <v>729</v>
      </c>
      <c r="AA1968">
        <v>5833.33</v>
      </c>
      <c r="AB1968">
        <v>4</v>
      </c>
    </row>
    <row r="1969" spans="1:28" x14ac:dyDescent="0.25">
      <c r="A1969">
        <v>1968</v>
      </c>
      <c r="B1969">
        <v>22718</v>
      </c>
      <c r="C1969">
        <v>3300</v>
      </c>
      <c r="D1969">
        <v>3300</v>
      </c>
      <c r="E1969" s="1">
        <v>0.1037</v>
      </c>
      <c r="F1969" t="s">
        <v>14</v>
      </c>
      <c r="G1969" t="s">
        <v>101</v>
      </c>
      <c r="H1969" s="1">
        <v>5.4699999999999999E-2</v>
      </c>
      <c r="I1969" t="s">
        <v>56</v>
      </c>
      <c r="J1969" t="s">
        <v>31</v>
      </c>
      <c r="K1969">
        <v>3125</v>
      </c>
      <c r="L1969" t="s">
        <v>25</v>
      </c>
      <c r="M1969">
        <v>8</v>
      </c>
      <c r="N1969">
        <v>2623</v>
      </c>
      <c r="O1969">
        <v>0</v>
      </c>
      <c r="P1969" t="s">
        <v>53</v>
      </c>
      <c r="Q1969">
        <v>10</v>
      </c>
      <c r="R1969">
        <v>5</v>
      </c>
      <c r="S1969">
        <v>0</v>
      </c>
      <c r="T1969">
        <v>7</v>
      </c>
      <c r="U1969" t="s">
        <v>146</v>
      </c>
      <c r="V1969">
        <v>14</v>
      </c>
      <c r="W1969">
        <v>0</v>
      </c>
      <c r="X1969">
        <v>36</v>
      </c>
      <c r="Y1969">
        <v>690</v>
      </c>
      <c r="Z1969">
        <v>694</v>
      </c>
      <c r="AA1969">
        <v>3125</v>
      </c>
      <c r="AB1969">
        <v>7</v>
      </c>
    </row>
    <row r="1970" spans="1:28" x14ac:dyDescent="0.25">
      <c r="A1970">
        <v>1969</v>
      </c>
      <c r="B1970">
        <v>86599</v>
      </c>
      <c r="C1970">
        <v>25000</v>
      </c>
      <c r="D1970">
        <v>25000</v>
      </c>
      <c r="E1970" s="1">
        <v>0.14330000000000001</v>
      </c>
      <c r="F1970" t="s">
        <v>14</v>
      </c>
      <c r="G1970" t="s">
        <v>29</v>
      </c>
      <c r="H1970" s="1">
        <v>0.1492</v>
      </c>
      <c r="I1970" t="s">
        <v>24</v>
      </c>
      <c r="J1970" t="s">
        <v>17</v>
      </c>
      <c r="K1970">
        <v>10000</v>
      </c>
      <c r="L1970" t="s">
        <v>27</v>
      </c>
      <c r="M1970">
        <v>16</v>
      </c>
      <c r="N1970">
        <v>46708</v>
      </c>
      <c r="O1970">
        <v>0</v>
      </c>
      <c r="P1970" t="s">
        <v>40</v>
      </c>
      <c r="Q1970">
        <v>14</v>
      </c>
      <c r="R1970">
        <v>14</v>
      </c>
      <c r="S1970">
        <v>2</v>
      </c>
      <c r="T1970">
        <v>11</v>
      </c>
      <c r="U1970" t="s">
        <v>146</v>
      </c>
      <c r="V1970">
        <v>14</v>
      </c>
      <c r="W1970">
        <v>1</v>
      </c>
      <c r="X1970">
        <v>36</v>
      </c>
      <c r="Y1970">
        <v>695</v>
      </c>
      <c r="Z1970">
        <v>699</v>
      </c>
      <c r="AA1970">
        <v>10000</v>
      </c>
      <c r="AB1970">
        <v>11</v>
      </c>
    </row>
    <row r="1971" spans="1:28" x14ac:dyDescent="0.25">
      <c r="A1971">
        <v>1970</v>
      </c>
      <c r="B1971">
        <v>10917</v>
      </c>
      <c r="C1971">
        <v>6000</v>
      </c>
      <c r="D1971">
        <v>5950</v>
      </c>
      <c r="E1971" s="1">
        <v>0.1038</v>
      </c>
      <c r="F1971" t="s">
        <v>14</v>
      </c>
      <c r="G1971" t="s">
        <v>15</v>
      </c>
      <c r="H1971" s="1">
        <v>6.6100000000000006E-2</v>
      </c>
      <c r="I1971" t="s">
        <v>61</v>
      </c>
      <c r="J1971" t="s">
        <v>31</v>
      </c>
      <c r="K1971">
        <v>2300</v>
      </c>
      <c r="L1971" t="s">
        <v>39</v>
      </c>
      <c r="M1971">
        <v>5</v>
      </c>
      <c r="N1971">
        <v>4006</v>
      </c>
      <c r="O1971">
        <v>1</v>
      </c>
      <c r="P1971" t="s">
        <v>22</v>
      </c>
      <c r="Q1971">
        <v>10</v>
      </c>
      <c r="R1971">
        <v>6</v>
      </c>
      <c r="S1971">
        <v>1</v>
      </c>
      <c r="T1971">
        <v>2</v>
      </c>
      <c r="U1971" t="s">
        <v>147</v>
      </c>
      <c r="V1971">
        <v>11</v>
      </c>
      <c r="W1971">
        <v>0</v>
      </c>
      <c r="X1971">
        <v>36</v>
      </c>
      <c r="Y1971">
        <v>720</v>
      </c>
      <c r="Z1971">
        <v>724</v>
      </c>
      <c r="AA1971">
        <v>2300</v>
      </c>
      <c r="AB1971">
        <v>2</v>
      </c>
    </row>
    <row r="1972" spans="1:28" x14ac:dyDescent="0.25">
      <c r="A1972">
        <v>1971</v>
      </c>
      <c r="B1972">
        <v>101429</v>
      </c>
      <c r="C1972">
        <v>3250</v>
      </c>
      <c r="D1972">
        <v>3250</v>
      </c>
      <c r="E1972" s="1">
        <v>0.21</v>
      </c>
      <c r="F1972" t="s">
        <v>14</v>
      </c>
      <c r="G1972" t="s">
        <v>101</v>
      </c>
      <c r="H1972" s="1">
        <v>0.31840000000000002</v>
      </c>
      <c r="I1972" t="s">
        <v>116</v>
      </c>
      <c r="J1972" t="s">
        <v>31</v>
      </c>
      <c r="K1972">
        <v>2858.33</v>
      </c>
      <c r="L1972" t="s">
        <v>25</v>
      </c>
      <c r="M1972">
        <v>5</v>
      </c>
      <c r="N1972">
        <v>17662</v>
      </c>
      <c r="O1972">
        <v>0</v>
      </c>
      <c r="P1972" t="s">
        <v>47</v>
      </c>
      <c r="Q1972">
        <v>21</v>
      </c>
      <c r="R1972">
        <v>31</v>
      </c>
      <c r="S1972">
        <v>0</v>
      </c>
      <c r="T1972">
        <v>6</v>
      </c>
      <c r="U1972" t="s">
        <v>146</v>
      </c>
      <c r="V1972">
        <v>14</v>
      </c>
      <c r="W1972">
        <v>0</v>
      </c>
      <c r="X1972">
        <v>36</v>
      </c>
      <c r="Y1972">
        <v>690</v>
      </c>
      <c r="Z1972">
        <v>694</v>
      </c>
      <c r="AA1972">
        <v>2858.33</v>
      </c>
      <c r="AB1972">
        <v>6</v>
      </c>
    </row>
    <row r="1973" spans="1:28" x14ac:dyDescent="0.25">
      <c r="A1973">
        <v>1972</v>
      </c>
      <c r="B1973">
        <v>16221</v>
      </c>
      <c r="C1973">
        <v>16500</v>
      </c>
      <c r="D1973">
        <v>16175</v>
      </c>
      <c r="E1973" s="1">
        <v>0.12230000000000001</v>
      </c>
      <c r="F1973" t="s">
        <v>23</v>
      </c>
      <c r="G1973" t="s">
        <v>68</v>
      </c>
      <c r="H1973" s="1">
        <v>6.4100000000000004E-2</v>
      </c>
      <c r="I1973" t="s">
        <v>38</v>
      </c>
      <c r="J1973" t="s">
        <v>17</v>
      </c>
      <c r="K1973">
        <v>5833.33</v>
      </c>
      <c r="L1973" t="s">
        <v>21</v>
      </c>
      <c r="M1973">
        <v>8</v>
      </c>
      <c r="N1973">
        <v>30455</v>
      </c>
      <c r="O1973">
        <v>2</v>
      </c>
      <c r="P1973" t="s">
        <v>19</v>
      </c>
      <c r="Q1973">
        <v>12</v>
      </c>
      <c r="R1973">
        <v>6</v>
      </c>
      <c r="S1973">
        <v>4</v>
      </c>
      <c r="T1973">
        <v>0</v>
      </c>
      <c r="U1973" t="s">
        <v>148</v>
      </c>
      <c r="V1973">
        <v>11</v>
      </c>
      <c r="W1973">
        <v>1</v>
      </c>
      <c r="X1973">
        <v>60</v>
      </c>
      <c r="Y1973">
        <v>715</v>
      </c>
      <c r="Z1973">
        <v>719</v>
      </c>
      <c r="AA1973">
        <v>5833.33</v>
      </c>
      <c r="AB1973">
        <v>0</v>
      </c>
    </row>
    <row r="1974" spans="1:28" x14ac:dyDescent="0.25">
      <c r="A1974">
        <v>1973</v>
      </c>
      <c r="B1974">
        <v>79704</v>
      </c>
      <c r="C1974">
        <v>31000</v>
      </c>
      <c r="D1974">
        <v>31000</v>
      </c>
      <c r="E1974" s="1">
        <v>0.21</v>
      </c>
      <c r="F1974" t="s">
        <v>23</v>
      </c>
      <c r="G1974" t="s">
        <v>15</v>
      </c>
      <c r="H1974" s="1">
        <v>0.1148</v>
      </c>
      <c r="I1974" t="s">
        <v>71</v>
      </c>
      <c r="J1974" t="s">
        <v>31</v>
      </c>
      <c r="K1974">
        <v>5833.33</v>
      </c>
      <c r="L1974" t="s">
        <v>42</v>
      </c>
      <c r="M1974">
        <v>12</v>
      </c>
      <c r="N1974">
        <v>27120</v>
      </c>
      <c r="O1974">
        <v>0</v>
      </c>
      <c r="P1974" t="s">
        <v>19</v>
      </c>
      <c r="Q1974">
        <v>21</v>
      </c>
      <c r="R1974">
        <v>11</v>
      </c>
      <c r="S1974">
        <v>1</v>
      </c>
      <c r="T1974">
        <v>0</v>
      </c>
      <c r="U1974" t="s">
        <v>146</v>
      </c>
      <c r="V1974">
        <v>12</v>
      </c>
      <c r="W1974">
        <v>0</v>
      </c>
      <c r="X1974">
        <v>60</v>
      </c>
      <c r="Y1974">
        <v>705</v>
      </c>
      <c r="Z1974">
        <v>709</v>
      </c>
      <c r="AA1974">
        <v>5833.33</v>
      </c>
      <c r="AB1974">
        <v>0</v>
      </c>
    </row>
    <row r="1975" spans="1:28" x14ac:dyDescent="0.25">
      <c r="A1975">
        <v>1974</v>
      </c>
      <c r="B1975">
        <v>94981</v>
      </c>
      <c r="C1975">
        <v>4000</v>
      </c>
      <c r="D1975">
        <v>4000</v>
      </c>
      <c r="E1975" s="1">
        <v>0.14330000000000001</v>
      </c>
      <c r="F1975" t="s">
        <v>14</v>
      </c>
      <c r="G1975" t="s">
        <v>15</v>
      </c>
      <c r="H1975" s="1">
        <v>2.9499999999999998E-2</v>
      </c>
      <c r="I1975" t="s">
        <v>26</v>
      </c>
      <c r="J1975" t="s">
        <v>17</v>
      </c>
      <c r="K1975">
        <v>2916.67</v>
      </c>
      <c r="L1975" t="s">
        <v>82</v>
      </c>
      <c r="M1975">
        <v>2</v>
      </c>
      <c r="N1975">
        <v>2476</v>
      </c>
      <c r="O1975">
        <v>0</v>
      </c>
      <c r="P1975" t="s">
        <v>40</v>
      </c>
      <c r="Q1975">
        <v>14</v>
      </c>
      <c r="R1975">
        <v>2</v>
      </c>
      <c r="S1975">
        <v>1</v>
      </c>
      <c r="T1975">
        <v>11</v>
      </c>
      <c r="U1975" t="s">
        <v>146</v>
      </c>
      <c r="V1975">
        <v>8</v>
      </c>
      <c r="W1975">
        <v>1</v>
      </c>
      <c r="X1975">
        <v>36</v>
      </c>
      <c r="Y1975">
        <v>750</v>
      </c>
      <c r="Z1975">
        <v>754</v>
      </c>
      <c r="AA1975">
        <v>2916.67</v>
      </c>
      <c r="AB1975">
        <v>11</v>
      </c>
    </row>
    <row r="1976" spans="1:28" x14ac:dyDescent="0.25">
      <c r="A1976">
        <v>1975</v>
      </c>
      <c r="B1976">
        <v>30378</v>
      </c>
      <c r="C1976">
        <v>6000</v>
      </c>
      <c r="D1976">
        <v>6000</v>
      </c>
      <c r="E1976" s="1">
        <v>0.1749</v>
      </c>
      <c r="F1976" t="s">
        <v>14</v>
      </c>
      <c r="G1976" t="s">
        <v>45</v>
      </c>
      <c r="H1976" s="1">
        <v>1.5800000000000002E-2</v>
      </c>
      <c r="I1976" t="s">
        <v>72</v>
      </c>
      <c r="J1976" t="s">
        <v>31</v>
      </c>
      <c r="K1976">
        <v>4416.67</v>
      </c>
      <c r="L1976" t="s">
        <v>48</v>
      </c>
      <c r="M1976">
        <v>3</v>
      </c>
      <c r="N1976">
        <v>2426</v>
      </c>
      <c r="O1976">
        <v>2</v>
      </c>
      <c r="P1976" t="s">
        <v>44</v>
      </c>
      <c r="Q1976">
        <v>17</v>
      </c>
      <c r="R1976">
        <v>1</v>
      </c>
      <c r="S1976">
        <v>0</v>
      </c>
      <c r="T1976">
        <v>8</v>
      </c>
      <c r="U1976" t="s">
        <v>148</v>
      </c>
      <c r="V1976">
        <v>17</v>
      </c>
      <c r="W1976">
        <v>0</v>
      </c>
      <c r="X1976">
        <v>36</v>
      </c>
      <c r="Y1976">
        <v>665</v>
      </c>
      <c r="Z1976">
        <v>669</v>
      </c>
      <c r="AA1976">
        <v>4416.67</v>
      </c>
      <c r="AB1976">
        <v>8</v>
      </c>
    </row>
    <row r="1977" spans="1:28" x14ac:dyDescent="0.25">
      <c r="A1977">
        <v>1976</v>
      </c>
      <c r="B1977">
        <v>101294</v>
      </c>
      <c r="C1977">
        <v>7500</v>
      </c>
      <c r="D1977">
        <v>7500</v>
      </c>
      <c r="E1977" s="1">
        <v>6.6199999999999995E-2</v>
      </c>
      <c r="F1977" t="s">
        <v>14</v>
      </c>
      <c r="G1977" t="s">
        <v>15</v>
      </c>
      <c r="H1977" s="1">
        <v>0.1313</v>
      </c>
      <c r="I1977" t="s">
        <v>77</v>
      </c>
      <c r="J1977" t="s">
        <v>17</v>
      </c>
      <c r="K1977">
        <v>9583.33</v>
      </c>
      <c r="L1977" t="s">
        <v>78</v>
      </c>
      <c r="M1977">
        <v>20</v>
      </c>
      <c r="N1977">
        <v>22464</v>
      </c>
      <c r="O1977">
        <v>0</v>
      </c>
      <c r="P1977" t="s">
        <v>64</v>
      </c>
      <c r="Q1977">
        <v>6</v>
      </c>
      <c r="R1977">
        <v>13</v>
      </c>
      <c r="S1977">
        <v>1</v>
      </c>
      <c r="T1977">
        <v>4</v>
      </c>
      <c r="U1977" t="s">
        <v>146</v>
      </c>
      <c r="V1977">
        <v>12</v>
      </c>
      <c r="W1977">
        <v>1</v>
      </c>
      <c r="X1977">
        <v>36</v>
      </c>
      <c r="Y1977">
        <v>710</v>
      </c>
      <c r="Z1977">
        <v>714</v>
      </c>
      <c r="AA1977">
        <v>9583.33</v>
      </c>
      <c r="AB1977">
        <v>4</v>
      </c>
    </row>
    <row r="1978" spans="1:28" x14ac:dyDescent="0.25">
      <c r="A1978">
        <v>1977</v>
      </c>
      <c r="B1978">
        <v>30341</v>
      </c>
      <c r="C1978">
        <v>12000</v>
      </c>
      <c r="D1978">
        <v>11975</v>
      </c>
      <c r="E1978" s="1">
        <v>8.4900000000000003E-2</v>
      </c>
      <c r="F1978" t="s">
        <v>14</v>
      </c>
      <c r="G1978" t="s">
        <v>15</v>
      </c>
      <c r="H1978" s="1">
        <v>8.3599999999999994E-2</v>
      </c>
      <c r="I1978" t="s">
        <v>24</v>
      </c>
      <c r="J1978" t="s">
        <v>31</v>
      </c>
      <c r="K1978">
        <v>4500</v>
      </c>
      <c r="L1978" t="s">
        <v>106</v>
      </c>
      <c r="M1978">
        <v>12</v>
      </c>
      <c r="N1978">
        <v>8422</v>
      </c>
      <c r="O1978">
        <v>0</v>
      </c>
      <c r="P1978" t="s">
        <v>40</v>
      </c>
      <c r="Q1978">
        <v>8</v>
      </c>
      <c r="R1978">
        <v>8</v>
      </c>
      <c r="S1978">
        <v>1</v>
      </c>
      <c r="T1978">
        <v>11</v>
      </c>
      <c r="U1978" t="s">
        <v>146</v>
      </c>
      <c r="V1978">
        <v>9</v>
      </c>
      <c r="W1978">
        <v>0</v>
      </c>
      <c r="X1978">
        <v>36</v>
      </c>
      <c r="Y1978">
        <v>745</v>
      </c>
      <c r="Z1978">
        <v>749</v>
      </c>
      <c r="AA1978">
        <v>4500</v>
      </c>
      <c r="AB1978">
        <v>11</v>
      </c>
    </row>
    <row r="1979" spans="1:28" x14ac:dyDescent="0.25">
      <c r="A1979">
        <v>1978</v>
      </c>
      <c r="B1979">
        <v>99706</v>
      </c>
      <c r="C1979">
        <v>20000</v>
      </c>
      <c r="D1979">
        <v>20000</v>
      </c>
      <c r="E1979" s="1">
        <v>0.18490000000000001</v>
      </c>
      <c r="F1979" t="s">
        <v>14</v>
      </c>
      <c r="G1979" t="s">
        <v>15</v>
      </c>
      <c r="H1979" s="1">
        <v>0.218</v>
      </c>
      <c r="I1979" t="s">
        <v>24</v>
      </c>
      <c r="J1979" t="s">
        <v>31</v>
      </c>
      <c r="K1979">
        <v>6666.67</v>
      </c>
      <c r="L1979" t="s">
        <v>43</v>
      </c>
      <c r="M1979">
        <v>20</v>
      </c>
      <c r="N1979">
        <v>22990</v>
      </c>
      <c r="O1979">
        <v>6</v>
      </c>
      <c r="P1979" t="s">
        <v>40</v>
      </c>
      <c r="Q1979">
        <v>18</v>
      </c>
      <c r="R1979">
        <v>21</v>
      </c>
      <c r="S1979">
        <v>1</v>
      </c>
      <c r="T1979">
        <v>11</v>
      </c>
      <c r="U1979" t="s">
        <v>149</v>
      </c>
      <c r="V1979">
        <v>14</v>
      </c>
      <c r="W1979">
        <v>0</v>
      </c>
      <c r="X1979">
        <v>36</v>
      </c>
      <c r="Y1979">
        <v>685</v>
      </c>
      <c r="Z1979">
        <v>689</v>
      </c>
      <c r="AA1979">
        <v>6666.67</v>
      </c>
      <c r="AB1979">
        <v>11</v>
      </c>
    </row>
    <row r="1980" spans="1:28" x14ac:dyDescent="0.25">
      <c r="A1980">
        <v>1979</v>
      </c>
      <c r="B1980">
        <v>80944</v>
      </c>
      <c r="C1980">
        <v>24000</v>
      </c>
      <c r="D1980">
        <v>24000</v>
      </c>
      <c r="E1980" s="1">
        <v>0.22470000000000001</v>
      </c>
      <c r="F1980" t="s">
        <v>23</v>
      </c>
      <c r="G1980" t="s">
        <v>15</v>
      </c>
      <c r="H1980" s="1">
        <v>0.30969999999999998</v>
      </c>
      <c r="I1980" t="s">
        <v>69</v>
      </c>
      <c r="J1980" t="s">
        <v>17</v>
      </c>
      <c r="K1980">
        <v>10104.17</v>
      </c>
      <c r="L1980" t="s">
        <v>62</v>
      </c>
      <c r="M1980">
        <v>14</v>
      </c>
      <c r="N1980">
        <v>37686</v>
      </c>
      <c r="O1980">
        <v>0</v>
      </c>
      <c r="P1980" t="s">
        <v>40</v>
      </c>
      <c r="Q1980">
        <v>22</v>
      </c>
      <c r="R1980">
        <v>30</v>
      </c>
      <c r="S1980">
        <v>1</v>
      </c>
      <c r="T1980">
        <v>11</v>
      </c>
      <c r="U1980" t="s">
        <v>146</v>
      </c>
      <c r="V1980">
        <v>15</v>
      </c>
      <c r="W1980">
        <v>1</v>
      </c>
      <c r="X1980">
        <v>60</v>
      </c>
      <c r="Y1980">
        <v>675</v>
      </c>
      <c r="Z1980">
        <v>679</v>
      </c>
      <c r="AA1980">
        <v>10104.17</v>
      </c>
      <c r="AB1980">
        <v>11</v>
      </c>
    </row>
    <row r="1981" spans="1:28" x14ac:dyDescent="0.25">
      <c r="A1981">
        <v>1980</v>
      </c>
      <c r="B1981">
        <v>54289</v>
      </c>
      <c r="C1981">
        <v>7500</v>
      </c>
      <c r="D1981">
        <v>7500</v>
      </c>
      <c r="E1981" s="1">
        <v>0.19989999999999999</v>
      </c>
      <c r="F1981" t="s">
        <v>14</v>
      </c>
      <c r="G1981" t="s">
        <v>15</v>
      </c>
      <c r="H1981" s="1">
        <v>0.19059999999999999</v>
      </c>
      <c r="I1981" t="s">
        <v>24</v>
      </c>
      <c r="J1981" t="s">
        <v>31</v>
      </c>
      <c r="K1981">
        <v>3348</v>
      </c>
      <c r="L1981" t="s">
        <v>73</v>
      </c>
      <c r="M1981">
        <v>8</v>
      </c>
      <c r="N1981">
        <v>5322</v>
      </c>
      <c r="O1981">
        <v>0</v>
      </c>
      <c r="P1981" t="s">
        <v>40</v>
      </c>
      <c r="Q1981">
        <v>19</v>
      </c>
      <c r="R1981">
        <v>19</v>
      </c>
      <c r="S1981">
        <v>1</v>
      </c>
      <c r="T1981">
        <v>11</v>
      </c>
      <c r="U1981" t="s">
        <v>146</v>
      </c>
      <c r="V1981">
        <v>18</v>
      </c>
      <c r="W1981">
        <v>0</v>
      </c>
      <c r="X1981">
        <v>36</v>
      </c>
      <c r="Y1981">
        <v>660</v>
      </c>
      <c r="Z1981">
        <v>664</v>
      </c>
      <c r="AA1981">
        <v>3348</v>
      </c>
      <c r="AB1981">
        <v>11</v>
      </c>
    </row>
    <row r="1982" spans="1:28" x14ac:dyDescent="0.25">
      <c r="A1982">
        <v>1981</v>
      </c>
      <c r="B1982">
        <v>101647</v>
      </c>
      <c r="C1982">
        <v>6250</v>
      </c>
      <c r="D1982">
        <v>900</v>
      </c>
      <c r="E1982" s="1">
        <v>0.1754</v>
      </c>
      <c r="F1982" t="s">
        <v>14</v>
      </c>
      <c r="G1982" t="s">
        <v>15</v>
      </c>
      <c r="H1982" s="1">
        <v>0.19850000000000001</v>
      </c>
      <c r="I1982" t="s">
        <v>126</v>
      </c>
      <c r="J1982" t="s">
        <v>31</v>
      </c>
      <c r="K1982">
        <v>2916.67</v>
      </c>
      <c r="L1982" t="s">
        <v>119</v>
      </c>
      <c r="M1982">
        <v>17</v>
      </c>
      <c r="N1982">
        <v>17659</v>
      </c>
      <c r="O1982">
        <v>9</v>
      </c>
      <c r="P1982" t="s">
        <v>19</v>
      </c>
      <c r="Q1982">
        <v>17</v>
      </c>
      <c r="R1982">
        <v>19</v>
      </c>
      <c r="S1982">
        <v>1</v>
      </c>
      <c r="T1982">
        <v>0</v>
      </c>
      <c r="U1982" t="s">
        <v>149</v>
      </c>
      <c r="V1982">
        <v>14</v>
      </c>
      <c r="W1982">
        <v>0</v>
      </c>
      <c r="X1982">
        <v>36</v>
      </c>
      <c r="Y1982">
        <v>655</v>
      </c>
      <c r="Z1982">
        <v>659</v>
      </c>
      <c r="AA1982">
        <v>2916.67</v>
      </c>
      <c r="AB1982">
        <v>0</v>
      </c>
    </row>
    <row r="1983" spans="1:28" x14ac:dyDescent="0.25">
      <c r="A1983">
        <v>1982</v>
      </c>
      <c r="B1983">
        <v>21203</v>
      </c>
      <c r="C1983">
        <v>5000</v>
      </c>
      <c r="D1983">
        <v>4900</v>
      </c>
      <c r="E1983" s="1">
        <v>6.9199999999999998E-2</v>
      </c>
      <c r="F1983" t="s">
        <v>14</v>
      </c>
      <c r="G1983" t="s">
        <v>68</v>
      </c>
      <c r="H1983" s="1">
        <v>0.10589999999999999</v>
      </c>
      <c r="I1983" t="s">
        <v>20</v>
      </c>
      <c r="J1983" t="s">
        <v>17</v>
      </c>
      <c r="K1983">
        <v>7083.33</v>
      </c>
      <c r="L1983" t="s">
        <v>88</v>
      </c>
      <c r="M1983">
        <v>9</v>
      </c>
      <c r="N1983">
        <v>0</v>
      </c>
      <c r="O1983">
        <v>3</v>
      </c>
      <c r="P1983" t="s">
        <v>49</v>
      </c>
      <c r="Q1983">
        <v>6</v>
      </c>
      <c r="R1983">
        <v>10</v>
      </c>
      <c r="S1983">
        <v>4</v>
      </c>
      <c r="T1983">
        <v>1</v>
      </c>
      <c r="U1983" t="s">
        <v>149</v>
      </c>
      <c r="V1983">
        <v>8</v>
      </c>
      <c r="W1983">
        <v>1</v>
      </c>
      <c r="X1983">
        <v>36</v>
      </c>
      <c r="Y1983">
        <v>755</v>
      </c>
      <c r="Z1983">
        <v>759</v>
      </c>
      <c r="AA1983">
        <v>7083.33</v>
      </c>
      <c r="AB1983">
        <v>1</v>
      </c>
    </row>
    <row r="1984" spans="1:28" x14ac:dyDescent="0.25">
      <c r="A1984">
        <v>1983</v>
      </c>
      <c r="B1984">
        <v>18933</v>
      </c>
      <c r="C1984">
        <v>10000</v>
      </c>
      <c r="D1984">
        <v>10000</v>
      </c>
      <c r="E1984" s="1">
        <v>0.1074</v>
      </c>
      <c r="F1984" t="s">
        <v>14</v>
      </c>
      <c r="G1984" t="s">
        <v>101</v>
      </c>
      <c r="H1984" s="1">
        <v>0.22739999999999999</v>
      </c>
      <c r="I1984" t="s">
        <v>71</v>
      </c>
      <c r="J1984" t="s">
        <v>17</v>
      </c>
      <c r="K1984">
        <v>5416.67</v>
      </c>
      <c r="L1984" t="s">
        <v>78</v>
      </c>
      <c r="M1984">
        <v>4</v>
      </c>
      <c r="N1984">
        <v>20143</v>
      </c>
      <c r="O1984">
        <v>1</v>
      </c>
      <c r="P1984" t="s">
        <v>40</v>
      </c>
      <c r="Q1984">
        <v>10</v>
      </c>
      <c r="R1984">
        <v>22</v>
      </c>
      <c r="S1984">
        <v>0</v>
      </c>
      <c r="T1984">
        <v>11</v>
      </c>
      <c r="U1984" t="s">
        <v>147</v>
      </c>
      <c r="V1984">
        <v>12</v>
      </c>
      <c r="W1984">
        <v>1</v>
      </c>
      <c r="X1984">
        <v>36</v>
      </c>
      <c r="Y1984">
        <v>710</v>
      </c>
      <c r="Z1984">
        <v>714</v>
      </c>
      <c r="AA1984">
        <v>5416.67</v>
      </c>
      <c r="AB1984">
        <v>11</v>
      </c>
    </row>
    <row r="1985" spans="1:28" x14ac:dyDescent="0.25">
      <c r="A1985">
        <v>1984</v>
      </c>
      <c r="B1985">
        <v>17315</v>
      </c>
      <c r="C1985">
        <v>12000</v>
      </c>
      <c r="D1985">
        <v>11341.5</v>
      </c>
      <c r="E1985" s="1">
        <v>6.9099999999999995E-2</v>
      </c>
      <c r="F1985" t="s">
        <v>14</v>
      </c>
      <c r="G1985" t="s">
        <v>15</v>
      </c>
      <c r="H1985" s="1">
        <v>0.1792</v>
      </c>
      <c r="I1985" t="s">
        <v>79</v>
      </c>
      <c r="J1985" t="s">
        <v>31</v>
      </c>
      <c r="K1985">
        <v>5200</v>
      </c>
      <c r="L1985" t="s">
        <v>78</v>
      </c>
      <c r="M1985">
        <v>16</v>
      </c>
      <c r="N1985">
        <v>8182</v>
      </c>
      <c r="O1985">
        <v>0</v>
      </c>
      <c r="P1985" t="s">
        <v>19</v>
      </c>
      <c r="Q1985">
        <v>6</v>
      </c>
      <c r="R1985">
        <v>17</v>
      </c>
      <c r="S1985">
        <v>1</v>
      </c>
      <c r="T1985">
        <v>0</v>
      </c>
      <c r="U1985" t="s">
        <v>146</v>
      </c>
      <c r="V1985">
        <v>12</v>
      </c>
      <c r="W1985">
        <v>0</v>
      </c>
      <c r="X1985">
        <v>36</v>
      </c>
      <c r="Y1985">
        <v>710</v>
      </c>
      <c r="Z1985">
        <v>714</v>
      </c>
      <c r="AA1985">
        <v>5200</v>
      </c>
      <c r="AB1985">
        <v>0</v>
      </c>
    </row>
    <row r="1986" spans="1:28" x14ac:dyDescent="0.25">
      <c r="A1986">
        <v>1985</v>
      </c>
      <c r="B1986">
        <v>2987</v>
      </c>
      <c r="C1986">
        <v>7000</v>
      </c>
      <c r="D1986">
        <v>6775</v>
      </c>
      <c r="E1986" s="1">
        <v>9.3200000000000005E-2</v>
      </c>
      <c r="F1986" t="s">
        <v>14</v>
      </c>
      <c r="G1986" t="s">
        <v>15</v>
      </c>
      <c r="H1986" s="1">
        <v>8.3400000000000002E-2</v>
      </c>
      <c r="I1986" t="s">
        <v>24</v>
      </c>
      <c r="J1986" t="s">
        <v>31</v>
      </c>
      <c r="K1986">
        <v>5000</v>
      </c>
      <c r="L1986" t="s">
        <v>106</v>
      </c>
      <c r="M1986">
        <v>6</v>
      </c>
      <c r="N1986">
        <v>3337</v>
      </c>
      <c r="O1986">
        <v>1</v>
      </c>
      <c r="P1986" t="s">
        <v>19</v>
      </c>
      <c r="Q1986">
        <v>9</v>
      </c>
      <c r="R1986">
        <v>8</v>
      </c>
      <c r="S1986">
        <v>1</v>
      </c>
      <c r="T1986">
        <v>0</v>
      </c>
      <c r="U1986" t="s">
        <v>147</v>
      </c>
      <c r="V1986">
        <v>9</v>
      </c>
      <c r="W1986">
        <v>0</v>
      </c>
      <c r="X1986">
        <v>36</v>
      </c>
      <c r="Y1986">
        <v>745</v>
      </c>
      <c r="Z1986">
        <v>749</v>
      </c>
      <c r="AA1986">
        <v>5000</v>
      </c>
      <c r="AB1986">
        <v>0</v>
      </c>
    </row>
    <row r="1987" spans="1:28" x14ac:dyDescent="0.25">
      <c r="A1987">
        <v>1986</v>
      </c>
      <c r="B1987">
        <v>28478</v>
      </c>
      <c r="C1987">
        <v>4000</v>
      </c>
      <c r="D1987">
        <v>4000</v>
      </c>
      <c r="E1987" s="1">
        <v>7.4899999999999994E-2</v>
      </c>
      <c r="F1987" t="s">
        <v>14</v>
      </c>
      <c r="G1987" t="s">
        <v>58</v>
      </c>
      <c r="H1987" s="1">
        <v>5.1999999999999998E-3</v>
      </c>
      <c r="I1987" t="s">
        <v>24</v>
      </c>
      <c r="J1987" t="s">
        <v>31</v>
      </c>
      <c r="K1987">
        <v>5416.67</v>
      </c>
      <c r="L1987" t="s">
        <v>88</v>
      </c>
      <c r="M1987">
        <v>4</v>
      </c>
      <c r="N1987">
        <v>929</v>
      </c>
      <c r="O1987">
        <v>0</v>
      </c>
      <c r="P1987" t="s">
        <v>49</v>
      </c>
      <c r="Q1987">
        <v>7</v>
      </c>
      <c r="R1987">
        <v>0</v>
      </c>
      <c r="S1987">
        <v>0</v>
      </c>
      <c r="T1987">
        <v>1</v>
      </c>
      <c r="U1987" t="s">
        <v>146</v>
      </c>
      <c r="V1987">
        <v>8</v>
      </c>
      <c r="W1987">
        <v>0</v>
      </c>
      <c r="X1987">
        <v>36</v>
      </c>
      <c r="Y1987">
        <v>755</v>
      </c>
      <c r="Z1987">
        <v>759</v>
      </c>
      <c r="AA1987">
        <v>5416.67</v>
      </c>
      <c r="AB1987">
        <v>1</v>
      </c>
    </row>
    <row r="1988" spans="1:28" x14ac:dyDescent="0.25">
      <c r="A1988">
        <v>1987</v>
      </c>
      <c r="B1988">
        <v>66430</v>
      </c>
      <c r="C1988">
        <v>7800</v>
      </c>
      <c r="D1988">
        <v>7800</v>
      </c>
      <c r="E1988" s="1">
        <v>0.13109999999999999</v>
      </c>
      <c r="F1988" t="s">
        <v>14</v>
      </c>
      <c r="G1988" t="s">
        <v>29</v>
      </c>
      <c r="H1988" s="1">
        <v>0.15559999999999999</v>
      </c>
      <c r="I1988" t="s">
        <v>46</v>
      </c>
      <c r="J1988" t="s">
        <v>17</v>
      </c>
      <c r="K1988">
        <v>5000</v>
      </c>
      <c r="L1988" t="s">
        <v>84</v>
      </c>
      <c r="M1988">
        <v>8</v>
      </c>
      <c r="N1988">
        <v>12889</v>
      </c>
      <c r="O1988">
        <v>0</v>
      </c>
      <c r="P1988" t="s">
        <v>28</v>
      </c>
      <c r="Q1988">
        <v>13</v>
      </c>
      <c r="R1988">
        <v>15</v>
      </c>
      <c r="S1988">
        <v>2</v>
      </c>
      <c r="T1988">
        <v>5</v>
      </c>
      <c r="U1988" t="s">
        <v>146</v>
      </c>
      <c r="V1988">
        <v>15</v>
      </c>
      <c r="W1988">
        <v>1</v>
      </c>
      <c r="X1988">
        <v>36</v>
      </c>
      <c r="Y1988">
        <v>680</v>
      </c>
      <c r="Z1988">
        <v>684</v>
      </c>
      <c r="AA1988">
        <v>5000</v>
      </c>
      <c r="AB1988">
        <v>5</v>
      </c>
    </row>
    <row r="1989" spans="1:28" x14ac:dyDescent="0.25">
      <c r="A1989">
        <v>1988</v>
      </c>
      <c r="B1989">
        <v>40357</v>
      </c>
      <c r="C1989">
        <v>15000</v>
      </c>
      <c r="D1989">
        <v>15000</v>
      </c>
      <c r="E1989" s="1">
        <v>0.1527</v>
      </c>
      <c r="F1989" t="s">
        <v>14</v>
      </c>
      <c r="G1989" t="s">
        <v>15</v>
      </c>
      <c r="H1989" s="1">
        <v>0.15579999999999999</v>
      </c>
      <c r="I1989" t="s">
        <v>65</v>
      </c>
      <c r="J1989" t="s">
        <v>31</v>
      </c>
      <c r="K1989">
        <v>6666.67</v>
      </c>
      <c r="L1989" t="s">
        <v>84</v>
      </c>
      <c r="M1989">
        <v>11</v>
      </c>
      <c r="N1989">
        <v>23226</v>
      </c>
      <c r="O1989">
        <v>1</v>
      </c>
      <c r="P1989" t="s">
        <v>22</v>
      </c>
      <c r="Q1989">
        <v>15</v>
      </c>
      <c r="R1989">
        <v>15</v>
      </c>
      <c r="S1989">
        <v>1</v>
      </c>
      <c r="T1989">
        <v>2</v>
      </c>
      <c r="U1989" t="s">
        <v>147</v>
      </c>
      <c r="V1989">
        <v>15</v>
      </c>
      <c r="W1989">
        <v>0</v>
      </c>
      <c r="X1989">
        <v>36</v>
      </c>
      <c r="Y1989">
        <v>680</v>
      </c>
      <c r="Z1989">
        <v>684</v>
      </c>
      <c r="AA1989">
        <v>6666.67</v>
      </c>
      <c r="AB1989">
        <v>2</v>
      </c>
    </row>
    <row r="1990" spans="1:28" x14ac:dyDescent="0.25">
      <c r="A1990">
        <v>1989</v>
      </c>
      <c r="B1990">
        <v>68833</v>
      </c>
      <c r="C1990">
        <v>14125</v>
      </c>
      <c r="D1990">
        <v>14125</v>
      </c>
      <c r="E1990" s="1">
        <v>0.18490000000000001</v>
      </c>
      <c r="F1990" t="s">
        <v>14</v>
      </c>
      <c r="G1990" t="s">
        <v>15</v>
      </c>
      <c r="H1990" s="1">
        <v>8.1000000000000003E-2</v>
      </c>
      <c r="I1990" t="s">
        <v>71</v>
      </c>
      <c r="J1990" t="s">
        <v>31</v>
      </c>
      <c r="K1990">
        <v>3000</v>
      </c>
      <c r="L1990" t="s">
        <v>36</v>
      </c>
      <c r="M1990">
        <v>6</v>
      </c>
      <c r="N1990">
        <v>8992</v>
      </c>
      <c r="O1990">
        <v>1</v>
      </c>
      <c r="P1990" t="s">
        <v>40</v>
      </c>
      <c r="Q1990">
        <v>18</v>
      </c>
      <c r="R1990">
        <v>8</v>
      </c>
      <c r="S1990">
        <v>1</v>
      </c>
      <c r="T1990">
        <v>11</v>
      </c>
      <c r="U1990" t="s">
        <v>147</v>
      </c>
      <c r="V1990">
        <v>16</v>
      </c>
      <c r="W1990">
        <v>0</v>
      </c>
      <c r="X1990">
        <v>36</v>
      </c>
      <c r="Y1990">
        <v>670</v>
      </c>
      <c r="Z1990">
        <v>674</v>
      </c>
      <c r="AA1990">
        <v>3000</v>
      </c>
      <c r="AB1990">
        <v>11</v>
      </c>
    </row>
    <row r="1991" spans="1:28" x14ac:dyDescent="0.25">
      <c r="A1991">
        <v>1990</v>
      </c>
      <c r="B1991">
        <v>23553</v>
      </c>
      <c r="C1991">
        <v>8000</v>
      </c>
      <c r="D1991">
        <v>8000</v>
      </c>
      <c r="E1991" s="1">
        <v>5.4199999999999998E-2</v>
      </c>
      <c r="F1991" t="s">
        <v>14</v>
      </c>
      <c r="G1991" t="s">
        <v>29</v>
      </c>
      <c r="H1991" s="1">
        <v>4.4699999999999997E-2</v>
      </c>
      <c r="I1991" t="s">
        <v>24</v>
      </c>
      <c r="J1991" t="s">
        <v>35</v>
      </c>
      <c r="K1991">
        <v>3936</v>
      </c>
      <c r="L1991" t="s">
        <v>67</v>
      </c>
      <c r="M1991">
        <v>7</v>
      </c>
      <c r="N1991">
        <v>5235</v>
      </c>
      <c r="O1991">
        <v>0</v>
      </c>
      <c r="P1991" t="s">
        <v>40</v>
      </c>
      <c r="Q1991">
        <v>5</v>
      </c>
      <c r="R1991">
        <v>4</v>
      </c>
      <c r="S1991">
        <v>2</v>
      </c>
      <c r="T1991">
        <v>11</v>
      </c>
      <c r="U1991" t="s">
        <v>146</v>
      </c>
      <c r="V1991">
        <v>7</v>
      </c>
      <c r="W1991">
        <v>1</v>
      </c>
      <c r="X1991">
        <v>36</v>
      </c>
      <c r="Y1991">
        <v>780</v>
      </c>
      <c r="Z1991">
        <v>784</v>
      </c>
      <c r="AA1991">
        <v>3936</v>
      </c>
      <c r="AB1991">
        <v>11</v>
      </c>
    </row>
    <row r="1992" spans="1:28" x14ac:dyDescent="0.25">
      <c r="A1992">
        <v>1991</v>
      </c>
      <c r="B1992">
        <v>29165</v>
      </c>
      <c r="C1992">
        <v>4325</v>
      </c>
      <c r="D1992">
        <v>4325</v>
      </c>
      <c r="E1992" s="1">
        <v>7.4899999999999994E-2</v>
      </c>
      <c r="F1992" t="s">
        <v>14</v>
      </c>
      <c r="G1992" t="s">
        <v>29</v>
      </c>
      <c r="H1992" s="1">
        <v>5.4699999999999999E-2</v>
      </c>
      <c r="I1992" t="s">
        <v>46</v>
      </c>
      <c r="J1992" t="s">
        <v>17</v>
      </c>
      <c r="K1992">
        <v>3691.67</v>
      </c>
      <c r="L1992" t="s">
        <v>21</v>
      </c>
      <c r="M1992">
        <v>9</v>
      </c>
      <c r="N1992">
        <v>5074</v>
      </c>
      <c r="O1992">
        <v>0</v>
      </c>
      <c r="P1992" t="s">
        <v>40</v>
      </c>
      <c r="Q1992">
        <v>7</v>
      </c>
      <c r="R1992">
        <v>5</v>
      </c>
      <c r="S1992">
        <v>2</v>
      </c>
      <c r="T1992">
        <v>11</v>
      </c>
      <c r="U1992" t="s">
        <v>146</v>
      </c>
      <c r="V1992">
        <v>11</v>
      </c>
      <c r="W1992">
        <v>1</v>
      </c>
      <c r="X1992">
        <v>36</v>
      </c>
      <c r="Y1992">
        <v>715</v>
      </c>
      <c r="Z1992">
        <v>719</v>
      </c>
      <c r="AA1992">
        <v>3691.67</v>
      </c>
      <c r="AB1992">
        <v>11</v>
      </c>
    </row>
    <row r="1993" spans="1:28" x14ac:dyDescent="0.25">
      <c r="A1993">
        <v>1992</v>
      </c>
      <c r="B1993">
        <v>40616</v>
      </c>
      <c r="C1993">
        <v>15000</v>
      </c>
      <c r="D1993">
        <v>15000</v>
      </c>
      <c r="E1993" s="1">
        <v>0.13489999999999999</v>
      </c>
      <c r="F1993" t="s">
        <v>14</v>
      </c>
      <c r="G1993" t="s">
        <v>58</v>
      </c>
      <c r="H1993" s="1">
        <v>9.7299999999999998E-2</v>
      </c>
      <c r="I1993" t="s">
        <v>69</v>
      </c>
      <c r="J1993" t="s">
        <v>31</v>
      </c>
      <c r="K1993">
        <v>3000</v>
      </c>
      <c r="L1993" t="s">
        <v>42</v>
      </c>
      <c r="M1993">
        <v>9</v>
      </c>
      <c r="N1993">
        <v>7005</v>
      </c>
      <c r="O1993">
        <v>1</v>
      </c>
      <c r="P1993" t="s">
        <v>64</v>
      </c>
      <c r="Q1993">
        <v>13</v>
      </c>
      <c r="R1993">
        <v>9</v>
      </c>
      <c r="S1993">
        <v>0</v>
      </c>
      <c r="T1993">
        <v>4</v>
      </c>
      <c r="U1993" t="s">
        <v>147</v>
      </c>
      <c r="V1993">
        <v>12</v>
      </c>
      <c r="W1993">
        <v>0</v>
      </c>
      <c r="X1993">
        <v>36</v>
      </c>
      <c r="Y1993">
        <v>705</v>
      </c>
      <c r="Z1993">
        <v>709</v>
      </c>
      <c r="AA1993">
        <v>3000</v>
      </c>
      <c r="AB1993">
        <v>4</v>
      </c>
    </row>
    <row r="1994" spans="1:28" x14ac:dyDescent="0.25">
      <c r="A1994">
        <v>1993</v>
      </c>
      <c r="B1994">
        <v>63687</v>
      </c>
      <c r="C1994">
        <v>12000</v>
      </c>
      <c r="D1994">
        <v>12000</v>
      </c>
      <c r="E1994" s="1">
        <v>0.1016</v>
      </c>
      <c r="F1994" t="s">
        <v>14</v>
      </c>
      <c r="G1994" t="s">
        <v>15</v>
      </c>
      <c r="H1994" s="1">
        <v>0.28010000000000002</v>
      </c>
      <c r="I1994" t="s">
        <v>71</v>
      </c>
      <c r="J1994" t="s">
        <v>31</v>
      </c>
      <c r="K1994">
        <v>2916.67</v>
      </c>
      <c r="L1994" t="s">
        <v>78</v>
      </c>
      <c r="M1994">
        <v>8</v>
      </c>
      <c r="N1994">
        <v>6913</v>
      </c>
      <c r="O1994">
        <v>0</v>
      </c>
      <c r="P1994" t="s">
        <v>37</v>
      </c>
      <c r="Q1994">
        <v>10</v>
      </c>
      <c r="R1994">
        <v>28</v>
      </c>
      <c r="S1994">
        <v>1</v>
      </c>
      <c r="T1994">
        <v>3</v>
      </c>
      <c r="U1994" t="s">
        <v>146</v>
      </c>
      <c r="V1994">
        <v>12</v>
      </c>
      <c r="W1994">
        <v>0</v>
      </c>
      <c r="X1994">
        <v>36</v>
      </c>
      <c r="Y1994">
        <v>710</v>
      </c>
      <c r="Z1994">
        <v>714</v>
      </c>
      <c r="AA1994">
        <v>2916.67</v>
      </c>
      <c r="AB1994">
        <v>3</v>
      </c>
    </row>
    <row r="1995" spans="1:28" x14ac:dyDescent="0.25">
      <c r="A1995">
        <v>1994</v>
      </c>
      <c r="B1995">
        <v>41195</v>
      </c>
      <c r="C1995">
        <v>6575</v>
      </c>
      <c r="D1995">
        <v>6575</v>
      </c>
      <c r="E1995" s="1">
        <v>8.8999999999999996E-2</v>
      </c>
      <c r="F1995" t="s">
        <v>14</v>
      </c>
      <c r="G1995" t="s">
        <v>15</v>
      </c>
      <c r="H1995" s="1">
        <v>4.3900000000000002E-2</v>
      </c>
      <c r="I1995" t="s">
        <v>46</v>
      </c>
      <c r="J1995" t="s">
        <v>17</v>
      </c>
      <c r="K1995">
        <v>7500</v>
      </c>
      <c r="L1995" t="s">
        <v>78</v>
      </c>
      <c r="M1995">
        <v>5</v>
      </c>
      <c r="N1995">
        <v>6670</v>
      </c>
      <c r="O1995">
        <v>0</v>
      </c>
      <c r="P1995" t="s">
        <v>44</v>
      </c>
      <c r="Q1995">
        <v>8</v>
      </c>
      <c r="R1995">
        <v>4</v>
      </c>
      <c r="S1995">
        <v>1</v>
      </c>
      <c r="T1995">
        <v>8</v>
      </c>
      <c r="U1995" t="s">
        <v>146</v>
      </c>
      <c r="V1995">
        <v>12</v>
      </c>
      <c r="W1995">
        <v>1</v>
      </c>
      <c r="X1995">
        <v>36</v>
      </c>
      <c r="Y1995">
        <v>710</v>
      </c>
      <c r="Z1995">
        <v>714</v>
      </c>
      <c r="AA1995">
        <v>7500</v>
      </c>
      <c r="AB1995">
        <v>8</v>
      </c>
    </row>
    <row r="1996" spans="1:28" x14ac:dyDescent="0.25">
      <c r="A1996">
        <v>1995</v>
      </c>
      <c r="B1996">
        <v>78765</v>
      </c>
      <c r="C1996">
        <v>9000</v>
      </c>
      <c r="D1996">
        <v>9000</v>
      </c>
      <c r="E1996" s="1">
        <v>0.1016</v>
      </c>
      <c r="F1996" t="s">
        <v>14</v>
      </c>
      <c r="G1996" t="s">
        <v>15</v>
      </c>
      <c r="H1996" s="1">
        <v>0.1376</v>
      </c>
      <c r="I1996" t="s">
        <v>24</v>
      </c>
      <c r="J1996" t="s">
        <v>31</v>
      </c>
      <c r="K1996">
        <v>5166.67</v>
      </c>
      <c r="L1996" t="s">
        <v>78</v>
      </c>
      <c r="M1996">
        <v>10</v>
      </c>
      <c r="N1996">
        <v>6490</v>
      </c>
      <c r="O1996">
        <v>0</v>
      </c>
      <c r="P1996" t="s">
        <v>40</v>
      </c>
      <c r="Q1996">
        <v>10</v>
      </c>
      <c r="R1996">
        <v>13</v>
      </c>
      <c r="S1996">
        <v>1</v>
      </c>
      <c r="T1996">
        <v>11</v>
      </c>
      <c r="U1996" t="s">
        <v>146</v>
      </c>
      <c r="V1996">
        <v>12</v>
      </c>
      <c r="W1996">
        <v>0</v>
      </c>
      <c r="X1996">
        <v>36</v>
      </c>
      <c r="Y1996">
        <v>710</v>
      </c>
      <c r="Z1996">
        <v>714</v>
      </c>
      <c r="AA1996">
        <v>5166.67</v>
      </c>
      <c r="AB1996">
        <v>11</v>
      </c>
    </row>
    <row r="1997" spans="1:28" x14ac:dyDescent="0.25">
      <c r="A1997">
        <v>1996</v>
      </c>
      <c r="B1997">
        <v>15631</v>
      </c>
      <c r="C1997">
        <v>4500</v>
      </c>
      <c r="D1997">
        <v>4500</v>
      </c>
      <c r="E1997" s="1">
        <v>8.8800000000000004E-2</v>
      </c>
      <c r="F1997" t="s">
        <v>14</v>
      </c>
      <c r="G1997" t="s">
        <v>29</v>
      </c>
      <c r="H1997" s="1">
        <v>7.0699999999999999E-2</v>
      </c>
      <c r="I1997" t="s">
        <v>116</v>
      </c>
      <c r="J1997" t="s">
        <v>17</v>
      </c>
      <c r="K1997">
        <v>5250</v>
      </c>
      <c r="L1997" t="s">
        <v>78</v>
      </c>
      <c r="M1997">
        <v>10</v>
      </c>
      <c r="N1997">
        <v>9356</v>
      </c>
      <c r="O1997">
        <v>2</v>
      </c>
      <c r="P1997" t="s">
        <v>32</v>
      </c>
      <c r="Q1997">
        <v>8</v>
      </c>
      <c r="R1997">
        <v>7</v>
      </c>
      <c r="S1997">
        <v>2</v>
      </c>
      <c r="T1997">
        <v>9</v>
      </c>
      <c r="U1997" t="s">
        <v>148</v>
      </c>
      <c r="V1997">
        <v>12</v>
      </c>
      <c r="W1997">
        <v>1</v>
      </c>
      <c r="X1997">
        <v>36</v>
      </c>
      <c r="Y1997">
        <v>710</v>
      </c>
      <c r="Z1997">
        <v>714</v>
      </c>
      <c r="AA1997">
        <v>5250</v>
      </c>
      <c r="AB1997">
        <v>9</v>
      </c>
    </row>
    <row r="1998" spans="1:28" x14ac:dyDescent="0.25">
      <c r="A1998">
        <v>1997</v>
      </c>
      <c r="B1998">
        <v>9367</v>
      </c>
      <c r="C1998">
        <v>20000</v>
      </c>
      <c r="D1998">
        <v>19875</v>
      </c>
      <c r="E1998" s="1">
        <v>0.10249999999999999</v>
      </c>
      <c r="F1998" t="s">
        <v>14</v>
      </c>
      <c r="G1998" t="s">
        <v>29</v>
      </c>
      <c r="H1998" s="1">
        <v>0.1338</v>
      </c>
      <c r="I1998" t="s">
        <v>46</v>
      </c>
      <c r="J1998" t="s">
        <v>17</v>
      </c>
      <c r="K1998">
        <v>10000</v>
      </c>
      <c r="L1998" t="s">
        <v>82</v>
      </c>
      <c r="M1998">
        <v>14</v>
      </c>
      <c r="N1998">
        <v>25668</v>
      </c>
      <c r="O1998">
        <v>1</v>
      </c>
      <c r="P1998" t="s">
        <v>44</v>
      </c>
      <c r="Q1998">
        <v>10</v>
      </c>
      <c r="R1998">
        <v>13</v>
      </c>
      <c r="S1998">
        <v>2</v>
      </c>
      <c r="T1998">
        <v>8</v>
      </c>
      <c r="U1998" t="s">
        <v>147</v>
      </c>
      <c r="V1998">
        <v>8</v>
      </c>
      <c r="W1998">
        <v>1</v>
      </c>
      <c r="X1998">
        <v>36</v>
      </c>
      <c r="Y1998">
        <v>750</v>
      </c>
      <c r="Z1998">
        <v>754</v>
      </c>
      <c r="AA1998">
        <v>10000</v>
      </c>
      <c r="AB1998">
        <v>8</v>
      </c>
    </row>
    <row r="1999" spans="1:28" x14ac:dyDescent="0.25">
      <c r="A1999">
        <v>1998</v>
      </c>
      <c r="B1999">
        <v>9658</v>
      </c>
      <c r="C1999">
        <v>1950</v>
      </c>
      <c r="D1999">
        <v>1950</v>
      </c>
      <c r="E1999" s="1">
        <v>0.13109999999999999</v>
      </c>
      <c r="F1999" t="s">
        <v>14</v>
      </c>
      <c r="G1999" t="s">
        <v>33</v>
      </c>
      <c r="H1999" s="1">
        <v>0.15079999999999999</v>
      </c>
      <c r="I1999" t="s">
        <v>24</v>
      </c>
      <c r="J1999" t="s">
        <v>31</v>
      </c>
      <c r="K1999">
        <v>2600</v>
      </c>
      <c r="L1999" t="s">
        <v>84</v>
      </c>
      <c r="M1999">
        <v>6</v>
      </c>
      <c r="N1999">
        <v>4100</v>
      </c>
      <c r="O1999">
        <v>1</v>
      </c>
      <c r="P1999" t="s">
        <v>37</v>
      </c>
      <c r="Q1999">
        <v>13</v>
      </c>
      <c r="R1999">
        <v>15</v>
      </c>
      <c r="S1999">
        <v>3</v>
      </c>
      <c r="T1999">
        <v>3</v>
      </c>
      <c r="U1999" t="s">
        <v>147</v>
      </c>
      <c r="V1999">
        <v>15</v>
      </c>
      <c r="W1999">
        <v>0</v>
      </c>
      <c r="X1999">
        <v>36</v>
      </c>
      <c r="Y1999">
        <v>680</v>
      </c>
      <c r="Z1999">
        <v>684</v>
      </c>
      <c r="AA1999">
        <v>2600</v>
      </c>
      <c r="AB1999">
        <v>3</v>
      </c>
    </row>
    <row r="2000" spans="1:28" x14ac:dyDescent="0.25">
      <c r="A2000">
        <v>1999</v>
      </c>
      <c r="B2000">
        <v>41411</v>
      </c>
      <c r="C2000">
        <v>35000</v>
      </c>
      <c r="D2000">
        <v>35000</v>
      </c>
      <c r="E2000" s="1">
        <v>0.16289999999999999</v>
      </c>
      <c r="F2000" t="s">
        <v>14</v>
      </c>
      <c r="G2000" t="s">
        <v>15</v>
      </c>
      <c r="H2000" s="1">
        <v>0.17169999999999999</v>
      </c>
      <c r="I2000" t="s">
        <v>71</v>
      </c>
      <c r="J2000" t="s">
        <v>17</v>
      </c>
      <c r="K2000">
        <v>39583.33</v>
      </c>
      <c r="L2000" t="s">
        <v>42</v>
      </c>
      <c r="M2000">
        <v>14</v>
      </c>
      <c r="N2000">
        <v>55965</v>
      </c>
      <c r="O2000">
        <v>2</v>
      </c>
      <c r="P2000" t="s">
        <v>40</v>
      </c>
      <c r="Q2000">
        <v>16</v>
      </c>
      <c r="R2000">
        <v>17</v>
      </c>
      <c r="S2000">
        <v>1</v>
      </c>
      <c r="T2000">
        <v>11</v>
      </c>
      <c r="U2000" t="s">
        <v>148</v>
      </c>
      <c r="V2000">
        <v>12</v>
      </c>
      <c r="W2000">
        <v>1</v>
      </c>
      <c r="X2000">
        <v>36</v>
      </c>
      <c r="Y2000">
        <v>705</v>
      </c>
      <c r="Z2000">
        <v>709</v>
      </c>
      <c r="AA2000">
        <v>39583.33</v>
      </c>
      <c r="AB2000">
        <v>11</v>
      </c>
    </row>
    <row r="2001" spans="1:28" x14ac:dyDescent="0.25">
      <c r="A2001">
        <v>2000</v>
      </c>
      <c r="B2001">
        <v>92344</v>
      </c>
      <c r="C2001">
        <v>8000</v>
      </c>
      <c r="D2001">
        <v>8000</v>
      </c>
      <c r="E2001" s="1">
        <v>0.1409</v>
      </c>
      <c r="F2001" t="s">
        <v>14</v>
      </c>
      <c r="G2001" t="s">
        <v>29</v>
      </c>
      <c r="H2001" s="1">
        <v>0.16220000000000001</v>
      </c>
      <c r="I2001" t="s">
        <v>107</v>
      </c>
      <c r="J2001" t="s">
        <v>31</v>
      </c>
      <c r="K2001">
        <v>4166.67</v>
      </c>
      <c r="L2001" t="s">
        <v>62</v>
      </c>
      <c r="M2001">
        <v>12</v>
      </c>
      <c r="N2001">
        <v>16838</v>
      </c>
      <c r="O2001">
        <v>0</v>
      </c>
      <c r="P2001" t="s">
        <v>28</v>
      </c>
      <c r="Q2001">
        <v>14</v>
      </c>
      <c r="R2001">
        <v>16</v>
      </c>
      <c r="S2001">
        <v>2</v>
      </c>
      <c r="T2001">
        <v>5</v>
      </c>
      <c r="U2001" t="s">
        <v>146</v>
      </c>
      <c r="V2001">
        <v>15</v>
      </c>
      <c r="W2001">
        <v>0</v>
      </c>
      <c r="X2001">
        <v>36</v>
      </c>
      <c r="Y2001">
        <v>675</v>
      </c>
      <c r="Z2001">
        <v>679</v>
      </c>
      <c r="AA2001">
        <v>4166.67</v>
      </c>
      <c r="AB2001">
        <v>5</v>
      </c>
    </row>
    <row r="2002" spans="1:28" x14ac:dyDescent="0.25">
      <c r="A2002">
        <v>2001</v>
      </c>
      <c r="B2002">
        <v>25040</v>
      </c>
      <c r="C2002">
        <v>15000</v>
      </c>
      <c r="D2002">
        <v>15000</v>
      </c>
      <c r="E2002" s="1">
        <v>0.10589999999999999</v>
      </c>
      <c r="F2002" t="s">
        <v>14</v>
      </c>
      <c r="G2002" t="s">
        <v>91</v>
      </c>
      <c r="H2002" s="1">
        <v>7.5499999999999998E-2</v>
      </c>
      <c r="I2002" t="s">
        <v>24</v>
      </c>
      <c r="J2002" t="s">
        <v>31</v>
      </c>
      <c r="K2002">
        <v>8750</v>
      </c>
      <c r="L2002" t="s">
        <v>55</v>
      </c>
      <c r="M2002">
        <v>6</v>
      </c>
      <c r="N2002">
        <v>6056</v>
      </c>
      <c r="O2002">
        <v>1</v>
      </c>
      <c r="P2002" t="s">
        <v>32</v>
      </c>
      <c r="Q2002">
        <v>10</v>
      </c>
      <c r="R2002">
        <v>7</v>
      </c>
      <c r="S2002">
        <v>0</v>
      </c>
      <c r="T2002">
        <v>9</v>
      </c>
      <c r="U2002" t="s">
        <v>147</v>
      </c>
      <c r="V2002">
        <v>9</v>
      </c>
      <c r="W2002">
        <v>0</v>
      </c>
      <c r="X2002">
        <v>36</v>
      </c>
      <c r="Y2002">
        <v>740</v>
      </c>
      <c r="Z2002">
        <v>744</v>
      </c>
      <c r="AA2002">
        <v>8750</v>
      </c>
      <c r="AB2002">
        <v>9</v>
      </c>
    </row>
    <row r="2003" spans="1:28" x14ac:dyDescent="0.25">
      <c r="A2003">
        <v>2002</v>
      </c>
      <c r="B2003">
        <v>20709</v>
      </c>
      <c r="C2003">
        <v>5650</v>
      </c>
      <c r="D2003">
        <v>5650</v>
      </c>
      <c r="E2003" s="1">
        <v>7.6600000000000001E-2</v>
      </c>
      <c r="F2003" t="s">
        <v>14</v>
      </c>
      <c r="G2003" t="s">
        <v>15</v>
      </c>
      <c r="H2003" s="1">
        <v>0.16489999999999999</v>
      </c>
      <c r="I2003" t="s">
        <v>61</v>
      </c>
      <c r="J2003" t="s">
        <v>17</v>
      </c>
      <c r="K2003">
        <v>5100</v>
      </c>
      <c r="L2003" t="s">
        <v>83</v>
      </c>
      <c r="M2003">
        <v>6</v>
      </c>
      <c r="N2003">
        <v>9863</v>
      </c>
      <c r="O2003">
        <v>0</v>
      </c>
      <c r="P2003" t="s">
        <v>49</v>
      </c>
      <c r="Q2003">
        <v>7</v>
      </c>
      <c r="R2003">
        <v>16</v>
      </c>
      <c r="S2003">
        <v>1</v>
      </c>
      <c r="T2003">
        <v>1</v>
      </c>
      <c r="U2003" t="s">
        <v>146</v>
      </c>
      <c r="V2003">
        <v>13</v>
      </c>
      <c r="W2003">
        <v>1</v>
      </c>
      <c r="X2003">
        <v>36</v>
      </c>
      <c r="Y2003">
        <v>700</v>
      </c>
      <c r="Z2003">
        <v>704</v>
      </c>
      <c r="AA2003">
        <v>5100</v>
      </c>
      <c r="AB2003">
        <v>1</v>
      </c>
    </row>
    <row r="2004" spans="1:28" x14ac:dyDescent="0.25">
      <c r="A2004">
        <v>2003</v>
      </c>
      <c r="B2004">
        <v>89473</v>
      </c>
      <c r="C2004">
        <v>6800</v>
      </c>
      <c r="D2004">
        <v>6800</v>
      </c>
      <c r="E2004" s="1">
        <v>0.158</v>
      </c>
      <c r="F2004" t="s">
        <v>14</v>
      </c>
      <c r="G2004" t="s">
        <v>15</v>
      </c>
      <c r="H2004" s="1">
        <v>0.15429999999999999</v>
      </c>
      <c r="I2004" t="s">
        <v>85</v>
      </c>
      <c r="J2004" t="s">
        <v>31</v>
      </c>
      <c r="K2004">
        <v>2708.33</v>
      </c>
      <c r="L2004" t="s">
        <v>84</v>
      </c>
      <c r="M2004">
        <v>5</v>
      </c>
      <c r="N2004">
        <v>2964</v>
      </c>
      <c r="O2004">
        <v>0</v>
      </c>
      <c r="P2004" t="s">
        <v>49</v>
      </c>
      <c r="Q2004">
        <v>15</v>
      </c>
      <c r="R2004">
        <v>15</v>
      </c>
      <c r="S2004">
        <v>1</v>
      </c>
      <c r="T2004">
        <v>1</v>
      </c>
      <c r="U2004" t="s">
        <v>146</v>
      </c>
      <c r="V2004">
        <v>15</v>
      </c>
      <c r="W2004">
        <v>0</v>
      </c>
      <c r="X2004">
        <v>36</v>
      </c>
      <c r="Y2004">
        <v>680</v>
      </c>
      <c r="Z2004">
        <v>684</v>
      </c>
      <c r="AA2004">
        <v>2708.33</v>
      </c>
      <c r="AB2004">
        <v>1</v>
      </c>
    </row>
    <row r="2005" spans="1:28" x14ac:dyDescent="0.25">
      <c r="A2005">
        <v>2004</v>
      </c>
      <c r="B2005">
        <v>97353</v>
      </c>
      <c r="C2005">
        <v>3000</v>
      </c>
      <c r="D2005">
        <v>3000</v>
      </c>
      <c r="E2005" s="1">
        <v>0.1905</v>
      </c>
      <c r="F2005" t="s">
        <v>14</v>
      </c>
      <c r="G2005" t="s">
        <v>33</v>
      </c>
      <c r="H2005" s="1">
        <v>0.28739999999999999</v>
      </c>
      <c r="I2005" t="s">
        <v>24</v>
      </c>
      <c r="J2005" t="s">
        <v>17</v>
      </c>
      <c r="K2005">
        <v>7116.25</v>
      </c>
      <c r="L2005" t="s">
        <v>73</v>
      </c>
      <c r="M2005">
        <v>7</v>
      </c>
      <c r="N2005">
        <v>7416</v>
      </c>
      <c r="O2005">
        <v>0</v>
      </c>
      <c r="P2005" t="s">
        <v>40</v>
      </c>
      <c r="Q2005">
        <v>19</v>
      </c>
      <c r="R2005">
        <v>28</v>
      </c>
      <c r="S2005">
        <v>3</v>
      </c>
      <c r="T2005">
        <v>11</v>
      </c>
      <c r="U2005" t="s">
        <v>146</v>
      </c>
      <c r="V2005">
        <v>18</v>
      </c>
      <c r="W2005">
        <v>1</v>
      </c>
      <c r="X2005">
        <v>36</v>
      </c>
      <c r="Y2005">
        <v>660</v>
      </c>
      <c r="Z2005">
        <v>664</v>
      </c>
      <c r="AA2005">
        <v>7116.25</v>
      </c>
      <c r="AB2005">
        <v>11</v>
      </c>
    </row>
    <row r="2006" spans="1:28" x14ac:dyDescent="0.25">
      <c r="A2006">
        <v>2005</v>
      </c>
      <c r="B2006">
        <v>76770</v>
      </c>
      <c r="C2006">
        <v>5675</v>
      </c>
      <c r="D2006">
        <v>5675</v>
      </c>
      <c r="E2006" s="1">
        <v>0.1114</v>
      </c>
      <c r="F2006" t="s">
        <v>14</v>
      </c>
      <c r="G2006" t="s">
        <v>15</v>
      </c>
      <c r="H2006" s="1">
        <v>0.29399999999999998</v>
      </c>
      <c r="I2006" t="s">
        <v>24</v>
      </c>
      <c r="J2006" t="s">
        <v>31</v>
      </c>
      <c r="K2006">
        <v>2333.33</v>
      </c>
      <c r="L2006" t="s">
        <v>42</v>
      </c>
      <c r="M2006">
        <v>6</v>
      </c>
      <c r="N2006">
        <v>9687</v>
      </c>
      <c r="O2006">
        <v>1</v>
      </c>
      <c r="P2006" t="s">
        <v>28</v>
      </c>
      <c r="Q2006">
        <v>11</v>
      </c>
      <c r="R2006">
        <v>29</v>
      </c>
      <c r="S2006">
        <v>1</v>
      </c>
      <c r="T2006">
        <v>5</v>
      </c>
      <c r="U2006" t="s">
        <v>147</v>
      </c>
      <c r="V2006">
        <v>12</v>
      </c>
      <c r="W2006">
        <v>0</v>
      </c>
      <c r="X2006">
        <v>36</v>
      </c>
      <c r="Y2006">
        <v>705</v>
      </c>
      <c r="Z2006">
        <v>709</v>
      </c>
      <c r="AA2006">
        <v>2333.33</v>
      </c>
      <c r="AB2006">
        <v>5</v>
      </c>
    </row>
    <row r="2007" spans="1:28" x14ac:dyDescent="0.25">
      <c r="A2007">
        <v>2006</v>
      </c>
      <c r="B2007">
        <v>11185</v>
      </c>
      <c r="C2007">
        <v>12000</v>
      </c>
      <c r="D2007">
        <v>12000</v>
      </c>
      <c r="E2007" s="1">
        <v>0.17929999999999999</v>
      </c>
      <c r="F2007" t="s">
        <v>23</v>
      </c>
      <c r="G2007" t="s">
        <v>15</v>
      </c>
      <c r="H2007" s="1">
        <v>7.1999999999999998E-3</v>
      </c>
      <c r="I2007" t="s">
        <v>114</v>
      </c>
      <c r="J2007" t="s">
        <v>17</v>
      </c>
      <c r="K2007">
        <v>6500</v>
      </c>
      <c r="L2007" t="s">
        <v>36</v>
      </c>
      <c r="M2007">
        <v>4</v>
      </c>
      <c r="N2007">
        <v>1549</v>
      </c>
      <c r="O2007">
        <v>1</v>
      </c>
      <c r="P2007" t="s">
        <v>40</v>
      </c>
      <c r="Q2007">
        <v>17</v>
      </c>
      <c r="R2007">
        <v>0</v>
      </c>
      <c r="S2007">
        <v>1</v>
      </c>
      <c r="T2007">
        <v>11</v>
      </c>
      <c r="U2007" t="s">
        <v>147</v>
      </c>
      <c r="V2007">
        <v>16</v>
      </c>
      <c r="W2007">
        <v>1</v>
      </c>
      <c r="X2007">
        <v>60</v>
      </c>
      <c r="Y2007">
        <v>670</v>
      </c>
      <c r="Z2007">
        <v>674</v>
      </c>
      <c r="AA2007">
        <v>6500</v>
      </c>
      <c r="AB2007">
        <v>11</v>
      </c>
    </row>
    <row r="2008" spans="1:28" x14ac:dyDescent="0.25">
      <c r="A2008">
        <v>2007</v>
      </c>
      <c r="B2008">
        <v>91147</v>
      </c>
      <c r="C2008">
        <v>11100</v>
      </c>
      <c r="D2008">
        <v>11100</v>
      </c>
      <c r="E2008" s="1">
        <v>0.15310000000000001</v>
      </c>
      <c r="F2008" t="s">
        <v>14</v>
      </c>
      <c r="G2008" t="s">
        <v>15</v>
      </c>
      <c r="H2008" s="1">
        <v>0.1203</v>
      </c>
      <c r="I2008" t="s">
        <v>79</v>
      </c>
      <c r="J2008" t="s">
        <v>17</v>
      </c>
      <c r="K2008">
        <v>2666.67</v>
      </c>
      <c r="L2008" t="s">
        <v>84</v>
      </c>
      <c r="M2008">
        <v>12</v>
      </c>
      <c r="N2008">
        <v>8990</v>
      </c>
      <c r="O2008">
        <v>0</v>
      </c>
      <c r="P2008" t="s">
        <v>40</v>
      </c>
      <c r="Q2008">
        <v>15</v>
      </c>
      <c r="R2008">
        <v>12</v>
      </c>
      <c r="S2008">
        <v>1</v>
      </c>
      <c r="T2008">
        <v>11</v>
      </c>
      <c r="U2008" t="s">
        <v>146</v>
      </c>
      <c r="V2008">
        <v>15</v>
      </c>
      <c r="W2008">
        <v>1</v>
      </c>
      <c r="X2008">
        <v>36</v>
      </c>
      <c r="Y2008">
        <v>680</v>
      </c>
      <c r="Z2008">
        <v>684</v>
      </c>
      <c r="AA2008">
        <v>2666.67</v>
      </c>
      <c r="AB2008">
        <v>11</v>
      </c>
    </row>
    <row r="2009" spans="1:28" x14ac:dyDescent="0.25">
      <c r="A2009">
        <v>2008</v>
      </c>
      <c r="B2009">
        <v>77149</v>
      </c>
      <c r="C2009">
        <v>16000</v>
      </c>
      <c r="D2009">
        <v>16000</v>
      </c>
      <c r="E2009" s="1">
        <v>0.1905</v>
      </c>
      <c r="F2009" t="s">
        <v>23</v>
      </c>
      <c r="G2009" t="s">
        <v>15</v>
      </c>
      <c r="H2009" s="1">
        <v>0.1782</v>
      </c>
      <c r="I2009" t="s">
        <v>71</v>
      </c>
      <c r="J2009" t="s">
        <v>31</v>
      </c>
      <c r="K2009">
        <v>6666.67</v>
      </c>
      <c r="L2009" t="s">
        <v>25</v>
      </c>
      <c r="M2009">
        <v>16</v>
      </c>
      <c r="N2009">
        <v>11232</v>
      </c>
      <c r="O2009">
        <v>2</v>
      </c>
      <c r="P2009" t="s">
        <v>28</v>
      </c>
      <c r="Q2009">
        <v>19</v>
      </c>
      <c r="R2009">
        <v>17</v>
      </c>
      <c r="S2009">
        <v>1</v>
      </c>
      <c r="T2009">
        <v>5</v>
      </c>
      <c r="U2009" t="s">
        <v>148</v>
      </c>
      <c r="V2009">
        <v>14</v>
      </c>
      <c r="W2009">
        <v>0</v>
      </c>
      <c r="X2009">
        <v>60</v>
      </c>
      <c r="Y2009">
        <v>690</v>
      </c>
      <c r="Z2009">
        <v>694</v>
      </c>
      <c r="AA2009">
        <v>6666.67</v>
      </c>
      <c r="AB2009">
        <v>5</v>
      </c>
    </row>
    <row r="2010" spans="1:28" x14ac:dyDescent="0.25">
      <c r="A2010">
        <v>2009</v>
      </c>
      <c r="B2010">
        <v>29794</v>
      </c>
      <c r="C2010">
        <v>4800</v>
      </c>
      <c r="D2010">
        <v>4800</v>
      </c>
      <c r="E2010" s="1">
        <v>0.10589999999999999</v>
      </c>
      <c r="F2010" t="s">
        <v>14</v>
      </c>
      <c r="G2010" t="s">
        <v>15</v>
      </c>
      <c r="H2010" s="1">
        <v>0.2021</v>
      </c>
      <c r="I2010" t="s">
        <v>81</v>
      </c>
      <c r="J2010" t="s">
        <v>31</v>
      </c>
      <c r="K2010">
        <v>2666.67</v>
      </c>
      <c r="L2010" t="s">
        <v>78</v>
      </c>
      <c r="M2010">
        <v>5</v>
      </c>
      <c r="N2010">
        <v>3831</v>
      </c>
      <c r="O2010">
        <v>1</v>
      </c>
      <c r="P2010" t="s">
        <v>47</v>
      </c>
      <c r="Q2010">
        <v>10</v>
      </c>
      <c r="R2010">
        <v>20</v>
      </c>
      <c r="S2010">
        <v>1</v>
      </c>
      <c r="T2010">
        <v>6</v>
      </c>
      <c r="U2010" t="s">
        <v>147</v>
      </c>
      <c r="V2010">
        <v>12</v>
      </c>
      <c r="W2010">
        <v>0</v>
      </c>
      <c r="X2010">
        <v>36</v>
      </c>
      <c r="Y2010">
        <v>710</v>
      </c>
      <c r="Z2010">
        <v>714</v>
      </c>
      <c r="AA2010">
        <v>2666.67</v>
      </c>
      <c r="AB2010">
        <v>6</v>
      </c>
    </row>
    <row r="2011" spans="1:28" x14ac:dyDescent="0.25">
      <c r="A2011">
        <v>2010</v>
      </c>
      <c r="B2011">
        <v>68987</v>
      </c>
      <c r="C2011">
        <v>6200</v>
      </c>
      <c r="D2011">
        <v>6200</v>
      </c>
      <c r="E2011" s="1">
        <v>0.15310000000000001</v>
      </c>
      <c r="F2011" t="s">
        <v>14</v>
      </c>
      <c r="G2011" t="s">
        <v>29</v>
      </c>
      <c r="H2011" s="1">
        <v>0.20519999999999999</v>
      </c>
      <c r="I2011" t="s">
        <v>24</v>
      </c>
      <c r="J2011" t="s">
        <v>31</v>
      </c>
      <c r="K2011">
        <v>1940</v>
      </c>
      <c r="L2011" t="s">
        <v>48</v>
      </c>
      <c r="M2011">
        <v>5</v>
      </c>
      <c r="N2011">
        <v>16850</v>
      </c>
      <c r="O2011">
        <v>0</v>
      </c>
      <c r="P2011" t="s">
        <v>100</v>
      </c>
      <c r="Q2011">
        <v>15</v>
      </c>
      <c r="R2011">
        <v>20</v>
      </c>
      <c r="S2011">
        <v>2</v>
      </c>
      <c r="T2011" t="s">
        <v>100</v>
      </c>
      <c r="U2011" t="s">
        <v>146</v>
      </c>
      <c r="V2011">
        <v>17</v>
      </c>
      <c r="W2011">
        <v>0</v>
      </c>
      <c r="X2011">
        <v>36</v>
      </c>
      <c r="Y2011">
        <v>665</v>
      </c>
      <c r="Z2011">
        <v>669</v>
      </c>
      <c r="AA2011">
        <v>1940</v>
      </c>
      <c r="AB2011">
        <v>-1</v>
      </c>
    </row>
    <row r="2012" spans="1:28" x14ac:dyDescent="0.25">
      <c r="A2012">
        <v>2011</v>
      </c>
      <c r="B2012">
        <v>68857</v>
      </c>
      <c r="C2012">
        <v>6000</v>
      </c>
      <c r="D2012">
        <v>6000</v>
      </c>
      <c r="E2012" s="1">
        <v>0.1016</v>
      </c>
      <c r="F2012" t="s">
        <v>14</v>
      </c>
      <c r="G2012" t="s">
        <v>29</v>
      </c>
      <c r="H2012" s="1">
        <v>0.1588</v>
      </c>
      <c r="I2012" t="s">
        <v>24</v>
      </c>
      <c r="J2012" t="s">
        <v>35</v>
      </c>
      <c r="K2012">
        <v>5166.67</v>
      </c>
      <c r="L2012" t="s">
        <v>78</v>
      </c>
      <c r="M2012">
        <v>13</v>
      </c>
      <c r="N2012">
        <v>8862</v>
      </c>
      <c r="O2012">
        <v>3</v>
      </c>
      <c r="P2012" t="s">
        <v>53</v>
      </c>
      <c r="Q2012">
        <v>10</v>
      </c>
      <c r="R2012">
        <v>15</v>
      </c>
      <c r="S2012">
        <v>2</v>
      </c>
      <c r="T2012">
        <v>7</v>
      </c>
      <c r="U2012" t="s">
        <v>149</v>
      </c>
      <c r="V2012">
        <v>12</v>
      </c>
      <c r="W2012">
        <v>1</v>
      </c>
      <c r="X2012">
        <v>36</v>
      </c>
      <c r="Y2012">
        <v>710</v>
      </c>
      <c r="Z2012">
        <v>714</v>
      </c>
      <c r="AA2012">
        <v>5166.67</v>
      </c>
      <c r="AB2012">
        <v>7</v>
      </c>
    </row>
    <row r="2013" spans="1:28" x14ac:dyDescent="0.25">
      <c r="A2013">
        <v>2012</v>
      </c>
      <c r="B2013">
        <v>17655</v>
      </c>
      <c r="C2013">
        <v>2250</v>
      </c>
      <c r="D2013">
        <v>2250</v>
      </c>
      <c r="E2013" s="1">
        <v>0.1036</v>
      </c>
      <c r="F2013" t="s">
        <v>14</v>
      </c>
      <c r="G2013" t="s">
        <v>58</v>
      </c>
      <c r="H2013" s="1">
        <v>0.1797</v>
      </c>
      <c r="I2013" t="s">
        <v>61</v>
      </c>
      <c r="J2013" t="s">
        <v>35</v>
      </c>
      <c r="K2013">
        <v>5833.33</v>
      </c>
      <c r="L2013" t="s">
        <v>84</v>
      </c>
      <c r="M2013">
        <v>12</v>
      </c>
      <c r="N2013">
        <v>14637</v>
      </c>
      <c r="O2013">
        <v>0</v>
      </c>
      <c r="P2013" t="s">
        <v>22</v>
      </c>
      <c r="Q2013">
        <v>10</v>
      </c>
      <c r="R2013">
        <v>17</v>
      </c>
      <c r="S2013">
        <v>0</v>
      </c>
      <c r="T2013">
        <v>2</v>
      </c>
      <c r="U2013" t="s">
        <v>146</v>
      </c>
      <c r="V2013">
        <v>15</v>
      </c>
      <c r="W2013">
        <v>1</v>
      </c>
      <c r="X2013">
        <v>36</v>
      </c>
      <c r="Y2013">
        <v>680</v>
      </c>
      <c r="Z2013">
        <v>684</v>
      </c>
      <c r="AA2013">
        <v>5833.33</v>
      </c>
      <c r="AB2013">
        <v>2</v>
      </c>
    </row>
    <row r="2014" spans="1:28" x14ac:dyDescent="0.25">
      <c r="A2014">
        <v>2013</v>
      </c>
      <c r="B2014">
        <v>11779</v>
      </c>
      <c r="C2014">
        <v>24000</v>
      </c>
      <c r="D2014">
        <v>14860.05</v>
      </c>
      <c r="E2014" s="1">
        <v>0.1361</v>
      </c>
      <c r="F2014" t="s">
        <v>23</v>
      </c>
      <c r="G2014" t="s">
        <v>15</v>
      </c>
      <c r="H2014" s="1">
        <v>0.1077</v>
      </c>
      <c r="I2014" t="s">
        <v>54</v>
      </c>
      <c r="J2014" t="s">
        <v>17</v>
      </c>
      <c r="K2014">
        <v>7750</v>
      </c>
      <c r="L2014" t="s">
        <v>21</v>
      </c>
      <c r="M2014">
        <v>11</v>
      </c>
      <c r="N2014">
        <v>2594</v>
      </c>
      <c r="O2014">
        <v>2</v>
      </c>
      <c r="P2014" t="s">
        <v>28</v>
      </c>
      <c r="Q2014">
        <v>13</v>
      </c>
      <c r="R2014">
        <v>10</v>
      </c>
      <c r="S2014">
        <v>1</v>
      </c>
      <c r="T2014">
        <v>5</v>
      </c>
      <c r="U2014" t="s">
        <v>148</v>
      </c>
      <c r="V2014">
        <v>11</v>
      </c>
      <c r="W2014">
        <v>1</v>
      </c>
      <c r="X2014">
        <v>60</v>
      </c>
      <c r="Y2014">
        <v>715</v>
      </c>
      <c r="Z2014">
        <v>719</v>
      </c>
      <c r="AA2014">
        <v>7750</v>
      </c>
      <c r="AB2014">
        <v>5</v>
      </c>
    </row>
    <row r="2015" spans="1:28" x14ac:dyDescent="0.25">
      <c r="A2015">
        <v>2014</v>
      </c>
      <c r="B2015">
        <v>60117</v>
      </c>
      <c r="C2015">
        <v>10000</v>
      </c>
      <c r="D2015">
        <v>10000</v>
      </c>
      <c r="E2015" s="1">
        <v>0.1212</v>
      </c>
      <c r="F2015" t="s">
        <v>14</v>
      </c>
      <c r="G2015" t="s">
        <v>15</v>
      </c>
      <c r="H2015" s="1">
        <v>5.8400000000000001E-2</v>
      </c>
      <c r="I2015" t="s">
        <v>77</v>
      </c>
      <c r="J2015" t="s">
        <v>31</v>
      </c>
      <c r="K2015">
        <v>4333.33</v>
      </c>
      <c r="L2015" t="s">
        <v>27</v>
      </c>
      <c r="M2015">
        <v>6</v>
      </c>
      <c r="N2015">
        <v>4665</v>
      </c>
      <c r="O2015">
        <v>0</v>
      </c>
      <c r="P2015" t="s">
        <v>49</v>
      </c>
      <c r="Q2015">
        <v>12</v>
      </c>
      <c r="R2015">
        <v>5</v>
      </c>
      <c r="S2015">
        <v>1</v>
      </c>
      <c r="T2015">
        <v>1</v>
      </c>
      <c r="U2015" t="s">
        <v>146</v>
      </c>
      <c r="V2015">
        <v>14</v>
      </c>
      <c r="W2015">
        <v>0</v>
      </c>
      <c r="X2015">
        <v>36</v>
      </c>
      <c r="Y2015">
        <v>695</v>
      </c>
      <c r="Z2015">
        <v>699</v>
      </c>
      <c r="AA2015">
        <v>4333.33</v>
      </c>
      <c r="AB2015">
        <v>1</v>
      </c>
    </row>
    <row r="2016" spans="1:28" x14ac:dyDescent="0.25">
      <c r="A2016">
        <v>2015</v>
      </c>
      <c r="B2016">
        <v>101061</v>
      </c>
      <c r="C2016">
        <v>10000</v>
      </c>
      <c r="D2016">
        <v>10000</v>
      </c>
      <c r="E2016" s="1">
        <v>0.1409</v>
      </c>
      <c r="F2016" t="s">
        <v>14</v>
      </c>
      <c r="G2016" t="s">
        <v>15</v>
      </c>
      <c r="H2016" s="1">
        <v>0.17150000000000001</v>
      </c>
      <c r="I2016" t="s">
        <v>59</v>
      </c>
      <c r="J2016" t="s">
        <v>17</v>
      </c>
      <c r="K2016">
        <v>10416.67</v>
      </c>
      <c r="L2016" t="s">
        <v>36</v>
      </c>
      <c r="M2016">
        <v>12</v>
      </c>
      <c r="N2016">
        <v>12492</v>
      </c>
      <c r="O2016">
        <v>4</v>
      </c>
      <c r="P2016" t="s">
        <v>40</v>
      </c>
      <c r="Q2016">
        <v>14</v>
      </c>
      <c r="R2016">
        <v>17</v>
      </c>
      <c r="S2016">
        <v>1</v>
      </c>
      <c r="T2016">
        <v>11</v>
      </c>
      <c r="U2016" t="s">
        <v>149</v>
      </c>
      <c r="V2016">
        <v>16</v>
      </c>
      <c r="W2016">
        <v>1</v>
      </c>
      <c r="X2016">
        <v>36</v>
      </c>
      <c r="Y2016">
        <v>670</v>
      </c>
      <c r="Z2016">
        <v>674</v>
      </c>
      <c r="AA2016">
        <v>10416.67</v>
      </c>
      <c r="AB2016">
        <v>11</v>
      </c>
    </row>
    <row r="2017" spans="1:28" x14ac:dyDescent="0.25">
      <c r="A2017">
        <v>2016</v>
      </c>
      <c r="B2017">
        <v>95951</v>
      </c>
      <c r="C2017">
        <v>12000</v>
      </c>
      <c r="D2017">
        <v>12000</v>
      </c>
      <c r="E2017" s="1">
        <v>0.13109999999999999</v>
      </c>
      <c r="F2017" t="s">
        <v>14</v>
      </c>
      <c r="G2017" t="s">
        <v>29</v>
      </c>
      <c r="H2017" s="1">
        <v>6.0999999999999999E-2</v>
      </c>
      <c r="I2017" t="s">
        <v>81</v>
      </c>
      <c r="J2017" t="s">
        <v>17</v>
      </c>
      <c r="K2017">
        <v>4833.33</v>
      </c>
      <c r="L2017" t="s">
        <v>48</v>
      </c>
      <c r="M2017">
        <v>9</v>
      </c>
      <c r="N2017">
        <v>12025</v>
      </c>
      <c r="O2017">
        <v>0</v>
      </c>
      <c r="P2017" t="s">
        <v>32</v>
      </c>
      <c r="Q2017">
        <v>13</v>
      </c>
      <c r="R2017">
        <v>6</v>
      </c>
      <c r="S2017">
        <v>2</v>
      </c>
      <c r="T2017">
        <v>9</v>
      </c>
      <c r="U2017" t="s">
        <v>146</v>
      </c>
      <c r="V2017">
        <v>17</v>
      </c>
      <c r="W2017">
        <v>1</v>
      </c>
      <c r="X2017">
        <v>36</v>
      </c>
      <c r="Y2017">
        <v>665</v>
      </c>
      <c r="Z2017">
        <v>669</v>
      </c>
      <c r="AA2017">
        <v>4833.33</v>
      </c>
      <c r="AB2017">
        <v>9</v>
      </c>
    </row>
    <row r="2018" spans="1:28" x14ac:dyDescent="0.25">
      <c r="A2018">
        <v>2017</v>
      </c>
      <c r="B2018">
        <v>99334</v>
      </c>
      <c r="C2018">
        <v>12000</v>
      </c>
      <c r="D2018">
        <v>12000</v>
      </c>
      <c r="E2018" s="1">
        <v>0.13109999999999999</v>
      </c>
      <c r="F2018" t="s">
        <v>14</v>
      </c>
      <c r="G2018" t="s">
        <v>15</v>
      </c>
      <c r="H2018" s="1">
        <v>0.1832</v>
      </c>
      <c r="I2018" t="s">
        <v>85</v>
      </c>
      <c r="J2018" t="s">
        <v>31</v>
      </c>
      <c r="K2018">
        <v>3916.67</v>
      </c>
      <c r="L2018" t="s">
        <v>25</v>
      </c>
      <c r="M2018">
        <v>14</v>
      </c>
      <c r="N2018">
        <v>12134</v>
      </c>
      <c r="O2018">
        <v>0</v>
      </c>
      <c r="P2018" t="s">
        <v>44</v>
      </c>
      <c r="Q2018">
        <v>13</v>
      </c>
      <c r="R2018">
        <v>18</v>
      </c>
      <c r="S2018">
        <v>1</v>
      </c>
      <c r="T2018">
        <v>8</v>
      </c>
      <c r="U2018" t="s">
        <v>146</v>
      </c>
      <c r="V2018">
        <v>14</v>
      </c>
      <c r="W2018">
        <v>0</v>
      </c>
      <c r="X2018">
        <v>36</v>
      </c>
      <c r="Y2018">
        <v>690</v>
      </c>
      <c r="Z2018">
        <v>694</v>
      </c>
      <c r="AA2018">
        <v>3916.67</v>
      </c>
      <c r="AB2018">
        <v>8</v>
      </c>
    </row>
    <row r="2019" spans="1:28" x14ac:dyDescent="0.25">
      <c r="A2019">
        <v>2018</v>
      </c>
      <c r="B2019">
        <v>3079</v>
      </c>
      <c r="C2019">
        <v>20800</v>
      </c>
      <c r="D2019">
        <v>13796.59</v>
      </c>
      <c r="E2019" s="1">
        <v>0.1221</v>
      </c>
      <c r="F2019" t="s">
        <v>14</v>
      </c>
      <c r="G2019" t="s">
        <v>29</v>
      </c>
      <c r="H2019" s="1">
        <v>0.1694</v>
      </c>
      <c r="I2019" t="s">
        <v>20</v>
      </c>
      <c r="J2019" t="s">
        <v>17</v>
      </c>
      <c r="K2019">
        <v>5833.33</v>
      </c>
      <c r="L2019" t="s">
        <v>82</v>
      </c>
      <c r="M2019">
        <v>11</v>
      </c>
      <c r="N2019">
        <v>14337</v>
      </c>
      <c r="O2019">
        <v>0</v>
      </c>
      <c r="P2019" t="s">
        <v>40</v>
      </c>
      <c r="Q2019">
        <v>12</v>
      </c>
      <c r="R2019">
        <v>16</v>
      </c>
      <c r="S2019">
        <v>2</v>
      </c>
      <c r="T2019">
        <v>11</v>
      </c>
      <c r="U2019" t="s">
        <v>146</v>
      </c>
      <c r="V2019">
        <v>8</v>
      </c>
      <c r="W2019">
        <v>1</v>
      </c>
      <c r="X2019">
        <v>36</v>
      </c>
      <c r="Y2019">
        <v>750</v>
      </c>
      <c r="Z2019">
        <v>754</v>
      </c>
      <c r="AA2019">
        <v>5833.33</v>
      </c>
      <c r="AB2019">
        <v>11</v>
      </c>
    </row>
    <row r="2020" spans="1:28" x14ac:dyDescent="0.25">
      <c r="A2020">
        <v>2019</v>
      </c>
      <c r="B2020">
        <v>33181</v>
      </c>
      <c r="C2020">
        <v>8000</v>
      </c>
      <c r="D2020">
        <v>8000</v>
      </c>
      <c r="E2020" s="1">
        <v>0.12690000000000001</v>
      </c>
      <c r="F2020" t="s">
        <v>14</v>
      </c>
      <c r="G2020" t="s">
        <v>15</v>
      </c>
      <c r="H2020" s="1">
        <v>0.17100000000000001</v>
      </c>
      <c r="I2020" t="s">
        <v>16</v>
      </c>
      <c r="J2020" t="s">
        <v>17</v>
      </c>
      <c r="K2020">
        <v>7083</v>
      </c>
      <c r="L2020" t="s">
        <v>27</v>
      </c>
      <c r="M2020">
        <v>11</v>
      </c>
      <c r="N2020">
        <v>9345</v>
      </c>
      <c r="O2020">
        <v>3</v>
      </c>
      <c r="P2020" t="s">
        <v>64</v>
      </c>
      <c r="Q2020">
        <v>12</v>
      </c>
      <c r="R2020">
        <v>17</v>
      </c>
      <c r="S2020">
        <v>1</v>
      </c>
      <c r="T2020">
        <v>4</v>
      </c>
      <c r="U2020" t="s">
        <v>149</v>
      </c>
      <c r="V2020">
        <v>14</v>
      </c>
      <c r="W2020">
        <v>1</v>
      </c>
      <c r="X2020">
        <v>36</v>
      </c>
      <c r="Y2020">
        <v>695</v>
      </c>
      <c r="Z2020">
        <v>699</v>
      </c>
      <c r="AA2020">
        <v>7083</v>
      </c>
      <c r="AB2020">
        <v>4</v>
      </c>
    </row>
    <row r="2021" spans="1:28" x14ac:dyDescent="0.25">
      <c r="A2021">
        <v>2020</v>
      </c>
      <c r="B2021">
        <v>77578</v>
      </c>
      <c r="C2021">
        <v>10000</v>
      </c>
      <c r="D2021">
        <v>10000</v>
      </c>
      <c r="E2021" s="1">
        <v>0.1016</v>
      </c>
      <c r="F2021" t="s">
        <v>14</v>
      </c>
      <c r="G2021" t="s">
        <v>15</v>
      </c>
      <c r="H2021" s="1">
        <v>0.1198</v>
      </c>
      <c r="I2021" t="s">
        <v>24</v>
      </c>
      <c r="J2021" t="s">
        <v>31</v>
      </c>
      <c r="K2021">
        <v>4166.67</v>
      </c>
      <c r="L2021" t="s">
        <v>42</v>
      </c>
      <c r="M2021">
        <v>9</v>
      </c>
      <c r="N2021">
        <v>10979</v>
      </c>
      <c r="O2021">
        <v>0</v>
      </c>
      <c r="P2021" t="s">
        <v>64</v>
      </c>
      <c r="Q2021">
        <v>10</v>
      </c>
      <c r="R2021">
        <v>11</v>
      </c>
      <c r="S2021">
        <v>1</v>
      </c>
      <c r="T2021">
        <v>4</v>
      </c>
      <c r="U2021" t="s">
        <v>146</v>
      </c>
      <c r="V2021">
        <v>12</v>
      </c>
      <c r="W2021">
        <v>0</v>
      </c>
      <c r="X2021">
        <v>36</v>
      </c>
      <c r="Y2021">
        <v>705</v>
      </c>
      <c r="Z2021">
        <v>709</v>
      </c>
      <c r="AA2021">
        <v>4166.67</v>
      </c>
      <c r="AB2021">
        <v>4</v>
      </c>
    </row>
    <row r="2022" spans="1:28" x14ac:dyDescent="0.25">
      <c r="A2022">
        <v>2021</v>
      </c>
      <c r="B2022">
        <v>34744</v>
      </c>
      <c r="C2022">
        <v>6000</v>
      </c>
      <c r="D2022">
        <v>6000</v>
      </c>
      <c r="E2022" s="1">
        <v>0.14269999999999999</v>
      </c>
      <c r="F2022" t="s">
        <v>14</v>
      </c>
      <c r="G2022" t="s">
        <v>15</v>
      </c>
      <c r="H2022" s="1">
        <v>7.6399999999999996E-2</v>
      </c>
      <c r="I2022" t="s">
        <v>81</v>
      </c>
      <c r="J2022" t="s">
        <v>17</v>
      </c>
      <c r="K2022">
        <v>5184.75</v>
      </c>
      <c r="L2022" t="s">
        <v>62</v>
      </c>
      <c r="M2022">
        <v>8</v>
      </c>
      <c r="N2022">
        <v>14422</v>
      </c>
      <c r="O2022">
        <v>0</v>
      </c>
      <c r="P2022" t="s">
        <v>22</v>
      </c>
      <c r="Q2022">
        <v>14</v>
      </c>
      <c r="R2022">
        <v>7</v>
      </c>
      <c r="S2022">
        <v>1</v>
      </c>
      <c r="T2022">
        <v>2</v>
      </c>
      <c r="U2022" t="s">
        <v>146</v>
      </c>
      <c r="V2022">
        <v>15</v>
      </c>
      <c r="W2022">
        <v>1</v>
      </c>
      <c r="X2022">
        <v>36</v>
      </c>
      <c r="Y2022">
        <v>675</v>
      </c>
      <c r="Z2022">
        <v>679</v>
      </c>
      <c r="AA2022">
        <v>5184.75</v>
      </c>
      <c r="AB2022">
        <v>2</v>
      </c>
    </row>
    <row r="2023" spans="1:28" x14ac:dyDescent="0.25">
      <c r="A2023">
        <v>2022</v>
      </c>
      <c r="B2023">
        <v>81395</v>
      </c>
      <c r="C2023">
        <v>4500</v>
      </c>
      <c r="D2023">
        <v>4500</v>
      </c>
      <c r="E2023" s="1">
        <v>0.1212</v>
      </c>
      <c r="F2023" t="s">
        <v>14</v>
      </c>
      <c r="G2023" t="s">
        <v>15</v>
      </c>
      <c r="H2023" s="1">
        <v>0.14319999999999999</v>
      </c>
      <c r="I2023" t="s">
        <v>59</v>
      </c>
      <c r="J2023" t="s">
        <v>31</v>
      </c>
      <c r="K2023">
        <v>1250</v>
      </c>
      <c r="L2023" t="s">
        <v>62</v>
      </c>
      <c r="M2023">
        <v>8</v>
      </c>
      <c r="N2023">
        <v>6265</v>
      </c>
      <c r="O2023">
        <v>0</v>
      </c>
      <c r="P2023" t="s">
        <v>28</v>
      </c>
      <c r="Q2023">
        <v>12</v>
      </c>
      <c r="R2023">
        <v>14</v>
      </c>
      <c r="S2023">
        <v>1</v>
      </c>
      <c r="T2023">
        <v>5</v>
      </c>
      <c r="U2023" t="s">
        <v>146</v>
      </c>
      <c r="V2023">
        <v>15</v>
      </c>
      <c r="W2023">
        <v>0</v>
      </c>
      <c r="X2023">
        <v>36</v>
      </c>
      <c r="Y2023">
        <v>675</v>
      </c>
      <c r="Z2023">
        <v>679</v>
      </c>
      <c r="AA2023">
        <v>1250</v>
      </c>
      <c r="AB2023">
        <v>5</v>
      </c>
    </row>
    <row r="2024" spans="1:28" x14ac:dyDescent="0.25">
      <c r="A2024">
        <v>2023</v>
      </c>
      <c r="B2024">
        <v>27061</v>
      </c>
      <c r="C2024">
        <v>3600</v>
      </c>
      <c r="D2024">
        <v>3600</v>
      </c>
      <c r="E2024" s="1">
        <v>7.4899999999999994E-2</v>
      </c>
      <c r="F2024" t="s">
        <v>14</v>
      </c>
      <c r="G2024" t="s">
        <v>91</v>
      </c>
      <c r="H2024" s="1">
        <v>0.15720000000000001</v>
      </c>
      <c r="I2024" t="s">
        <v>20</v>
      </c>
      <c r="J2024" t="s">
        <v>31</v>
      </c>
      <c r="K2024">
        <v>2500</v>
      </c>
      <c r="L2024" t="s">
        <v>55</v>
      </c>
      <c r="M2024">
        <v>8</v>
      </c>
      <c r="N2024">
        <v>650</v>
      </c>
      <c r="O2024">
        <v>0</v>
      </c>
      <c r="P2024" t="s">
        <v>19</v>
      </c>
      <c r="Q2024">
        <v>7</v>
      </c>
      <c r="R2024">
        <v>15</v>
      </c>
      <c r="S2024">
        <v>0</v>
      </c>
      <c r="T2024">
        <v>0</v>
      </c>
      <c r="U2024" t="s">
        <v>146</v>
      </c>
      <c r="V2024">
        <v>9</v>
      </c>
      <c r="W2024">
        <v>0</v>
      </c>
      <c r="X2024">
        <v>36</v>
      </c>
      <c r="Y2024">
        <v>740</v>
      </c>
      <c r="Z2024">
        <v>744</v>
      </c>
      <c r="AA2024">
        <v>2500</v>
      </c>
      <c r="AB2024">
        <v>0</v>
      </c>
    </row>
    <row r="2025" spans="1:28" x14ac:dyDescent="0.25">
      <c r="A2025">
        <v>2024</v>
      </c>
      <c r="B2025">
        <v>70210</v>
      </c>
      <c r="C2025">
        <v>11200</v>
      </c>
      <c r="D2025">
        <v>11200</v>
      </c>
      <c r="E2025" s="1">
        <v>0.158</v>
      </c>
      <c r="F2025" t="s">
        <v>14</v>
      </c>
      <c r="G2025" t="s">
        <v>15</v>
      </c>
      <c r="H2025" s="1">
        <v>0.1215</v>
      </c>
      <c r="I2025" t="s">
        <v>46</v>
      </c>
      <c r="J2025" t="s">
        <v>31</v>
      </c>
      <c r="K2025">
        <v>2666.67</v>
      </c>
      <c r="L2025" t="s">
        <v>62</v>
      </c>
      <c r="M2025">
        <v>9</v>
      </c>
      <c r="N2025">
        <v>5666</v>
      </c>
      <c r="O2025">
        <v>1</v>
      </c>
      <c r="P2025" t="s">
        <v>40</v>
      </c>
      <c r="Q2025">
        <v>15</v>
      </c>
      <c r="R2025">
        <v>12</v>
      </c>
      <c r="S2025">
        <v>1</v>
      </c>
      <c r="T2025">
        <v>11</v>
      </c>
      <c r="U2025" t="s">
        <v>147</v>
      </c>
      <c r="V2025">
        <v>15</v>
      </c>
      <c r="W2025">
        <v>0</v>
      </c>
      <c r="X2025">
        <v>36</v>
      </c>
      <c r="Y2025">
        <v>675</v>
      </c>
      <c r="Z2025">
        <v>679</v>
      </c>
      <c r="AA2025">
        <v>2666.67</v>
      </c>
      <c r="AB2025">
        <v>11</v>
      </c>
    </row>
    <row r="2026" spans="1:28" x14ac:dyDescent="0.25">
      <c r="A2026">
        <v>2025</v>
      </c>
      <c r="B2026">
        <v>10441</v>
      </c>
      <c r="C2026">
        <v>4000</v>
      </c>
      <c r="D2026">
        <v>3925</v>
      </c>
      <c r="E2026" s="1">
        <v>0.1149</v>
      </c>
      <c r="F2026" t="s">
        <v>14</v>
      </c>
      <c r="G2026" t="s">
        <v>33</v>
      </c>
      <c r="H2026" s="1">
        <v>0.13980000000000001</v>
      </c>
      <c r="I2026" t="s">
        <v>69</v>
      </c>
      <c r="J2026" t="s">
        <v>17</v>
      </c>
      <c r="K2026">
        <v>4700</v>
      </c>
      <c r="L2026" t="s">
        <v>27</v>
      </c>
      <c r="M2026">
        <v>7</v>
      </c>
      <c r="N2026">
        <v>19310</v>
      </c>
      <c r="O2026">
        <v>3</v>
      </c>
      <c r="P2026" t="s">
        <v>100</v>
      </c>
      <c r="Q2026">
        <v>11</v>
      </c>
      <c r="R2026">
        <v>13</v>
      </c>
      <c r="S2026">
        <v>3</v>
      </c>
      <c r="T2026" t="s">
        <v>100</v>
      </c>
      <c r="U2026" t="s">
        <v>149</v>
      </c>
      <c r="V2026">
        <v>14</v>
      </c>
      <c r="W2026">
        <v>1</v>
      </c>
      <c r="X2026">
        <v>36</v>
      </c>
      <c r="Y2026">
        <v>695</v>
      </c>
      <c r="Z2026">
        <v>699</v>
      </c>
      <c r="AA2026">
        <v>4700</v>
      </c>
      <c r="AB2026">
        <v>-1</v>
      </c>
    </row>
    <row r="2027" spans="1:28" x14ac:dyDescent="0.25">
      <c r="A2027">
        <v>2026</v>
      </c>
      <c r="B2027">
        <v>24517</v>
      </c>
      <c r="C2027">
        <v>6000</v>
      </c>
      <c r="D2027">
        <v>6000</v>
      </c>
      <c r="E2027" s="1">
        <v>0.13489999999999999</v>
      </c>
      <c r="F2027" t="s">
        <v>23</v>
      </c>
      <c r="G2027" t="s">
        <v>15</v>
      </c>
      <c r="H2027" s="1">
        <v>0.1434</v>
      </c>
      <c r="I2027" t="s">
        <v>114</v>
      </c>
      <c r="J2027" t="s">
        <v>31</v>
      </c>
      <c r="K2027">
        <v>3458</v>
      </c>
      <c r="L2027" t="s">
        <v>25</v>
      </c>
      <c r="M2027">
        <v>6</v>
      </c>
      <c r="N2027">
        <v>2072</v>
      </c>
      <c r="O2027">
        <v>0</v>
      </c>
      <c r="P2027" t="s">
        <v>40</v>
      </c>
      <c r="Q2027">
        <v>13</v>
      </c>
      <c r="R2027">
        <v>14</v>
      </c>
      <c r="S2027">
        <v>1</v>
      </c>
      <c r="T2027">
        <v>11</v>
      </c>
      <c r="U2027" t="s">
        <v>146</v>
      </c>
      <c r="V2027">
        <v>14</v>
      </c>
      <c r="W2027">
        <v>0</v>
      </c>
      <c r="X2027">
        <v>60</v>
      </c>
      <c r="Y2027">
        <v>690</v>
      </c>
      <c r="Z2027">
        <v>694</v>
      </c>
      <c r="AA2027">
        <v>3458</v>
      </c>
      <c r="AB2027">
        <v>11</v>
      </c>
    </row>
    <row r="2028" spans="1:28" x14ac:dyDescent="0.25">
      <c r="A2028">
        <v>2027</v>
      </c>
      <c r="B2028">
        <v>76286</v>
      </c>
      <c r="C2028">
        <v>17000</v>
      </c>
      <c r="D2028">
        <v>17000</v>
      </c>
      <c r="E2028" s="1">
        <v>0.13109999999999999</v>
      </c>
      <c r="F2028" t="s">
        <v>14</v>
      </c>
      <c r="G2028" t="s">
        <v>15</v>
      </c>
      <c r="H2028" s="1">
        <v>0.15329999999999999</v>
      </c>
      <c r="I2028" t="s">
        <v>99</v>
      </c>
      <c r="J2028" t="s">
        <v>17</v>
      </c>
      <c r="K2028">
        <v>10666.67</v>
      </c>
      <c r="L2028" t="s">
        <v>39</v>
      </c>
      <c r="M2028">
        <v>18</v>
      </c>
      <c r="N2028">
        <v>26539</v>
      </c>
      <c r="O2028">
        <v>1</v>
      </c>
      <c r="P2028" t="s">
        <v>40</v>
      </c>
      <c r="Q2028">
        <v>13</v>
      </c>
      <c r="R2028">
        <v>15</v>
      </c>
      <c r="S2028">
        <v>1</v>
      </c>
      <c r="T2028">
        <v>11</v>
      </c>
      <c r="U2028" t="s">
        <v>147</v>
      </c>
      <c r="V2028">
        <v>11</v>
      </c>
      <c r="W2028">
        <v>1</v>
      </c>
      <c r="X2028">
        <v>36</v>
      </c>
      <c r="Y2028">
        <v>720</v>
      </c>
      <c r="Z2028">
        <v>724</v>
      </c>
      <c r="AA2028">
        <v>10666.67</v>
      </c>
      <c r="AB2028">
        <v>11</v>
      </c>
    </row>
    <row r="2029" spans="1:28" x14ac:dyDescent="0.25">
      <c r="A2029">
        <v>2028</v>
      </c>
      <c r="B2029">
        <v>94792</v>
      </c>
      <c r="C2029">
        <v>8000</v>
      </c>
      <c r="D2029">
        <v>8000</v>
      </c>
      <c r="E2029" s="1">
        <v>0.13109999999999999</v>
      </c>
      <c r="F2029" t="s">
        <v>14</v>
      </c>
      <c r="G2029" t="s">
        <v>15</v>
      </c>
      <c r="H2029" s="1">
        <v>6.7400000000000002E-2</v>
      </c>
      <c r="I2029" t="s">
        <v>111</v>
      </c>
      <c r="J2029" t="s">
        <v>17</v>
      </c>
      <c r="K2029">
        <v>4583.33</v>
      </c>
      <c r="L2029" t="s">
        <v>48</v>
      </c>
      <c r="M2029">
        <v>13</v>
      </c>
      <c r="N2029">
        <v>9085</v>
      </c>
      <c r="O2029">
        <v>1</v>
      </c>
      <c r="P2029" t="s">
        <v>40</v>
      </c>
      <c r="Q2029">
        <v>13</v>
      </c>
      <c r="R2029">
        <v>6</v>
      </c>
      <c r="S2029">
        <v>1</v>
      </c>
      <c r="T2029">
        <v>11</v>
      </c>
      <c r="U2029" t="s">
        <v>147</v>
      </c>
      <c r="V2029">
        <v>17</v>
      </c>
      <c r="W2029">
        <v>1</v>
      </c>
      <c r="X2029">
        <v>36</v>
      </c>
      <c r="Y2029">
        <v>665</v>
      </c>
      <c r="Z2029">
        <v>669</v>
      </c>
      <c r="AA2029">
        <v>4583.33</v>
      </c>
      <c r="AB2029">
        <v>11</v>
      </c>
    </row>
    <row r="2030" spans="1:28" x14ac:dyDescent="0.25">
      <c r="A2030">
        <v>2029</v>
      </c>
      <c r="B2030">
        <v>4921</v>
      </c>
      <c r="C2030">
        <v>2800</v>
      </c>
      <c r="D2030">
        <v>2800</v>
      </c>
      <c r="E2030" s="1">
        <v>7.3999999999999996E-2</v>
      </c>
      <c r="F2030" t="s">
        <v>14</v>
      </c>
      <c r="G2030" t="s">
        <v>87</v>
      </c>
      <c r="H2030" s="1">
        <v>7.9600000000000004E-2</v>
      </c>
      <c r="I2030" t="s">
        <v>72</v>
      </c>
      <c r="J2030" t="s">
        <v>17</v>
      </c>
      <c r="K2030">
        <v>4158</v>
      </c>
      <c r="L2030" t="s">
        <v>109</v>
      </c>
      <c r="M2030">
        <v>12</v>
      </c>
      <c r="N2030">
        <v>562</v>
      </c>
      <c r="O2030">
        <v>0</v>
      </c>
      <c r="P2030" t="s">
        <v>44</v>
      </c>
      <c r="Q2030">
        <v>7</v>
      </c>
      <c r="R2030">
        <v>7</v>
      </c>
      <c r="S2030">
        <v>0</v>
      </c>
      <c r="T2030">
        <v>8</v>
      </c>
      <c r="U2030" t="s">
        <v>146</v>
      </c>
      <c r="V2030">
        <v>7</v>
      </c>
      <c r="W2030">
        <v>1</v>
      </c>
      <c r="X2030">
        <v>36</v>
      </c>
      <c r="Y2030">
        <v>805</v>
      </c>
      <c r="Z2030">
        <v>809</v>
      </c>
      <c r="AA2030">
        <v>4158</v>
      </c>
      <c r="AB2030">
        <v>8</v>
      </c>
    </row>
    <row r="2031" spans="1:28" x14ac:dyDescent="0.25">
      <c r="A2031">
        <v>2030</v>
      </c>
      <c r="B2031">
        <v>56382</v>
      </c>
      <c r="C2031">
        <v>12375</v>
      </c>
      <c r="D2031">
        <v>12375</v>
      </c>
      <c r="E2031" s="1">
        <v>6.0299999999999999E-2</v>
      </c>
      <c r="F2031" t="s">
        <v>14</v>
      </c>
      <c r="G2031" t="s">
        <v>15</v>
      </c>
      <c r="H2031" s="1">
        <v>0.19239999999999999</v>
      </c>
      <c r="I2031" t="s">
        <v>77</v>
      </c>
      <c r="J2031" t="s">
        <v>17</v>
      </c>
      <c r="K2031">
        <v>6750</v>
      </c>
      <c r="L2031" t="s">
        <v>95</v>
      </c>
      <c r="M2031">
        <v>11</v>
      </c>
      <c r="N2031">
        <v>8135</v>
      </c>
      <c r="O2031">
        <v>0</v>
      </c>
      <c r="P2031" t="s">
        <v>49</v>
      </c>
      <c r="Q2031">
        <v>6</v>
      </c>
      <c r="R2031">
        <v>19</v>
      </c>
      <c r="S2031">
        <v>1</v>
      </c>
      <c r="T2031">
        <v>1</v>
      </c>
      <c r="U2031" t="s">
        <v>146</v>
      </c>
      <c r="V2031">
        <v>7</v>
      </c>
      <c r="W2031">
        <v>1</v>
      </c>
      <c r="X2031">
        <v>36</v>
      </c>
      <c r="Y2031">
        <v>790</v>
      </c>
      <c r="Z2031">
        <v>794</v>
      </c>
      <c r="AA2031">
        <v>6750</v>
      </c>
      <c r="AB2031">
        <v>1</v>
      </c>
    </row>
    <row r="2032" spans="1:28" x14ac:dyDescent="0.25">
      <c r="A2032">
        <v>2031</v>
      </c>
      <c r="B2032">
        <v>96461</v>
      </c>
      <c r="C2032">
        <v>18825</v>
      </c>
      <c r="D2032">
        <v>18825</v>
      </c>
      <c r="E2032" s="1">
        <v>0.17269999999999999</v>
      </c>
      <c r="F2032" t="s">
        <v>23</v>
      </c>
      <c r="G2032" t="s">
        <v>29</v>
      </c>
      <c r="H2032" s="1">
        <v>0.33150000000000002</v>
      </c>
      <c r="I2032" t="s">
        <v>103</v>
      </c>
      <c r="J2032" t="s">
        <v>17</v>
      </c>
      <c r="K2032">
        <v>3583.33</v>
      </c>
      <c r="L2032" t="s">
        <v>25</v>
      </c>
      <c r="M2032">
        <v>12</v>
      </c>
      <c r="N2032">
        <v>13426</v>
      </c>
      <c r="O2032">
        <v>0</v>
      </c>
      <c r="P2032" t="s">
        <v>44</v>
      </c>
      <c r="Q2032">
        <v>17</v>
      </c>
      <c r="R2032">
        <v>33</v>
      </c>
      <c r="S2032">
        <v>2</v>
      </c>
      <c r="T2032">
        <v>8</v>
      </c>
      <c r="U2032" t="s">
        <v>146</v>
      </c>
      <c r="V2032">
        <v>14</v>
      </c>
      <c r="W2032">
        <v>1</v>
      </c>
      <c r="X2032">
        <v>60</v>
      </c>
      <c r="Y2032">
        <v>690</v>
      </c>
      <c r="Z2032">
        <v>694</v>
      </c>
      <c r="AA2032">
        <v>3583.33</v>
      </c>
      <c r="AB2032">
        <v>8</v>
      </c>
    </row>
    <row r="2033" spans="1:28" x14ac:dyDescent="0.25">
      <c r="A2033">
        <v>2032</v>
      </c>
      <c r="B2033">
        <v>82091</v>
      </c>
      <c r="C2033">
        <v>9600</v>
      </c>
      <c r="D2033">
        <v>9600</v>
      </c>
      <c r="E2033" s="1">
        <v>0.1114</v>
      </c>
      <c r="F2033" t="s">
        <v>14</v>
      </c>
      <c r="G2033" t="s">
        <v>15</v>
      </c>
      <c r="H2033" s="1">
        <v>0.23619999999999999</v>
      </c>
      <c r="I2033" t="s">
        <v>99</v>
      </c>
      <c r="J2033" t="s">
        <v>17</v>
      </c>
      <c r="K2033">
        <v>4389.92</v>
      </c>
      <c r="L2033" t="s">
        <v>21</v>
      </c>
      <c r="M2033">
        <v>10</v>
      </c>
      <c r="N2033">
        <v>2195</v>
      </c>
      <c r="O2033">
        <v>1</v>
      </c>
      <c r="P2033" t="s">
        <v>44</v>
      </c>
      <c r="Q2033">
        <v>11</v>
      </c>
      <c r="R2033">
        <v>23</v>
      </c>
      <c r="S2033">
        <v>1</v>
      </c>
      <c r="T2033">
        <v>8</v>
      </c>
      <c r="U2033" t="s">
        <v>147</v>
      </c>
      <c r="V2033">
        <v>11</v>
      </c>
      <c r="W2033">
        <v>1</v>
      </c>
      <c r="X2033">
        <v>36</v>
      </c>
      <c r="Y2033">
        <v>715</v>
      </c>
      <c r="Z2033">
        <v>719</v>
      </c>
      <c r="AA2033">
        <v>4389.92</v>
      </c>
      <c r="AB2033">
        <v>8</v>
      </c>
    </row>
    <row r="2034" spans="1:28" x14ac:dyDescent="0.25">
      <c r="A2034">
        <v>2033</v>
      </c>
      <c r="B2034">
        <v>72589</v>
      </c>
      <c r="C2034">
        <v>14400</v>
      </c>
      <c r="D2034">
        <v>14400</v>
      </c>
      <c r="E2034" s="1">
        <v>0.13109999999999999</v>
      </c>
      <c r="F2034" t="s">
        <v>14</v>
      </c>
      <c r="G2034" t="s">
        <v>29</v>
      </c>
      <c r="H2034" s="1">
        <v>0.1075</v>
      </c>
      <c r="I2034" t="s">
        <v>24</v>
      </c>
      <c r="J2034" t="s">
        <v>31</v>
      </c>
      <c r="K2034">
        <v>5000</v>
      </c>
      <c r="L2034" t="s">
        <v>84</v>
      </c>
      <c r="M2034">
        <v>13</v>
      </c>
      <c r="N2034">
        <v>19772</v>
      </c>
      <c r="O2034">
        <v>0</v>
      </c>
      <c r="P2034" t="s">
        <v>44</v>
      </c>
      <c r="Q2034">
        <v>13</v>
      </c>
      <c r="R2034">
        <v>10</v>
      </c>
      <c r="S2034">
        <v>2</v>
      </c>
      <c r="T2034">
        <v>8</v>
      </c>
      <c r="U2034" t="s">
        <v>146</v>
      </c>
      <c r="V2034">
        <v>15</v>
      </c>
      <c r="W2034">
        <v>0</v>
      </c>
      <c r="X2034">
        <v>36</v>
      </c>
      <c r="Y2034">
        <v>680</v>
      </c>
      <c r="Z2034">
        <v>684</v>
      </c>
      <c r="AA2034">
        <v>5000</v>
      </c>
      <c r="AB2034">
        <v>8</v>
      </c>
    </row>
    <row r="2035" spans="1:28" x14ac:dyDescent="0.25">
      <c r="A2035">
        <v>2034</v>
      </c>
      <c r="B2035">
        <v>14073</v>
      </c>
      <c r="C2035">
        <v>6000</v>
      </c>
      <c r="D2035">
        <v>6000</v>
      </c>
      <c r="E2035" s="1">
        <v>0.17560000000000001</v>
      </c>
      <c r="F2035" t="s">
        <v>23</v>
      </c>
      <c r="G2035" t="s">
        <v>60</v>
      </c>
      <c r="H2035" s="1">
        <v>0.14879999999999999</v>
      </c>
      <c r="I2035" t="s">
        <v>30</v>
      </c>
      <c r="J2035" t="s">
        <v>35</v>
      </c>
      <c r="K2035">
        <v>4416.67</v>
      </c>
      <c r="L2035" t="s">
        <v>73</v>
      </c>
      <c r="M2035">
        <v>9</v>
      </c>
      <c r="N2035">
        <v>28349</v>
      </c>
      <c r="O2035">
        <v>3</v>
      </c>
      <c r="P2035" t="s">
        <v>40</v>
      </c>
      <c r="Q2035">
        <v>17</v>
      </c>
      <c r="R2035">
        <v>14</v>
      </c>
      <c r="S2035">
        <v>0</v>
      </c>
      <c r="T2035">
        <v>11</v>
      </c>
      <c r="U2035" t="s">
        <v>149</v>
      </c>
      <c r="V2035">
        <v>18</v>
      </c>
      <c r="W2035">
        <v>1</v>
      </c>
      <c r="X2035">
        <v>60</v>
      </c>
      <c r="Y2035">
        <v>660</v>
      </c>
      <c r="Z2035">
        <v>664</v>
      </c>
      <c r="AA2035">
        <v>4416.67</v>
      </c>
      <c r="AB2035">
        <v>11</v>
      </c>
    </row>
    <row r="2036" spans="1:28" x14ac:dyDescent="0.25">
      <c r="A2036">
        <v>2035</v>
      </c>
      <c r="B2036">
        <v>48356</v>
      </c>
      <c r="C2036">
        <v>9000</v>
      </c>
      <c r="D2036">
        <v>9000</v>
      </c>
      <c r="E2036" s="1">
        <v>6.0299999999999999E-2</v>
      </c>
      <c r="F2036" t="s">
        <v>14</v>
      </c>
      <c r="G2036" t="s">
        <v>76</v>
      </c>
      <c r="H2036" s="1">
        <v>9.2899999999999996E-2</v>
      </c>
      <c r="I2036" t="s">
        <v>71</v>
      </c>
      <c r="J2036" t="s">
        <v>17</v>
      </c>
      <c r="K2036">
        <v>14166.67</v>
      </c>
      <c r="L2036" t="s">
        <v>120</v>
      </c>
      <c r="M2036">
        <v>13</v>
      </c>
      <c r="N2036">
        <v>40909</v>
      </c>
      <c r="O2036">
        <v>0</v>
      </c>
      <c r="P2036" t="s">
        <v>64</v>
      </c>
      <c r="Q2036">
        <v>6</v>
      </c>
      <c r="R2036">
        <v>9</v>
      </c>
      <c r="S2036">
        <v>5</v>
      </c>
      <c r="T2036">
        <v>4</v>
      </c>
      <c r="U2036" t="s">
        <v>146</v>
      </c>
      <c r="V2036">
        <v>6</v>
      </c>
      <c r="W2036">
        <v>1</v>
      </c>
      <c r="X2036">
        <v>36</v>
      </c>
      <c r="Y2036">
        <v>770</v>
      </c>
      <c r="Z2036">
        <v>774</v>
      </c>
      <c r="AA2036">
        <v>14166.67</v>
      </c>
      <c r="AB2036">
        <v>4</v>
      </c>
    </row>
    <row r="2037" spans="1:28" x14ac:dyDescent="0.25">
      <c r="A2037">
        <v>2036</v>
      </c>
      <c r="B2037">
        <v>14728</v>
      </c>
      <c r="C2037">
        <v>20000</v>
      </c>
      <c r="D2037">
        <v>19850</v>
      </c>
      <c r="E2037" s="1">
        <v>0.1186</v>
      </c>
      <c r="F2037" t="s">
        <v>23</v>
      </c>
      <c r="G2037" t="s">
        <v>97</v>
      </c>
      <c r="H2037" s="1">
        <v>0.15939999999999999</v>
      </c>
      <c r="I2037" t="s">
        <v>30</v>
      </c>
      <c r="J2037" t="s">
        <v>31</v>
      </c>
      <c r="K2037">
        <v>4166.67</v>
      </c>
      <c r="L2037" t="s">
        <v>18</v>
      </c>
      <c r="M2037">
        <v>11</v>
      </c>
      <c r="N2037">
        <v>3202</v>
      </c>
      <c r="O2037">
        <v>0</v>
      </c>
      <c r="P2037" t="s">
        <v>37</v>
      </c>
      <c r="Q2037">
        <v>11</v>
      </c>
      <c r="R2037">
        <v>15</v>
      </c>
      <c r="S2037">
        <v>0</v>
      </c>
      <c r="T2037">
        <v>3</v>
      </c>
      <c r="U2037" t="s">
        <v>146</v>
      </c>
      <c r="V2037">
        <v>9</v>
      </c>
      <c r="W2037">
        <v>0</v>
      </c>
      <c r="X2037">
        <v>60</v>
      </c>
      <c r="Y2037">
        <v>735</v>
      </c>
      <c r="Z2037">
        <v>739</v>
      </c>
      <c r="AA2037">
        <v>4166.67</v>
      </c>
      <c r="AB2037">
        <v>3</v>
      </c>
    </row>
    <row r="2038" spans="1:28" x14ac:dyDescent="0.25">
      <c r="A2038">
        <v>2037</v>
      </c>
      <c r="B2038">
        <v>20698</v>
      </c>
      <c r="C2038">
        <v>15000</v>
      </c>
      <c r="D2038">
        <v>15000</v>
      </c>
      <c r="E2038" s="1">
        <v>0.13059999999999999</v>
      </c>
      <c r="F2038" t="s">
        <v>14</v>
      </c>
      <c r="G2038" t="s">
        <v>75</v>
      </c>
      <c r="H2038" s="1">
        <v>0.22689999999999999</v>
      </c>
      <c r="I2038" t="s">
        <v>46</v>
      </c>
      <c r="J2038" t="s">
        <v>17</v>
      </c>
      <c r="K2038">
        <v>3750</v>
      </c>
      <c r="L2038" t="s">
        <v>43</v>
      </c>
      <c r="M2038">
        <v>12</v>
      </c>
      <c r="N2038">
        <v>21016</v>
      </c>
      <c r="O2038">
        <v>0</v>
      </c>
      <c r="P2038" t="s">
        <v>40</v>
      </c>
      <c r="Q2038">
        <v>13</v>
      </c>
      <c r="R2038">
        <v>22</v>
      </c>
      <c r="S2038">
        <v>0</v>
      </c>
      <c r="T2038">
        <v>11</v>
      </c>
      <c r="U2038" t="s">
        <v>146</v>
      </c>
      <c r="V2038">
        <v>14</v>
      </c>
      <c r="W2038">
        <v>1</v>
      </c>
      <c r="X2038">
        <v>36</v>
      </c>
      <c r="Y2038">
        <v>685</v>
      </c>
      <c r="Z2038">
        <v>689</v>
      </c>
      <c r="AA2038">
        <v>3750</v>
      </c>
      <c r="AB2038">
        <v>11</v>
      </c>
    </row>
    <row r="2039" spans="1:28" x14ac:dyDescent="0.25">
      <c r="A2039">
        <v>2038</v>
      </c>
      <c r="B2039">
        <v>94912</v>
      </c>
      <c r="C2039">
        <v>20000</v>
      </c>
      <c r="D2039">
        <v>20000</v>
      </c>
      <c r="E2039" s="1">
        <v>0.1114</v>
      </c>
      <c r="F2039" t="s">
        <v>23</v>
      </c>
      <c r="G2039" t="s">
        <v>15</v>
      </c>
      <c r="H2039" s="1">
        <v>0.23269999999999999</v>
      </c>
      <c r="I2039" t="s">
        <v>79</v>
      </c>
      <c r="J2039" t="s">
        <v>17</v>
      </c>
      <c r="K2039">
        <v>9166.67</v>
      </c>
      <c r="L2039" t="s">
        <v>18</v>
      </c>
      <c r="M2039">
        <v>24</v>
      </c>
      <c r="N2039">
        <v>53494</v>
      </c>
      <c r="O2039">
        <v>2</v>
      </c>
      <c r="P2039" t="s">
        <v>40</v>
      </c>
      <c r="Q2039">
        <v>11</v>
      </c>
      <c r="R2039">
        <v>23</v>
      </c>
      <c r="S2039">
        <v>1</v>
      </c>
      <c r="T2039">
        <v>11</v>
      </c>
      <c r="U2039" t="s">
        <v>148</v>
      </c>
      <c r="V2039">
        <v>9</v>
      </c>
      <c r="W2039">
        <v>1</v>
      </c>
      <c r="X2039">
        <v>60</v>
      </c>
      <c r="Y2039">
        <v>735</v>
      </c>
      <c r="Z2039">
        <v>739</v>
      </c>
      <c r="AA2039">
        <v>9166.67</v>
      </c>
      <c r="AB2039">
        <v>11</v>
      </c>
    </row>
    <row r="2040" spans="1:28" x14ac:dyDescent="0.25">
      <c r="A2040">
        <v>2039</v>
      </c>
      <c r="B2040">
        <v>25018</v>
      </c>
      <c r="C2040">
        <v>13750</v>
      </c>
      <c r="D2040">
        <v>13750</v>
      </c>
      <c r="E2040" s="1">
        <v>0.19689999999999999</v>
      </c>
      <c r="F2040" t="s">
        <v>23</v>
      </c>
      <c r="G2040" t="s">
        <v>91</v>
      </c>
      <c r="H2040" s="1">
        <v>0.22009999999999999</v>
      </c>
      <c r="I2040" t="s">
        <v>46</v>
      </c>
      <c r="J2040" t="s">
        <v>17</v>
      </c>
      <c r="K2040">
        <v>2916.67</v>
      </c>
      <c r="L2040" t="s">
        <v>48</v>
      </c>
      <c r="M2040">
        <v>7</v>
      </c>
      <c r="N2040">
        <v>4690</v>
      </c>
      <c r="O2040">
        <v>2</v>
      </c>
      <c r="P2040" t="s">
        <v>22</v>
      </c>
      <c r="Q2040">
        <v>19</v>
      </c>
      <c r="R2040">
        <v>22</v>
      </c>
      <c r="S2040">
        <v>0</v>
      </c>
      <c r="T2040">
        <v>2</v>
      </c>
      <c r="U2040" t="s">
        <v>148</v>
      </c>
      <c r="V2040">
        <v>17</v>
      </c>
      <c r="W2040">
        <v>1</v>
      </c>
      <c r="X2040">
        <v>60</v>
      </c>
      <c r="Y2040">
        <v>665</v>
      </c>
      <c r="Z2040">
        <v>669</v>
      </c>
      <c r="AA2040">
        <v>2916.67</v>
      </c>
      <c r="AB2040">
        <v>2</v>
      </c>
    </row>
    <row r="2041" spans="1:28" x14ac:dyDescent="0.25">
      <c r="A2041">
        <v>2040</v>
      </c>
      <c r="B2041">
        <v>103622</v>
      </c>
      <c r="C2041">
        <v>6000</v>
      </c>
      <c r="D2041">
        <v>6000</v>
      </c>
      <c r="E2041" s="1">
        <v>0.1719</v>
      </c>
      <c r="F2041" t="s">
        <v>23</v>
      </c>
      <c r="G2041" t="s">
        <v>68</v>
      </c>
      <c r="H2041" s="1">
        <v>0.17799999999999999</v>
      </c>
      <c r="I2041" t="s">
        <v>69</v>
      </c>
      <c r="J2041" t="s">
        <v>17</v>
      </c>
      <c r="K2041">
        <v>13625</v>
      </c>
      <c r="L2041" t="s">
        <v>62</v>
      </c>
      <c r="M2041">
        <v>10</v>
      </c>
      <c r="N2041">
        <v>26688</v>
      </c>
      <c r="O2041">
        <v>4</v>
      </c>
      <c r="P2041" t="s">
        <v>40</v>
      </c>
      <c r="Q2041">
        <v>17</v>
      </c>
      <c r="R2041">
        <v>17</v>
      </c>
      <c r="S2041">
        <v>4</v>
      </c>
      <c r="T2041">
        <v>11</v>
      </c>
      <c r="U2041" t="s">
        <v>149</v>
      </c>
      <c r="V2041">
        <v>15</v>
      </c>
      <c r="W2041">
        <v>1</v>
      </c>
      <c r="X2041">
        <v>60</v>
      </c>
      <c r="Y2041">
        <v>675</v>
      </c>
      <c r="Z2041">
        <v>679</v>
      </c>
      <c r="AA2041">
        <v>13625</v>
      </c>
      <c r="AB2041">
        <v>11</v>
      </c>
    </row>
    <row r="2042" spans="1:28" x14ac:dyDescent="0.25">
      <c r="A2042">
        <v>2041</v>
      </c>
      <c r="B2042">
        <v>49201</v>
      </c>
      <c r="C2042">
        <v>20000</v>
      </c>
      <c r="D2042">
        <v>20000</v>
      </c>
      <c r="E2042" s="1">
        <v>7.9000000000000001E-2</v>
      </c>
      <c r="F2042" t="s">
        <v>14</v>
      </c>
      <c r="G2042" t="s">
        <v>15</v>
      </c>
      <c r="H2042" s="1">
        <v>0.1032</v>
      </c>
      <c r="I2042" t="s">
        <v>113</v>
      </c>
      <c r="J2042" t="s">
        <v>17</v>
      </c>
      <c r="K2042">
        <v>10400</v>
      </c>
      <c r="L2042" t="s">
        <v>18</v>
      </c>
      <c r="M2042">
        <v>14</v>
      </c>
      <c r="N2042">
        <v>15626</v>
      </c>
      <c r="O2042">
        <v>0</v>
      </c>
      <c r="P2042" t="s">
        <v>22</v>
      </c>
      <c r="Q2042">
        <v>7</v>
      </c>
      <c r="R2042">
        <v>10</v>
      </c>
      <c r="S2042">
        <v>1</v>
      </c>
      <c r="T2042">
        <v>2</v>
      </c>
      <c r="U2042" t="s">
        <v>146</v>
      </c>
      <c r="V2042">
        <v>9</v>
      </c>
      <c r="W2042">
        <v>1</v>
      </c>
      <c r="X2042">
        <v>36</v>
      </c>
      <c r="Y2042">
        <v>735</v>
      </c>
      <c r="Z2042">
        <v>739</v>
      </c>
      <c r="AA2042">
        <v>10400</v>
      </c>
      <c r="AB2042">
        <v>2</v>
      </c>
    </row>
    <row r="2043" spans="1:28" x14ac:dyDescent="0.25">
      <c r="A2043">
        <v>2042</v>
      </c>
      <c r="B2043">
        <v>25680</v>
      </c>
      <c r="C2043">
        <v>12800</v>
      </c>
      <c r="D2043">
        <v>12800</v>
      </c>
      <c r="E2043" s="1">
        <v>0.1149</v>
      </c>
      <c r="F2043" t="s">
        <v>23</v>
      </c>
      <c r="G2043" t="s">
        <v>68</v>
      </c>
      <c r="H2043" s="1">
        <v>0.20039999999999999</v>
      </c>
      <c r="I2043" t="s">
        <v>85</v>
      </c>
      <c r="J2043" t="s">
        <v>17</v>
      </c>
      <c r="K2043">
        <v>3333.33</v>
      </c>
      <c r="L2043" t="s">
        <v>39</v>
      </c>
      <c r="M2043">
        <v>13</v>
      </c>
      <c r="N2043">
        <v>24723</v>
      </c>
      <c r="O2043">
        <v>0</v>
      </c>
      <c r="P2043" t="s">
        <v>28</v>
      </c>
      <c r="Q2043">
        <v>11</v>
      </c>
      <c r="R2043">
        <v>20</v>
      </c>
      <c r="S2043">
        <v>4</v>
      </c>
      <c r="T2043">
        <v>5</v>
      </c>
      <c r="U2043" t="s">
        <v>146</v>
      </c>
      <c r="V2043">
        <v>11</v>
      </c>
      <c r="W2043">
        <v>1</v>
      </c>
      <c r="X2043">
        <v>60</v>
      </c>
      <c r="Y2043">
        <v>720</v>
      </c>
      <c r="Z2043">
        <v>724</v>
      </c>
      <c r="AA2043">
        <v>3333.33</v>
      </c>
      <c r="AB2043">
        <v>5</v>
      </c>
    </row>
    <row r="2044" spans="1:28" x14ac:dyDescent="0.25">
      <c r="A2044">
        <v>2043</v>
      </c>
      <c r="B2044">
        <v>71671</v>
      </c>
      <c r="C2044">
        <v>6000</v>
      </c>
      <c r="D2044">
        <v>6000</v>
      </c>
      <c r="E2044" s="1">
        <v>6.0299999999999999E-2</v>
      </c>
      <c r="F2044" t="s">
        <v>14</v>
      </c>
      <c r="G2044" t="s">
        <v>15</v>
      </c>
      <c r="H2044" s="1">
        <v>7.7700000000000005E-2</v>
      </c>
      <c r="I2044" t="s">
        <v>71</v>
      </c>
      <c r="J2044" t="s">
        <v>17</v>
      </c>
      <c r="K2044">
        <v>3666.67</v>
      </c>
      <c r="L2044" t="s">
        <v>67</v>
      </c>
      <c r="M2044">
        <v>19</v>
      </c>
      <c r="N2044">
        <v>6275</v>
      </c>
      <c r="O2044">
        <v>1</v>
      </c>
      <c r="P2044" t="s">
        <v>64</v>
      </c>
      <c r="Q2044">
        <v>6</v>
      </c>
      <c r="R2044">
        <v>7</v>
      </c>
      <c r="S2044">
        <v>1</v>
      </c>
      <c r="T2044">
        <v>4</v>
      </c>
      <c r="U2044" t="s">
        <v>147</v>
      </c>
      <c r="V2044">
        <v>7</v>
      </c>
      <c r="W2044">
        <v>1</v>
      </c>
      <c r="X2044">
        <v>36</v>
      </c>
      <c r="Y2044">
        <v>780</v>
      </c>
      <c r="Z2044">
        <v>784</v>
      </c>
      <c r="AA2044">
        <v>3666.67</v>
      </c>
      <c r="AB2044">
        <v>4</v>
      </c>
    </row>
    <row r="2045" spans="1:28" x14ac:dyDescent="0.25">
      <c r="A2045">
        <v>2044</v>
      </c>
      <c r="B2045">
        <v>39314</v>
      </c>
      <c r="C2045">
        <v>12000</v>
      </c>
      <c r="D2045">
        <v>12000</v>
      </c>
      <c r="E2045" s="1">
        <v>7.51E-2</v>
      </c>
      <c r="F2045" t="s">
        <v>14</v>
      </c>
      <c r="G2045" t="s">
        <v>15</v>
      </c>
      <c r="H2045" s="1">
        <v>0.13300000000000001</v>
      </c>
      <c r="I2045" t="s">
        <v>24</v>
      </c>
      <c r="J2045" t="s">
        <v>31</v>
      </c>
      <c r="K2045">
        <v>7166.67</v>
      </c>
      <c r="L2045" t="s">
        <v>18</v>
      </c>
      <c r="M2045">
        <v>16</v>
      </c>
      <c r="N2045">
        <v>13715</v>
      </c>
      <c r="O2045">
        <v>1</v>
      </c>
      <c r="P2045" t="s">
        <v>64</v>
      </c>
      <c r="Q2045">
        <v>7</v>
      </c>
      <c r="R2045">
        <v>13</v>
      </c>
      <c r="S2045">
        <v>1</v>
      </c>
      <c r="T2045">
        <v>4</v>
      </c>
      <c r="U2045" t="s">
        <v>147</v>
      </c>
      <c r="V2045">
        <v>9</v>
      </c>
      <c r="W2045">
        <v>0</v>
      </c>
      <c r="X2045">
        <v>36</v>
      </c>
      <c r="Y2045">
        <v>735</v>
      </c>
      <c r="Z2045">
        <v>739</v>
      </c>
      <c r="AA2045">
        <v>7166.67</v>
      </c>
      <c r="AB2045">
        <v>4</v>
      </c>
    </row>
    <row r="2046" spans="1:28" x14ac:dyDescent="0.25">
      <c r="A2046">
        <v>2045</v>
      </c>
      <c r="B2046">
        <v>96016</v>
      </c>
      <c r="C2046">
        <v>12500</v>
      </c>
      <c r="D2046">
        <v>12500</v>
      </c>
      <c r="E2046" s="1">
        <v>0.13109999999999999</v>
      </c>
      <c r="F2046" t="s">
        <v>14</v>
      </c>
      <c r="G2046" t="s">
        <v>29</v>
      </c>
      <c r="H2046" s="1">
        <v>0.27760000000000001</v>
      </c>
      <c r="I2046" t="s">
        <v>77</v>
      </c>
      <c r="J2046" t="s">
        <v>31</v>
      </c>
      <c r="K2046">
        <v>3416.67</v>
      </c>
      <c r="L2046" t="s">
        <v>25</v>
      </c>
      <c r="M2046">
        <v>12</v>
      </c>
      <c r="N2046">
        <v>14174</v>
      </c>
      <c r="O2046">
        <v>0</v>
      </c>
      <c r="P2046" t="s">
        <v>47</v>
      </c>
      <c r="Q2046">
        <v>13</v>
      </c>
      <c r="R2046">
        <v>27</v>
      </c>
      <c r="S2046">
        <v>2</v>
      </c>
      <c r="T2046">
        <v>6</v>
      </c>
      <c r="U2046" t="s">
        <v>146</v>
      </c>
      <c r="V2046">
        <v>14</v>
      </c>
      <c r="W2046">
        <v>0</v>
      </c>
      <c r="X2046">
        <v>36</v>
      </c>
      <c r="Y2046">
        <v>690</v>
      </c>
      <c r="Z2046">
        <v>694</v>
      </c>
      <c r="AA2046">
        <v>3416.67</v>
      </c>
      <c r="AB2046">
        <v>6</v>
      </c>
    </row>
    <row r="2047" spans="1:28" x14ac:dyDescent="0.25">
      <c r="A2047">
        <v>2046</v>
      </c>
      <c r="B2047">
        <v>37380</v>
      </c>
      <c r="C2047">
        <v>5000</v>
      </c>
      <c r="D2047">
        <v>5000</v>
      </c>
      <c r="E2047" s="1">
        <v>0.17580000000000001</v>
      </c>
      <c r="F2047" t="s">
        <v>14</v>
      </c>
      <c r="G2047" t="s">
        <v>33</v>
      </c>
      <c r="H2047" s="1">
        <v>5.33E-2</v>
      </c>
      <c r="I2047" t="s">
        <v>59</v>
      </c>
      <c r="J2047" t="s">
        <v>31</v>
      </c>
      <c r="K2047">
        <v>1800</v>
      </c>
      <c r="L2047" t="s">
        <v>48</v>
      </c>
      <c r="M2047">
        <v>2</v>
      </c>
      <c r="N2047">
        <v>1749</v>
      </c>
      <c r="O2047">
        <v>0</v>
      </c>
      <c r="P2047" t="s">
        <v>19</v>
      </c>
      <c r="Q2047">
        <v>17</v>
      </c>
      <c r="R2047">
        <v>5</v>
      </c>
      <c r="S2047">
        <v>3</v>
      </c>
      <c r="T2047">
        <v>0</v>
      </c>
      <c r="U2047" t="s">
        <v>146</v>
      </c>
      <c r="V2047">
        <v>17</v>
      </c>
      <c r="W2047">
        <v>0</v>
      </c>
      <c r="X2047">
        <v>36</v>
      </c>
      <c r="Y2047">
        <v>665</v>
      </c>
      <c r="Z2047">
        <v>669</v>
      </c>
      <c r="AA2047">
        <v>1800</v>
      </c>
      <c r="AB2047">
        <v>0</v>
      </c>
    </row>
    <row r="2048" spans="1:28" x14ac:dyDescent="0.25">
      <c r="A2048">
        <v>2047</v>
      </c>
      <c r="B2048">
        <v>72539</v>
      </c>
      <c r="C2048">
        <v>4950</v>
      </c>
      <c r="D2048">
        <v>4950</v>
      </c>
      <c r="E2048" s="1">
        <v>0.14330000000000001</v>
      </c>
      <c r="F2048" t="s">
        <v>14</v>
      </c>
      <c r="G2048" t="s">
        <v>15</v>
      </c>
      <c r="H2048" s="1">
        <v>8.9499999999999996E-2</v>
      </c>
      <c r="I2048" t="s">
        <v>46</v>
      </c>
      <c r="J2048" t="s">
        <v>35</v>
      </c>
      <c r="K2048">
        <v>2916.67</v>
      </c>
      <c r="L2048" t="s">
        <v>62</v>
      </c>
      <c r="M2048">
        <v>11</v>
      </c>
      <c r="N2048">
        <v>7931</v>
      </c>
      <c r="O2048">
        <v>2</v>
      </c>
      <c r="P2048" t="s">
        <v>47</v>
      </c>
      <c r="Q2048">
        <v>14</v>
      </c>
      <c r="R2048">
        <v>8</v>
      </c>
      <c r="S2048">
        <v>1</v>
      </c>
      <c r="T2048">
        <v>6</v>
      </c>
      <c r="U2048" t="s">
        <v>148</v>
      </c>
      <c r="V2048">
        <v>15</v>
      </c>
      <c r="W2048">
        <v>1</v>
      </c>
      <c r="X2048">
        <v>36</v>
      </c>
      <c r="Y2048">
        <v>675</v>
      </c>
      <c r="Z2048">
        <v>679</v>
      </c>
      <c r="AA2048">
        <v>2916.67</v>
      </c>
      <c r="AB2048">
        <v>6</v>
      </c>
    </row>
    <row r="2049" spans="1:28" x14ac:dyDescent="0.25">
      <c r="A2049">
        <v>2048</v>
      </c>
      <c r="B2049">
        <v>63746</v>
      </c>
      <c r="C2049">
        <v>30000</v>
      </c>
      <c r="D2049">
        <v>30000</v>
      </c>
      <c r="E2049" s="1">
        <v>0.13109999999999999</v>
      </c>
      <c r="F2049" t="s">
        <v>23</v>
      </c>
      <c r="G2049" t="s">
        <v>33</v>
      </c>
      <c r="H2049" s="1">
        <v>0.16320000000000001</v>
      </c>
      <c r="I2049" t="s">
        <v>24</v>
      </c>
      <c r="J2049" t="s">
        <v>31</v>
      </c>
      <c r="K2049">
        <v>20416.669999999998</v>
      </c>
      <c r="L2049" t="s">
        <v>88</v>
      </c>
      <c r="M2049">
        <v>6</v>
      </c>
      <c r="N2049">
        <v>0</v>
      </c>
      <c r="O2049">
        <v>0</v>
      </c>
      <c r="P2049" t="s">
        <v>22</v>
      </c>
      <c r="Q2049">
        <v>13</v>
      </c>
      <c r="R2049">
        <v>16</v>
      </c>
      <c r="S2049">
        <v>3</v>
      </c>
      <c r="T2049">
        <v>2</v>
      </c>
      <c r="U2049" t="s">
        <v>146</v>
      </c>
      <c r="V2049">
        <v>8</v>
      </c>
      <c r="W2049">
        <v>0</v>
      </c>
      <c r="X2049">
        <v>60</v>
      </c>
      <c r="Y2049">
        <v>755</v>
      </c>
      <c r="Z2049">
        <v>759</v>
      </c>
      <c r="AA2049">
        <v>20416.669999999998</v>
      </c>
      <c r="AB2049">
        <v>2</v>
      </c>
    </row>
    <row r="2050" spans="1:28" x14ac:dyDescent="0.25">
      <c r="A2050">
        <v>2049</v>
      </c>
      <c r="B2050">
        <v>90871</v>
      </c>
      <c r="C2050">
        <v>10000</v>
      </c>
      <c r="D2050">
        <v>10000</v>
      </c>
      <c r="E2050" s="1">
        <v>0.1212</v>
      </c>
      <c r="F2050" t="s">
        <v>14</v>
      </c>
      <c r="G2050" t="s">
        <v>15</v>
      </c>
      <c r="H2050" s="1">
        <v>0.1381</v>
      </c>
      <c r="I2050" t="s">
        <v>81</v>
      </c>
      <c r="J2050" t="s">
        <v>17</v>
      </c>
      <c r="K2050">
        <v>6083.33</v>
      </c>
      <c r="L2050" t="s">
        <v>36</v>
      </c>
      <c r="M2050">
        <v>13</v>
      </c>
      <c r="N2050">
        <v>19263</v>
      </c>
      <c r="O2050">
        <v>1</v>
      </c>
      <c r="P2050" t="s">
        <v>44</v>
      </c>
      <c r="Q2050">
        <v>12</v>
      </c>
      <c r="R2050">
        <v>13</v>
      </c>
      <c r="S2050">
        <v>1</v>
      </c>
      <c r="T2050">
        <v>8</v>
      </c>
      <c r="U2050" t="s">
        <v>147</v>
      </c>
      <c r="V2050">
        <v>16</v>
      </c>
      <c r="W2050">
        <v>1</v>
      </c>
      <c r="X2050">
        <v>36</v>
      </c>
      <c r="Y2050">
        <v>670</v>
      </c>
      <c r="Z2050">
        <v>674</v>
      </c>
      <c r="AA2050">
        <v>6083.33</v>
      </c>
      <c r="AB2050">
        <v>8</v>
      </c>
    </row>
    <row r="2051" spans="1:28" x14ac:dyDescent="0.25">
      <c r="A2051">
        <v>2050</v>
      </c>
      <c r="B2051">
        <v>46022</v>
      </c>
      <c r="C2051">
        <v>6000</v>
      </c>
      <c r="D2051">
        <v>6000</v>
      </c>
      <c r="E2051" s="1">
        <v>0.14649999999999999</v>
      </c>
      <c r="F2051" t="s">
        <v>14</v>
      </c>
      <c r="G2051" t="s">
        <v>15</v>
      </c>
      <c r="H2051" s="1">
        <v>0.11890000000000001</v>
      </c>
      <c r="I2051" t="s">
        <v>20</v>
      </c>
      <c r="J2051" t="s">
        <v>17</v>
      </c>
      <c r="K2051">
        <v>14333.33</v>
      </c>
      <c r="L2051" t="s">
        <v>36</v>
      </c>
      <c r="M2051">
        <v>11</v>
      </c>
      <c r="N2051">
        <v>31640</v>
      </c>
      <c r="O2051">
        <v>1</v>
      </c>
      <c r="P2051" t="s">
        <v>40</v>
      </c>
      <c r="Q2051">
        <v>14</v>
      </c>
      <c r="R2051">
        <v>11</v>
      </c>
      <c r="S2051">
        <v>1</v>
      </c>
      <c r="T2051">
        <v>11</v>
      </c>
      <c r="U2051" t="s">
        <v>147</v>
      </c>
      <c r="V2051">
        <v>16</v>
      </c>
      <c r="W2051">
        <v>1</v>
      </c>
      <c r="X2051">
        <v>36</v>
      </c>
      <c r="Y2051">
        <v>670</v>
      </c>
      <c r="Z2051">
        <v>674</v>
      </c>
      <c r="AA2051">
        <v>14333.33</v>
      </c>
      <c r="AB2051">
        <v>11</v>
      </c>
    </row>
    <row r="2052" spans="1:28" x14ac:dyDescent="0.25">
      <c r="A2052">
        <v>2051</v>
      </c>
      <c r="B2052">
        <v>46841</v>
      </c>
      <c r="C2052">
        <v>24000</v>
      </c>
      <c r="D2052">
        <v>24000</v>
      </c>
      <c r="E2052" s="1">
        <v>7.9000000000000001E-2</v>
      </c>
      <c r="F2052" t="s">
        <v>14</v>
      </c>
      <c r="G2052" t="s">
        <v>15</v>
      </c>
      <c r="H2052" s="1">
        <v>0.2087</v>
      </c>
      <c r="I2052" t="s">
        <v>20</v>
      </c>
      <c r="J2052" t="s">
        <v>17</v>
      </c>
      <c r="K2052">
        <v>10166.67</v>
      </c>
      <c r="L2052" t="s">
        <v>82</v>
      </c>
      <c r="M2052">
        <v>15</v>
      </c>
      <c r="N2052">
        <v>29523</v>
      </c>
      <c r="O2052">
        <v>1</v>
      </c>
      <c r="P2052" t="s">
        <v>22</v>
      </c>
      <c r="Q2052">
        <v>7</v>
      </c>
      <c r="R2052">
        <v>20</v>
      </c>
      <c r="S2052">
        <v>1</v>
      </c>
      <c r="T2052">
        <v>2</v>
      </c>
      <c r="U2052" t="s">
        <v>147</v>
      </c>
      <c r="V2052">
        <v>8</v>
      </c>
      <c r="W2052">
        <v>1</v>
      </c>
      <c r="X2052">
        <v>36</v>
      </c>
      <c r="Y2052">
        <v>750</v>
      </c>
      <c r="Z2052">
        <v>754</v>
      </c>
      <c r="AA2052">
        <v>10166.67</v>
      </c>
      <c r="AB2052">
        <v>2</v>
      </c>
    </row>
    <row r="2053" spans="1:28" x14ac:dyDescent="0.25">
      <c r="A2053">
        <v>2052</v>
      </c>
      <c r="B2053">
        <v>20801</v>
      </c>
      <c r="C2053">
        <v>14000</v>
      </c>
      <c r="D2053">
        <v>14000</v>
      </c>
      <c r="E2053" s="1">
        <v>0.1</v>
      </c>
      <c r="F2053" t="s">
        <v>23</v>
      </c>
      <c r="G2053" t="s">
        <v>15</v>
      </c>
      <c r="H2053" s="1">
        <v>0.104</v>
      </c>
      <c r="I2053" t="s">
        <v>30</v>
      </c>
      <c r="J2053" t="s">
        <v>17</v>
      </c>
      <c r="K2053">
        <v>11333.33</v>
      </c>
      <c r="L2053" t="s">
        <v>106</v>
      </c>
      <c r="M2053">
        <v>6</v>
      </c>
      <c r="N2053">
        <v>27477</v>
      </c>
      <c r="O2053">
        <v>0</v>
      </c>
      <c r="P2053" t="s">
        <v>64</v>
      </c>
      <c r="Q2053">
        <v>10</v>
      </c>
      <c r="R2053">
        <v>10</v>
      </c>
      <c r="S2053">
        <v>1</v>
      </c>
      <c r="T2053">
        <v>4</v>
      </c>
      <c r="U2053" t="s">
        <v>146</v>
      </c>
      <c r="V2053">
        <v>9</v>
      </c>
      <c r="W2053">
        <v>1</v>
      </c>
      <c r="X2053">
        <v>60</v>
      </c>
      <c r="Y2053">
        <v>745</v>
      </c>
      <c r="Z2053">
        <v>749</v>
      </c>
      <c r="AA2053">
        <v>11333.33</v>
      </c>
      <c r="AB2053">
        <v>4</v>
      </c>
    </row>
    <row r="2054" spans="1:28" x14ac:dyDescent="0.25">
      <c r="A2054">
        <v>2053</v>
      </c>
      <c r="B2054">
        <v>24542</v>
      </c>
      <c r="C2054">
        <v>6000</v>
      </c>
      <c r="D2054">
        <v>6000</v>
      </c>
      <c r="E2054" s="1">
        <v>7.4899999999999994E-2</v>
      </c>
      <c r="F2054" t="s">
        <v>14</v>
      </c>
      <c r="G2054" t="s">
        <v>29</v>
      </c>
      <c r="H2054" s="1">
        <v>0.1933</v>
      </c>
      <c r="I2054" t="s">
        <v>81</v>
      </c>
      <c r="J2054" t="s">
        <v>31</v>
      </c>
      <c r="K2054">
        <v>2100</v>
      </c>
      <c r="L2054" t="s">
        <v>21</v>
      </c>
      <c r="M2054">
        <v>8</v>
      </c>
      <c r="N2054">
        <v>2376</v>
      </c>
      <c r="O2054">
        <v>0</v>
      </c>
      <c r="P2054" t="s">
        <v>22</v>
      </c>
      <c r="Q2054">
        <v>7</v>
      </c>
      <c r="R2054">
        <v>19</v>
      </c>
      <c r="S2054">
        <v>2</v>
      </c>
      <c r="T2054">
        <v>2</v>
      </c>
      <c r="U2054" t="s">
        <v>146</v>
      </c>
      <c r="V2054">
        <v>11</v>
      </c>
      <c r="W2054">
        <v>0</v>
      </c>
      <c r="X2054">
        <v>36</v>
      </c>
      <c r="Y2054">
        <v>715</v>
      </c>
      <c r="Z2054">
        <v>719</v>
      </c>
      <c r="AA2054">
        <v>2100</v>
      </c>
      <c r="AB2054">
        <v>2</v>
      </c>
    </row>
    <row r="2055" spans="1:28" x14ac:dyDescent="0.25">
      <c r="A2055">
        <v>2054</v>
      </c>
      <c r="B2055">
        <v>76320</v>
      </c>
      <c r="C2055">
        <v>22400</v>
      </c>
      <c r="D2055">
        <v>22400</v>
      </c>
      <c r="E2055" s="1">
        <v>0.13109999999999999</v>
      </c>
      <c r="F2055" t="s">
        <v>14</v>
      </c>
      <c r="G2055" t="s">
        <v>15</v>
      </c>
      <c r="H2055" s="1">
        <v>0.1608</v>
      </c>
      <c r="I2055" t="s">
        <v>77</v>
      </c>
      <c r="J2055" t="s">
        <v>31</v>
      </c>
      <c r="K2055">
        <v>7375</v>
      </c>
      <c r="L2055" t="s">
        <v>25</v>
      </c>
      <c r="M2055">
        <v>8</v>
      </c>
      <c r="N2055">
        <v>9673</v>
      </c>
      <c r="O2055">
        <v>0</v>
      </c>
      <c r="P2055" t="s">
        <v>40</v>
      </c>
      <c r="Q2055">
        <v>13</v>
      </c>
      <c r="R2055">
        <v>16</v>
      </c>
      <c r="S2055">
        <v>1</v>
      </c>
      <c r="T2055">
        <v>11</v>
      </c>
      <c r="U2055" t="s">
        <v>146</v>
      </c>
      <c r="V2055">
        <v>14</v>
      </c>
      <c r="W2055">
        <v>0</v>
      </c>
      <c r="X2055">
        <v>36</v>
      </c>
      <c r="Y2055">
        <v>690</v>
      </c>
      <c r="Z2055">
        <v>694</v>
      </c>
      <c r="AA2055">
        <v>7375</v>
      </c>
      <c r="AB2055">
        <v>11</v>
      </c>
    </row>
    <row r="2056" spans="1:28" x14ac:dyDescent="0.25">
      <c r="A2056">
        <v>2055</v>
      </c>
      <c r="B2056">
        <v>43622</v>
      </c>
      <c r="C2056">
        <v>8000</v>
      </c>
      <c r="D2056">
        <v>8000</v>
      </c>
      <c r="E2056" s="1">
        <v>7.9000000000000001E-2</v>
      </c>
      <c r="F2056" t="s">
        <v>14</v>
      </c>
      <c r="G2056" t="s">
        <v>60</v>
      </c>
      <c r="H2056" s="2">
        <v>0</v>
      </c>
      <c r="I2056" t="s">
        <v>71</v>
      </c>
      <c r="J2056" t="s">
        <v>31</v>
      </c>
      <c r="K2056">
        <v>7300</v>
      </c>
      <c r="L2056" t="s">
        <v>121</v>
      </c>
      <c r="M2056">
        <v>2</v>
      </c>
      <c r="N2056">
        <v>0</v>
      </c>
      <c r="O2056">
        <v>0</v>
      </c>
      <c r="P2056" t="s">
        <v>40</v>
      </c>
      <c r="Q2056">
        <v>7</v>
      </c>
      <c r="R2056" s="5">
        <v>0</v>
      </c>
      <c r="S2056">
        <v>0</v>
      </c>
      <c r="T2056">
        <v>11</v>
      </c>
      <c r="U2056" t="s">
        <v>146</v>
      </c>
      <c r="V2056">
        <v>8</v>
      </c>
      <c r="W2056">
        <v>0</v>
      </c>
      <c r="X2056">
        <v>36</v>
      </c>
      <c r="Y2056">
        <v>795</v>
      </c>
      <c r="Z2056">
        <v>799</v>
      </c>
      <c r="AA2056">
        <v>7300</v>
      </c>
      <c r="AB2056">
        <v>11</v>
      </c>
    </row>
    <row r="2057" spans="1:28" x14ac:dyDescent="0.25">
      <c r="A2057">
        <v>2056</v>
      </c>
      <c r="B2057">
        <v>63810</v>
      </c>
      <c r="C2057">
        <v>24575</v>
      </c>
      <c r="D2057">
        <v>24550</v>
      </c>
      <c r="E2057" s="1">
        <v>0.2049</v>
      </c>
      <c r="F2057" t="s">
        <v>14</v>
      </c>
      <c r="G2057" t="s">
        <v>29</v>
      </c>
      <c r="H2057" s="1">
        <v>0.1928</v>
      </c>
      <c r="I2057" t="s">
        <v>99</v>
      </c>
      <c r="J2057" t="s">
        <v>17</v>
      </c>
      <c r="K2057">
        <v>5166.67</v>
      </c>
      <c r="L2057" t="s">
        <v>48</v>
      </c>
      <c r="M2057">
        <v>8</v>
      </c>
      <c r="N2057">
        <v>23157</v>
      </c>
      <c r="O2057">
        <v>0</v>
      </c>
      <c r="P2057" t="s">
        <v>40</v>
      </c>
      <c r="Q2057">
        <v>20</v>
      </c>
      <c r="R2057">
        <v>19</v>
      </c>
      <c r="S2057">
        <v>2</v>
      </c>
      <c r="T2057">
        <v>11</v>
      </c>
      <c r="U2057" t="s">
        <v>146</v>
      </c>
      <c r="V2057">
        <v>17</v>
      </c>
      <c r="W2057">
        <v>1</v>
      </c>
      <c r="X2057">
        <v>36</v>
      </c>
      <c r="Y2057">
        <v>665</v>
      </c>
      <c r="Z2057">
        <v>669</v>
      </c>
      <c r="AA2057">
        <v>5166.67</v>
      </c>
      <c r="AB2057">
        <v>11</v>
      </c>
    </row>
    <row r="2058" spans="1:28" x14ac:dyDescent="0.25">
      <c r="A2058">
        <v>2057</v>
      </c>
      <c r="B2058">
        <v>104166</v>
      </c>
      <c r="C2058">
        <v>8000</v>
      </c>
      <c r="D2058">
        <v>8000</v>
      </c>
      <c r="E2058" s="1">
        <v>0.14829999999999999</v>
      </c>
      <c r="F2058" t="s">
        <v>23</v>
      </c>
      <c r="G2058" t="s">
        <v>29</v>
      </c>
      <c r="H2058" s="1">
        <v>6.2899999999999998E-2</v>
      </c>
      <c r="I2058" t="s">
        <v>30</v>
      </c>
      <c r="J2058" t="s">
        <v>17</v>
      </c>
      <c r="K2058">
        <v>4833.33</v>
      </c>
      <c r="L2058" t="s">
        <v>62</v>
      </c>
      <c r="M2058">
        <v>8</v>
      </c>
      <c r="N2058">
        <v>9676</v>
      </c>
      <c r="O2058">
        <v>4</v>
      </c>
      <c r="P2058" t="s">
        <v>47</v>
      </c>
      <c r="Q2058">
        <v>14</v>
      </c>
      <c r="R2058">
        <v>6</v>
      </c>
      <c r="S2058">
        <v>2</v>
      </c>
      <c r="T2058">
        <v>6</v>
      </c>
      <c r="U2058" t="s">
        <v>149</v>
      </c>
      <c r="V2058">
        <v>15</v>
      </c>
      <c r="W2058">
        <v>1</v>
      </c>
      <c r="X2058">
        <v>60</v>
      </c>
      <c r="Y2058">
        <v>675</v>
      </c>
      <c r="Z2058">
        <v>679</v>
      </c>
      <c r="AA2058">
        <v>4833.33</v>
      </c>
      <c r="AB2058">
        <v>6</v>
      </c>
    </row>
    <row r="2059" spans="1:28" x14ac:dyDescent="0.25">
      <c r="A2059">
        <v>2058</v>
      </c>
      <c r="B2059">
        <v>93723</v>
      </c>
      <c r="C2059">
        <v>10000</v>
      </c>
      <c r="D2059">
        <v>10000</v>
      </c>
      <c r="E2059" s="1">
        <v>0.14330000000000001</v>
      </c>
      <c r="F2059" t="s">
        <v>14</v>
      </c>
      <c r="G2059" t="s">
        <v>15</v>
      </c>
      <c r="H2059" s="1">
        <v>0.12690000000000001</v>
      </c>
      <c r="I2059" t="s">
        <v>46</v>
      </c>
      <c r="J2059" t="s">
        <v>17</v>
      </c>
      <c r="K2059">
        <v>7916.67</v>
      </c>
      <c r="L2059" t="s">
        <v>36</v>
      </c>
      <c r="M2059">
        <v>11</v>
      </c>
      <c r="N2059">
        <v>8271</v>
      </c>
      <c r="O2059">
        <v>3</v>
      </c>
      <c r="P2059" t="s">
        <v>47</v>
      </c>
      <c r="Q2059">
        <v>14</v>
      </c>
      <c r="R2059">
        <v>12</v>
      </c>
      <c r="S2059">
        <v>1</v>
      </c>
      <c r="T2059">
        <v>6</v>
      </c>
      <c r="U2059" t="s">
        <v>149</v>
      </c>
      <c r="V2059">
        <v>16</v>
      </c>
      <c r="W2059">
        <v>1</v>
      </c>
      <c r="X2059">
        <v>36</v>
      </c>
      <c r="Y2059">
        <v>670</v>
      </c>
      <c r="Z2059">
        <v>674</v>
      </c>
      <c r="AA2059">
        <v>7916.67</v>
      </c>
      <c r="AB2059">
        <v>6</v>
      </c>
    </row>
    <row r="2060" spans="1:28" x14ac:dyDescent="0.25">
      <c r="A2060">
        <v>2059</v>
      </c>
      <c r="B2060">
        <v>38826</v>
      </c>
      <c r="C2060">
        <v>29000</v>
      </c>
      <c r="D2060">
        <v>27884.92</v>
      </c>
      <c r="E2060" s="1">
        <v>0.1065</v>
      </c>
      <c r="F2060" t="s">
        <v>23</v>
      </c>
      <c r="G2060" t="s">
        <v>15</v>
      </c>
      <c r="H2060" s="1">
        <v>3.9E-2</v>
      </c>
      <c r="I2060" t="s">
        <v>66</v>
      </c>
      <c r="J2060" t="s">
        <v>17</v>
      </c>
      <c r="K2060">
        <v>15000</v>
      </c>
      <c r="L2060" t="s">
        <v>106</v>
      </c>
      <c r="M2060">
        <v>12</v>
      </c>
      <c r="N2060">
        <v>55964</v>
      </c>
      <c r="O2060">
        <v>0</v>
      </c>
      <c r="P2060" t="s">
        <v>40</v>
      </c>
      <c r="Q2060">
        <v>10</v>
      </c>
      <c r="R2060">
        <v>3</v>
      </c>
      <c r="S2060">
        <v>1</v>
      </c>
      <c r="T2060">
        <v>11</v>
      </c>
      <c r="U2060" t="s">
        <v>146</v>
      </c>
      <c r="V2060">
        <v>9</v>
      </c>
      <c r="W2060">
        <v>1</v>
      </c>
      <c r="X2060">
        <v>60</v>
      </c>
      <c r="Y2060">
        <v>745</v>
      </c>
      <c r="Z2060">
        <v>749</v>
      </c>
      <c r="AA2060">
        <v>15000</v>
      </c>
      <c r="AB2060">
        <v>11</v>
      </c>
    </row>
    <row r="2061" spans="1:28" x14ac:dyDescent="0.25">
      <c r="A2061">
        <v>2060</v>
      </c>
      <c r="B2061">
        <v>61123</v>
      </c>
      <c r="C2061">
        <v>5400</v>
      </c>
      <c r="D2061">
        <v>5400</v>
      </c>
      <c r="E2061" s="1">
        <v>6.0299999999999999E-2</v>
      </c>
      <c r="F2061" t="s">
        <v>14</v>
      </c>
      <c r="G2061" t="s">
        <v>29</v>
      </c>
      <c r="H2061" s="1">
        <v>4.1599999999999998E-2</v>
      </c>
      <c r="I2061" t="s">
        <v>89</v>
      </c>
      <c r="J2061" t="s">
        <v>35</v>
      </c>
      <c r="K2061">
        <v>2333.33</v>
      </c>
      <c r="L2061" t="s">
        <v>109</v>
      </c>
      <c r="M2061">
        <v>9</v>
      </c>
      <c r="N2061">
        <v>4224</v>
      </c>
      <c r="O2061">
        <v>0</v>
      </c>
      <c r="P2061" t="s">
        <v>47</v>
      </c>
      <c r="Q2061">
        <v>6</v>
      </c>
      <c r="R2061">
        <v>4</v>
      </c>
      <c r="S2061">
        <v>2</v>
      </c>
      <c r="T2061">
        <v>6</v>
      </c>
      <c r="U2061" t="s">
        <v>146</v>
      </c>
      <c r="V2061">
        <v>7</v>
      </c>
      <c r="W2061">
        <v>1</v>
      </c>
      <c r="X2061">
        <v>36</v>
      </c>
      <c r="Y2061">
        <v>805</v>
      </c>
      <c r="Z2061">
        <v>809</v>
      </c>
      <c r="AA2061">
        <v>2333.33</v>
      </c>
      <c r="AB2061">
        <v>6</v>
      </c>
    </row>
    <row r="2062" spans="1:28" x14ac:dyDescent="0.25">
      <c r="A2062">
        <v>2061</v>
      </c>
      <c r="B2062">
        <v>75477</v>
      </c>
      <c r="C2062">
        <v>12375</v>
      </c>
      <c r="D2062">
        <v>12375</v>
      </c>
      <c r="E2062" s="1">
        <v>6.6199999999999995E-2</v>
      </c>
      <c r="F2062" t="s">
        <v>14</v>
      </c>
      <c r="G2062" t="s">
        <v>15</v>
      </c>
      <c r="H2062" s="2">
        <v>0.31</v>
      </c>
      <c r="I2062" t="s">
        <v>77</v>
      </c>
      <c r="J2062" t="s">
        <v>17</v>
      </c>
      <c r="K2062">
        <v>3500</v>
      </c>
      <c r="L2062" t="s">
        <v>18</v>
      </c>
      <c r="M2062">
        <v>16</v>
      </c>
      <c r="N2062">
        <v>14037</v>
      </c>
      <c r="O2062">
        <v>0</v>
      </c>
      <c r="P2062" t="s">
        <v>22</v>
      </c>
      <c r="Q2062">
        <v>6</v>
      </c>
      <c r="R2062" s="5">
        <v>31</v>
      </c>
      <c r="S2062">
        <v>1</v>
      </c>
      <c r="T2062">
        <v>2</v>
      </c>
      <c r="U2062" t="s">
        <v>146</v>
      </c>
      <c r="V2062">
        <v>9</v>
      </c>
      <c r="W2062">
        <v>1</v>
      </c>
      <c r="X2062">
        <v>36</v>
      </c>
      <c r="Y2062">
        <v>735</v>
      </c>
      <c r="Z2062">
        <v>739</v>
      </c>
      <c r="AA2062">
        <v>3500</v>
      </c>
      <c r="AB2062">
        <v>2</v>
      </c>
    </row>
    <row r="2063" spans="1:28" x14ac:dyDescent="0.25">
      <c r="A2063">
        <v>2062</v>
      </c>
      <c r="B2063">
        <v>54656</v>
      </c>
      <c r="C2063">
        <v>30000</v>
      </c>
      <c r="D2063">
        <v>30000</v>
      </c>
      <c r="E2063" s="1">
        <v>0.16289999999999999</v>
      </c>
      <c r="F2063" t="s">
        <v>23</v>
      </c>
      <c r="G2063" t="s">
        <v>15</v>
      </c>
      <c r="H2063" s="1">
        <v>0.21199999999999999</v>
      </c>
      <c r="I2063" t="s">
        <v>61</v>
      </c>
      <c r="J2063" t="s">
        <v>17</v>
      </c>
      <c r="K2063">
        <v>6666.67</v>
      </c>
      <c r="L2063" t="s">
        <v>39</v>
      </c>
      <c r="M2063">
        <v>14</v>
      </c>
      <c r="N2063">
        <v>32854</v>
      </c>
      <c r="O2063">
        <v>2</v>
      </c>
      <c r="P2063" t="s">
        <v>40</v>
      </c>
      <c r="Q2063">
        <v>16</v>
      </c>
      <c r="R2063">
        <v>21</v>
      </c>
      <c r="S2063">
        <v>1</v>
      </c>
      <c r="T2063">
        <v>11</v>
      </c>
      <c r="U2063" t="s">
        <v>148</v>
      </c>
      <c r="V2063">
        <v>11</v>
      </c>
      <c r="W2063">
        <v>1</v>
      </c>
      <c r="X2063">
        <v>60</v>
      </c>
      <c r="Y2063">
        <v>720</v>
      </c>
      <c r="Z2063">
        <v>724</v>
      </c>
      <c r="AA2063">
        <v>6666.67</v>
      </c>
      <c r="AB2063">
        <v>11</v>
      </c>
    </row>
    <row r="2064" spans="1:28" x14ac:dyDescent="0.25">
      <c r="A2064">
        <v>2063</v>
      </c>
      <c r="B2064">
        <v>34996</v>
      </c>
      <c r="C2064">
        <v>5000</v>
      </c>
      <c r="D2064">
        <v>5000</v>
      </c>
      <c r="E2064" s="1">
        <v>6.0299999999999999E-2</v>
      </c>
      <c r="F2064" t="s">
        <v>14</v>
      </c>
      <c r="G2064" t="s">
        <v>76</v>
      </c>
      <c r="H2064" s="1">
        <v>2.92E-2</v>
      </c>
      <c r="I2064" t="s">
        <v>71</v>
      </c>
      <c r="J2064" t="s">
        <v>31</v>
      </c>
      <c r="K2064">
        <v>3033</v>
      </c>
      <c r="L2064" t="s">
        <v>120</v>
      </c>
      <c r="M2064">
        <v>7</v>
      </c>
      <c r="N2064">
        <v>3663</v>
      </c>
      <c r="O2064">
        <v>0</v>
      </c>
      <c r="P2064" t="s">
        <v>44</v>
      </c>
      <c r="Q2064">
        <v>6</v>
      </c>
      <c r="R2064">
        <v>2</v>
      </c>
      <c r="S2064">
        <v>5</v>
      </c>
      <c r="T2064">
        <v>8</v>
      </c>
      <c r="U2064" t="s">
        <v>146</v>
      </c>
      <c r="V2064">
        <v>6</v>
      </c>
      <c r="W2064">
        <v>0</v>
      </c>
      <c r="X2064">
        <v>36</v>
      </c>
      <c r="Y2064">
        <v>770</v>
      </c>
      <c r="Z2064">
        <v>774</v>
      </c>
      <c r="AA2064">
        <v>3033</v>
      </c>
      <c r="AB2064">
        <v>8</v>
      </c>
    </row>
    <row r="2065" spans="1:28" x14ac:dyDescent="0.25">
      <c r="A2065">
        <v>2064</v>
      </c>
      <c r="B2065">
        <v>38741</v>
      </c>
      <c r="C2065">
        <v>6200</v>
      </c>
      <c r="D2065">
        <v>6200</v>
      </c>
      <c r="E2065" s="1">
        <v>0.18640000000000001</v>
      </c>
      <c r="F2065" t="s">
        <v>23</v>
      </c>
      <c r="G2065" t="s">
        <v>29</v>
      </c>
      <c r="H2065" s="1">
        <v>0.1061</v>
      </c>
      <c r="I2065" t="s">
        <v>79</v>
      </c>
      <c r="J2065" t="s">
        <v>17</v>
      </c>
      <c r="K2065">
        <v>4250</v>
      </c>
      <c r="L2065" t="s">
        <v>36</v>
      </c>
      <c r="M2065">
        <v>9</v>
      </c>
      <c r="N2065">
        <v>5936</v>
      </c>
      <c r="O2065">
        <v>3</v>
      </c>
      <c r="P2065" t="s">
        <v>32</v>
      </c>
      <c r="Q2065">
        <v>18</v>
      </c>
      <c r="R2065">
        <v>10</v>
      </c>
      <c r="S2065">
        <v>2</v>
      </c>
      <c r="T2065">
        <v>9</v>
      </c>
      <c r="U2065" t="s">
        <v>149</v>
      </c>
      <c r="V2065">
        <v>16</v>
      </c>
      <c r="W2065">
        <v>1</v>
      </c>
      <c r="X2065">
        <v>60</v>
      </c>
      <c r="Y2065">
        <v>670</v>
      </c>
      <c r="Z2065">
        <v>674</v>
      </c>
      <c r="AA2065">
        <v>4250</v>
      </c>
      <c r="AB2065">
        <v>9</v>
      </c>
    </row>
    <row r="2066" spans="1:28" x14ac:dyDescent="0.25">
      <c r="A2066">
        <v>2065</v>
      </c>
      <c r="B2066">
        <v>29942</v>
      </c>
      <c r="C2066">
        <v>7000</v>
      </c>
      <c r="D2066">
        <v>7000</v>
      </c>
      <c r="E2066" s="1">
        <v>7.4899999999999994E-2</v>
      </c>
      <c r="F2066" t="s">
        <v>14</v>
      </c>
      <c r="G2066" t="s">
        <v>76</v>
      </c>
      <c r="H2066" s="1">
        <v>7.2599999999999998E-2</v>
      </c>
      <c r="I2066" t="s">
        <v>77</v>
      </c>
      <c r="J2066" t="s">
        <v>35</v>
      </c>
      <c r="K2066">
        <v>6280</v>
      </c>
      <c r="L2066" t="s">
        <v>82</v>
      </c>
      <c r="M2066">
        <v>14</v>
      </c>
      <c r="N2066">
        <v>353</v>
      </c>
      <c r="O2066">
        <v>0</v>
      </c>
      <c r="P2066" t="s">
        <v>64</v>
      </c>
      <c r="Q2066">
        <v>7</v>
      </c>
      <c r="R2066">
        <v>7</v>
      </c>
      <c r="S2066">
        <v>5</v>
      </c>
      <c r="T2066">
        <v>4</v>
      </c>
      <c r="U2066" t="s">
        <v>146</v>
      </c>
      <c r="V2066">
        <v>8</v>
      </c>
      <c r="W2066">
        <v>1</v>
      </c>
      <c r="X2066">
        <v>36</v>
      </c>
      <c r="Y2066">
        <v>750</v>
      </c>
      <c r="Z2066">
        <v>754</v>
      </c>
      <c r="AA2066">
        <v>6280</v>
      </c>
      <c r="AB2066">
        <v>4</v>
      </c>
    </row>
    <row r="2067" spans="1:28" x14ac:dyDescent="0.25">
      <c r="A2067">
        <v>2066</v>
      </c>
      <c r="B2067">
        <v>73179</v>
      </c>
      <c r="C2067">
        <v>29175</v>
      </c>
      <c r="D2067">
        <v>29175</v>
      </c>
      <c r="E2067" s="1">
        <v>0.21</v>
      </c>
      <c r="F2067" t="s">
        <v>23</v>
      </c>
      <c r="G2067" t="s">
        <v>29</v>
      </c>
      <c r="H2067" s="1">
        <v>8.8300000000000003E-2</v>
      </c>
      <c r="I2067" t="s">
        <v>38</v>
      </c>
      <c r="J2067" t="s">
        <v>31</v>
      </c>
      <c r="K2067">
        <v>12500</v>
      </c>
      <c r="L2067" t="s">
        <v>27</v>
      </c>
      <c r="M2067">
        <v>9</v>
      </c>
      <c r="N2067">
        <v>15308</v>
      </c>
      <c r="O2067">
        <v>2</v>
      </c>
      <c r="P2067" t="s">
        <v>64</v>
      </c>
      <c r="Q2067">
        <v>21</v>
      </c>
      <c r="R2067">
        <v>8</v>
      </c>
      <c r="S2067">
        <v>2</v>
      </c>
      <c r="T2067">
        <v>4</v>
      </c>
      <c r="U2067" t="s">
        <v>148</v>
      </c>
      <c r="V2067">
        <v>14</v>
      </c>
      <c r="W2067">
        <v>0</v>
      </c>
      <c r="X2067">
        <v>60</v>
      </c>
      <c r="Y2067">
        <v>695</v>
      </c>
      <c r="Z2067">
        <v>699</v>
      </c>
      <c r="AA2067">
        <v>12500</v>
      </c>
      <c r="AB2067">
        <v>4</v>
      </c>
    </row>
    <row r="2068" spans="1:28" x14ac:dyDescent="0.25">
      <c r="A2068">
        <v>2067</v>
      </c>
      <c r="B2068">
        <v>29754</v>
      </c>
      <c r="C2068">
        <v>35000</v>
      </c>
      <c r="D2068">
        <v>33645.15</v>
      </c>
      <c r="E2068" s="1">
        <v>0.1749</v>
      </c>
      <c r="F2068" t="s">
        <v>23</v>
      </c>
      <c r="G2068" t="s">
        <v>15</v>
      </c>
      <c r="H2068" s="1">
        <v>6.0100000000000001E-2</v>
      </c>
      <c r="I2068" t="s">
        <v>71</v>
      </c>
      <c r="J2068" t="s">
        <v>17</v>
      </c>
      <c r="K2068">
        <v>16133.33</v>
      </c>
      <c r="L2068" t="s">
        <v>51</v>
      </c>
      <c r="M2068">
        <v>11</v>
      </c>
      <c r="N2068">
        <v>32222</v>
      </c>
      <c r="O2068">
        <v>0</v>
      </c>
      <c r="P2068" t="s">
        <v>22</v>
      </c>
      <c r="Q2068">
        <v>17</v>
      </c>
      <c r="R2068">
        <v>6</v>
      </c>
      <c r="S2068">
        <v>1</v>
      </c>
      <c r="T2068">
        <v>2</v>
      </c>
      <c r="U2068" t="s">
        <v>146</v>
      </c>
      <c r="V2068">
        <v>10</v>
      </c>
      <c r="W2068">
        <v>1</v>
      </c>
      <c r="X2068">
        <v>60</v>
      </c>
      <c r="Y2068">
        <v>725</v>
      </c>
      <c r="Z2068">
        <v>729</v>
      </c>
      <c r="AA2068">
        <v>16133.33</v>
      </c>
      <c r="AB2068">
        <v>2</v>
      </c>
    </row>
    <row r="2069" spans="1:28" x14ac:dyDescent="0.25">
      <c r="A2069">
        <v>2068</v>
      </c>
      <c r="B2069">
        <v>24598</v>
      </c>
      <c r="C2069">
        <v>6000</v>
      </c>
      <c r="D2069">
        <v>6000</v>
      </c>
      <c r="E2069" s="1">
        <v>0.16889999999999999</v>
      </c>
      <c r="F2069" t="s">
        <v>23</v>
      </c>
      <c r="G2069" t="s">
        <v>15</v>
      </c>
      <c r="H2069" s="1">
        <v>9.0399999999999994E-2</v>
      </c>
      <c r="I2069" t="s">
        <v>71</v>
      </c>
      <c r="J2069" t="s">
        <v>31</v>
      </c>
      <c r="K2069">
        <v>2400</v>
      </c>
      <c r="L2069" t="s">
        <v>84</v>
      </c>
      <c r="M2069">
        <v>7</v>
      </c>
      <c r="N2069">
        <v>7261</v>
      </c>
      <c r="O2069">
        <v>2</v>
      </c>
      <c r="P2069" t="s">
        <v>22</v>
      </c>
      <c r="Q2069">
        <v>16</v>
      </c>
      <c r="R2069">
        <v>9</v>
      </c>
      <c r="S2069">
        <v>1</v>
      </c>
      <c r="T2069">
        <v>2</v>
      </c>
      <c r="U2069" t="s">
        <v>148</v>
      </c>
      <c r="V2069">
        <v>15</v>
      </c>
      <c r="W2069">
        <v>0</v>
      </c>
      <c r="X2069">
        <v>60</v>
      </c>
      <c r="Y2069">
        <v>680</v>
      </c>
      <c r="Z2069">
        <v>684</v>
      </c>
      <c r="AA2069">
        <v>2400</v>
      </c>
      <c r="AB2069">
        <v>2</v>
      </c>
    </row>
    <row r="2070" spans="1:28" x14ac:dyDescent="0.25">
      <c r="A2070">
        <v>2069</v>
      </c>
      <c r="B2070">
        <v>40139</v>
      </c>
      <c r="C2070">
        <v>35000</v>
      </c>
      <c r="D2070">
        <v>35000</v>
      </c>
      <c r="E2070" s="1">
        <v>0.1242</v>
      </c>
      <c r="F2070" t="s">
        <v>23</v>
      </c>
      <c r="G2070" t="s">
        <v>15</v>
      </c>
      <c r="H2070" s="1">
        <v>0.12790000000000001</v>
      </c>
      <c r="I2070" t="s">
        <v>107</v>
      </c>
      <c r="J2070" t="s">
        <v>17</v>
      </c>
      <c r="K2070">
        <v>12083.33</v>
      </c>
      <c r="L2070" t="s">
        <v>52</v>
      </c>
      <c r="M2070">
        <v>15</v>
      </c>
      <c r="N2070">
        <v>18385</v>
      </c>
      <c r="O2070">
        <v>0</v>
      </c>
      <c r="P2070" t="s">
        <v>19</v>
      </c>
      <c r="Q2070">
        <v>12</v>
      </c>
      <c r="R2070">
        <v>12</v>
      </c>
      <c r="S2070">
        <v>1</v>
      </c>
      <c r="T2070">
        <v>0</v>
      </c>
      <c r="U2070" t="s">
        <v>146</v>
      </c>
      <c r="V2070">
        <v>9</v>
      </c>
      <c r="W2070">
        <v>1</v>
      </c>
      <c r="X2070">
        <v>60</v>
      </c>
      <c r="Y2070">
        <v>730</v>
      </c>
      <c r="Z2070">
        <v>734</v>
      </c>
      <c r="AA2070">
        <v>12083.33</v>
      </c>
      <c r="AB2070">
        <v>0</v>
      </c>
    </row>
    <row r="2071" spans="1:28" x14ac:dyDescent="0.25">
      <c r="A2071">
        <v>2070</v>
      </c>
      <c r="B2071">
        <v>3201</v>
      </c>
      <c r="C2071">
        <v>16400</v>
      </c>
      <c r="D2071">
        <v>12136.46</v>
      </c>
      <c r="E2071" s="1">
        <v>0.13789999999999999</v>
      </c>
      <c r="F2071" t="s">
        <v>14</v>
      </c>
      <c r="G2071" t="s">
        <v>101</v>
      </c>
      <c r="H2071" s="1">
        <v>0.17430000000000001</v>
      </c>
      <c r="I2071" t="s">
        <v>69</v>
      </c>
      <c r="J2071" t="s">
        <v>17</v>
      </c>
      <c r="K2071">
        <v>6074.17</v>
      </c>
      <c r="L2071" t="s">
        <v>84</v>
      </c>
      <c r="M2071">
        <v>14</v>
      </c>
      <c r="N2071">
        <v>23831</v>
      </c>
      <c r="O2071">
        <v>2</v>
      </c>
      <c r="P2071" t="s">
        <v>49</v>
      </c>
      <c r="Q2071">
        <v>13</v>
      </c>
      <c r="R2071">
        <v>17</v>
      </c>
      <c r="S2071">
        <v>0</v>
      </c>
      <c r="T2071">
        <v>1</v>
      </c>
      <c r="U2071" t="s">
        <v>148</v>
      </c>
      <c r="V2071">
        <v>15</v>
      </c>
      <c r="W2071">
        <v>1</v>
      </c>
      <c r="X2071">
        <v>36</v>
      </c>
      <c r="Y2071">
        <v>680</v>
      </c>
      <c r="Z2071">
        <v>684</v>
      </c>
      <c r="AA2071">
        <v>6074.17</v>
      </c>
      <c r="AB2071">
        <v>1</v>
      </c>
    </row>
    <row r="2072" spans="1:28" x14ac:dyDescent="0.25">
      <c r="A2072">
        <v>2071</v>
      </c>
      <c r="B2072">
        <v>28230</v>
      </c>
      <c r="C2072">
        <v>8450</v>
      </c>
      <c r="D2072">
        <v>8450</v>
      </c>
      <c r="E2072" s="1">
        <v>0.13489999999999999</v>
      </c>
      <c r="F2072" t="s">
        <v>23</v>
      </c>
      <c r="G2072" t="s">
        <v>76</v>
      </c>
      <c r="H2072" s="1">
        <v>0.1273</v>
      </c>
      <c r="I2072" t="s">
        <v>20</v>
      </c>
      <c r="J2072" t="s">
        <v>17</v>
      </c>
      <c r="K2072">
        <v>1375</v>
      </c>
      <c r="L2072" t="s">
        <v>104</v>
      </c>
      <c r="M2072">
        <v>2</v>
      </c>
      <c r="N2072">
        <v>0</v>
      </c>
      <c r="O2072">
        <v>1</v>
      </c>
      <c r="P2072" t="s">
        <v>22</v>
      </c>
      <c r="Q2072">
        <v>13</v>
      </c>
      <c r="R2072">
        <v>12</v>
      </c>
      <c r="S2072">
        <v>5</v>
      </c>
      <c r="T2072">
        <v>2</v>
      </c>
      <c r="U2072" t="s">
        <v>147</v>
      </c>
      <c r="V2072">
        <v>8</v>
      </c>
      <c r="W2072">
        <v>1</v>
      </c>
      <c r="X2072">
        <v>60</v>
      </c>
      <c r="Y2072">
        <v>775</v>
      </c>
      <c r="Z2072">
        <v>779</v>
      </c>
      <c r="AA2072">
        <v>1375</v>
      </c>
      <c r="AB2072">
        <v>2</v>
      </c>
    </row>
    <row r="2073" spans="1:28" x14ac:dyDescent="0.25">
      <c r="A2073">
        <v>2072</v>
      </c>
      <c r="B2073">
        <v>51424</v>
      </c>
      <c r="C2073">
        <v>18000</v>
      </c>
      <c r="D2073">
        <v>18000</v>
      </c>
      <c r="E2073" s="1">
        <v>0.1799</v>
      </c>
      <c r="F2073" t="s">
        <v>14</v>
      </c>
      <c r="G2073" t="s">
        <v>15</v>
      </c>
      <c r="H2073" s="1">
        <v>0.20180000000000001</v>
      </c>
      <c r="I2073" t="s">
        <v>79</v>
      </c>
      <c r="J2073" t="s">
        <v>31</v>
      </c>
      <c r="K2073">
        <v>6916.67</v>
      </c>
      <c r="L2073" t="s">
        <v>48</v>
      </c>
      <c r="M2073">
        <v>15</v>
      </c>
      <c r="N2073">
        <v>23786</v>
      </c>
      <c r="O2073">
        <v>0</v>
      </c>
      <c r="P2073" t="s">
        <v>40</v>
      </c>
      <c r="Q2073">
        <v>17</v>
      </c>
      <c r="R2073">
        <v>20</v>
      </c>
      <c r="S2073">
        <v>1</v>
      </c>
      <c r="T2073">
        <v>11</v>
      </c>
      <c r="U2073" t="s">
        <v>146</v>
      </c>
      <c r="V2073">
        <v>17</v>
      </c>
      <c r="W2073">
        <v>0</v>
      </c>
      <c r="X2073">
        <v>36</v>
      </c>
      <c r="Y2073">
        <v>665</v>
      </c>
      <c r="Z2073">
        <v>669</v>
      </c>
      <c r="AA2073">
        <v>6916.67</v>
      </c>
      <c r="AB2073">
        <v>11</v>
      </c>
    </row>
    <row r="2074" spans="1:28" x14ac:dyDescent="0.25">
      <c r="A2074">
        <v>2073</v>
      </c>
      <c r="B2074">
        <v>28451</v>
      </c>
      <c r="C2074">
        <v>12375</v>
      </c>
      <c r="D2074">
        <v>12325</v>
      </c>
      <c r="E2074" s="1">
        <v>0.13489999999999999</v>
      </c>
      <c r="F2074" t="s">
        <v>14</v>
      </c>
      <c r="G2074" t="s">
        <v>15</v>
      </c>
      <c r="H2074" s="1">
        <v>0.2495</v>
      </c>
      <c r="I2074" t="s">
        <v>59</v>
      </c>
      <c r="J2074" t="s">
        <v>17</v>
      </c>
      <c r="K2074">
        <v>4416.67</v>
      </c>
      <c r="L2074" t="s">
        <v>62</v>
      </c>
      <c r="M2074">
        <v>7</v>
      </c>
      <c r="N2074">
        <v>32725</v>
      </c>
      <c r="O2074">
        <v>0</v>
      </c>
      <c r="P2074" t="s">
        <v>32</v>
      </c>
      <c r="Q2074">
        <v>13</v>
      </c>
      <c r="R2074">
        <v>24</v>
      </c>
      <c r="S2074">
        <v>1</v>
      </c>
      <c r="T2074">
        <v>9</v>
      </c>
      <c r="U2074" t="s">
        <v>146</v>
      </c>
      <c r="V2074">
        <v>15</v>
      </c>
      <c r="W2074">
        <v>1</v>
      </c>
      <c r="X2074">
        <v>36</v>
      </c>
      <c r="Y2074">
        <v>675</v>
      </c>
      <c r="Z2074">
        <v>679</v>
      </c>
      <c r="AA2074">
        <v>4416.67</v>
      </c>
      <c r="AB2074">
        <v>9</v>
      </c>
    </row>
    <row r="2075" spans="1:28" x14ac:dyDescent="0.25">
      <c r="A2075">
        <v>2074</v>
      </c>
      <c r="B2075">
        <v>30070</v>
      </c>
      <c r="C2075">
        <v>10000</v>
      </c>
      <c r="D2075">
        <v>10000</v>
      </c>
      <c r="E2075" s="1">
        <v>5.4199999999999998E-2</v>
      </c>
      <c r="F2075" t="s">
        <v>14</v>
      </c>
      <c r="G2075" t="s">
        <v>68</v>
      </c>
      <c r="H2075" s="1">
        <v>1.6899999999999998E-2</v>
      </c>
      <c r="I2075" t="s">
        <v>24</v>
      </c>
      <c r="J2075" t="s">
        <v>17</v>
      </c>
      <c r="K2075">
        <v>8000</v>
      </c>
      <c r="L2075" t="s">
        <v>121</v>
      </c>
      <c r="M2075">
        <v>6</v>
      </c>
      <c r="N2075">
        <v>8974</v>
      </c>
      <c r="O2075">
        <v>0</v>
      </c>
      <c r="P2075" t="s">
        <v>37</v>
      </c>
      <c r="Q2075">
        <v>5</v>
      </c>
      <c r="R2075">
        <v>1</v>
      </c>
      <c r="S2075">
        <v>4</v>
      </c>
      <c r="T2075">
        <v>3</v>
      </c>
      <c r="U2075" t="s">
        <v>146</v>
      </c>
      <c r="V2075">
        <v>8</v>
      </c>
      <c r="W2075">
        <v>1</v>
      </c>
      <c r="X2075">
        <v>36</v>
      </c>
      <c r="Y2075">
        <v>795</v>
      </c>
      <c r="Z2075">
        <v>799</v>
      </c>
      <c r="AA2075">
        <v>8000</v>
      </c>
      <c r="AB2075">
        <v>3</v>
      </c>
    </row>
    <row r="2076" spans="1:28" x14ac:dyDescent="0.25">
      <c r="A2076">
        <v>2075</v>
      </c>
      <c r="B2076">
        <v>87108</v>
      </c>
      <c r="C2076">
        <v>2000</v>
      </c>
      <c r="D2076">
        <v>2000</v>
      </c>
      <c r="E2076" s="1">
        <v>0.1409</v>
      </c>
      <c r="F2076" t="s">
        <v>14</v>
      </c>
      <c r="G2076" t="s">
        <v>15</v>
      </c>
      <c r="H2076" s="1">
        <v>0.28460000000000002</v>
      </c>
      <c r="I2076" t="s">
        <v>103</v>
      </c>
      <c r="J2076" t="s">
        <v>17</v>
      </c>
      <c r="K2076">
        <v>3513.33</v>
      </c>
      <c r="L2076" t="s">
        <v>84</v>
      </c>
      <c r="M2076">
        <v>18</v>
      </c>
      <c r="N2076">
        <v>23635</v>
      </c>
      <c r="O2076">
        <v>3</v>
      </c>
      <c r="P2076" t="s">
        <v>40</v>
      </c>
      <c r="Q2076">
        <v>14</v>
      </c>
      <c r="R2076">
        <v>28</v>
      </c>
      <c r="S2076">
        <v>1</v>
      </c>
      <c r="T2076">
        <v>11</v>
      </c>
      <c r="U2076" t="s">
        <v>149</v>
      </c>
      <c r="V2076">
        <v>15</v>
      </c>
      <c r="W2076">
        <v>1</v>
      </c>
      <c r="X2076">
        <v>36</v>
      </c>
      <c r="Y2076">
        <v>680</v>
      </c>
      <c r="Z2076">
        <v>684</v>
      </c>
      <c r="AA2076">
        <v>3513.33</v>
      </c>
      <c r="AB2076">
        <v>11</v>
      </c>
    </row>
    <row r="2077" spans="1:28" x14ac:dyDescent="0.25">
      <c r="A2077">
        <v>2076</v>
      </c>
      <c r="B2077">
        <v>98762</v>
      </c>
      <c r="C2077">
        <v>12000</v>
      </c>
      <c r="D2077">
        <v>12000</v>
      </c>
      <c r="E2077" s="1">
        <v>0.2198</v>
      </c>
      <c r="F2077" t="s">
        <v>23</v>
      </c>
      <c r="G2077" t="s">
        <v>15</v>
      </c>
      <c r="H2077" s="1">
        <v>0.12939999999999999</v>
      </c>
      <c r="I2077" t="s">
        <v>54</v>
      </c>
      <c r="J2077" t="s">
        <v>17</v>
      </c>
      <c r="K2077">
        <v>2866.5</v>
      </c>
      <c r="L2077" t="s">
        <v>48</v>
      </c>
      <c r="M2077">
        <v>5</v>
      </c>
      <c r="N2077">
        <v>9626</v>
      </c>
      <c r="O2077">
        <v>1</v>
      </c>
      <c r="P2077" t="s">
        <v>40</v>
      </c>
      <c r="Q2077">
        <v>21</v>
      </c>
      <c r="R2077">
        <v>12</v>
      </c>
      <c r="S2077">
        <v>1</v>
      </c>
      <c r="T2077">
        <v>11</v>
      </c>
      <c r="U2077" t="s">
        <v>147</v>
      </c>
      <c r="V2077">
        <v>17</v>
      </c>
      <c r="W2077">
        <v>1</v>
      </c>
      <c r="X2077">
        <v>60</v>
      </c>
      <c r="Y2077">
        <v>665</v>
      </c>
      <c r="Z2077">
        <v>669</v>
      </c>
      <c r="AA2077">
        <v>2866.5</v>
      </c>
      <c r="AB2077">
        <v>11</v>
      </c>
    </row>
    <row r="2078" spans="1:28" x14ac:dyDescent="0.25">
      <c r="A2078">
        <v>2077</v>
      </c>
      <c r="B2078">
        <v>60055</v>
      </c>
      <c r="C2078">
        <v>5000</v>
      </c>
      <c r="D2078">
        <v>5000</v>
      </c>
      <c r="E2078" s="1">
        <v>7.6200000000000004E-2</v>
      </c>
      <c r="F2078" t="s">
        <v>14</v>
      </c>
      <c r="G2078" t="s">
        <v>33</v>
      </c>
      <c r="H2078" s="1">
        <v>0.16320000000000001</v>
      </c>
      <c r="I2078" t="s">
        <v>38</v>
      </c>
      <c r="J2078" t="s">
        <v>31</v>
      </c>
      <c r="K2078">
        <v>3750</v>
      </c>
      <c r="L2078" t="s">
        <v>55</v>
      </c>
      <c r="M2078">
        <v>6</v>
      </c>
      <c r="N2078">
        <v>1703</v>
      </c>
      <c r="O2078">
        <v>3</v>
      </c>
      <c r="P2078" t="s">
        <v>44</v>
      </c>
      <c r="Q2078">
        <v>7</v>
      </c>
      <c r="R2078">
        <v>16</v>
      </c>
      <c r="S2078">
        <v>3</v>
      </c>
      <c r="T2078">
        <v>8</v>
      </c>
      <c r="U2078" t="s">
        <v>149</v>
      </c>
      <c r="V2078">
        <v>9</v>
      </c>
      <c r="W2078">
        <v>0</v>
      </c>
      <c r="X2078">
        <v>36</v>
      </c>
      <c r="Y2078">
        <v>740</v>
      </c>
      <c r="Z2078">
        <v>744</v>
      </c>
      <c r="AA2078">
        <v>3750</v>
      </c>
      <c r="AB2078">
        <v>8</v>
      </c>
    </row>
    <row r="2079" spans="1:28" x14ac:dyDescent="0.25">
      <c r="A2079">
        <v>2078</v>
      </c>
      <c r="B2079">
        <v>34591</v>
      </c>
      <c r="C2079">
        <v>12000</v>
      </c>
      <c r="D2079">
        <v>12000</v>
      </c>
      <c r="E2079" s="1">
        <v>6.0299999999999999E-2</v>
      </c>
      <c r="F2079" t="s">
        <v>14</v>
      </c>
      <c r="G2079" t="s">
        <v>76</v>
      </c>
      <c r="H2079" s="1">
        <v>2.5499999999999998E-2</v>
      </c>
      <c r="I2079" t="s">
        <v>94</v>
      </c>
      <c r="J2079" t="s">
        <v>17</v>
      </c>
      <c r="K2079">
        <v>3416.67</v>
      </c>
      <c r="L2079" t="s">
        <v>80</v>
      </c>
      <c r="M2079">
        <v>6</v>
      </c>
      <c r="N2079">
        <v>3732</v>
      </c>
      <c r="O2079">
        <v>0</v>
      </c>
      <c r="P2079" t="s">
        <v>40</v>
      </c>
      <c r="Q2079">
        <v>6</v>
      </c>
      <c r="R2079">
        <v>2</v>
      </c>
      <c r="S2079">
        <v>5</v>
      </c>
      <c r="T2079">
        <v>11</v>
      </c>
      <c r="U2079" t="s">
        <v>146</v>
      </c>
      <c r="V2079">
        <v>8</v>
      </c>
      <c r="W2079">
        <v>1</v>
      </c>
      <c r="X2079">
        <v>36</v>
      </c>
      <c r="Y2079">
        <v>785</v>
      </c>
      <c r="Z2079">
        <v>789</v>
      </c>
      <c r="AA2079">
        <v>3416.67</v>
      </c>
      <c r="AB2079">
        <v>11</v>
      </c>
    </row>
    <row r="2080" spans="1:28" x14ac:dyDescent="0.25">
      <c r="A2080">
        <v>2079</v>
      </c>
      <c r="B2080">
        <v>57677</v>
      </c>
      <c r="C2080">
        <v>6000</v>
      </c>
      <c r="D2080">
        <v>6000</v>
      </c>
      <c r="E2080" s="1">
        <v>0.1399</v>
      </c>
      <c r="F2080" t="s">
        <v>14</v>
      </c>
      <c r="G2080" t="s">
        <v>68</v>
      </c>
      <c r="H2080" s="1">
        <v>0.1298</v>
      </c>
      <c r="I2080" t="s">
        <v>128</v>
      </c>
      <c r="J2080" t="s">
        <v>17</v>
      </c>
      <c r="K2080">
        <v>10000</v>
      </c>
      <c r="L2080" t="s">
        <v>48</v>
      </c>
      <c r="M2080">
        <v>9</v>
      </c>
      <c r="N2080">
        <v>8230</v>
      </c>
      <c r="O2080">
        <v>0</v>
      </c>
      <c r="P2080" t="s">
        <v>28</v>
      </c>
      <c r="Q2080">
        <v>13</v>
      </c>
      <c r="R2080">
        <v>12</v>
      </c>
      <c r="S2080">
        <v>4</v>
      </c>
      <c r="T2080">
        <v>5</v>
      </c>
      <c r="U2080" t="s">
        <v>146</v>
      </c>
      <c r="V2080">
        <v>17</v>
      </c>
      <c r="W2080">
        <v>1</v>
      </c>
      <c r="X2080">
        <v>36</v>
      </c>
      <c r="Y2080">
        <v>665</v>
      </c>
      <c r="Z2080">
        <v>669</v>
      </c>
      <c r="AA2080">
        <v>10000</v>
      </c>
      <c r="AB2080">
        <v>5</v>
      </c>
    </row>
    <row r="2081" spans="1:28" x14ac:dyDescent="0.25">
      <c r="A2081">
        <v>2080</v>
      </c>
      <c r="B2081">
        <v>24590</v>
      </c>
      <c r="C2081">
        <v>13000</v>
      </c>
      <c r="D2081">
        <v>12975</v>
      </c>
      <c r="E2081" s="1">
        <v>9.9900000000000003E-2</v>
      </c>
      <c r="F2081" t="s">
        <v>23</v>
      </c>
      <c r="G2081" t="s">
        <v>68</v>
      </c>
      <c r="H2081" s="1">
        <v>8.77E-2</v>
      </c>
      <c r="I2081" t="s">
        <v>54</v>
      </c>
      <c r="J2081" t="s">
        <v>17</v>
      </c>
      <c r="K2081">
        <v>10500</v>
      </c>
      <c r="L2081" t="s">
        <v>112</v>
      </c>
      <c r="M2081">
        <v>8</v>
      </c>
      <c r="N2081">
        <v>6810</v>
      </c>
      <c r="O2081">
        <v>0</v>
      </c>
      <c r="P2081" t="s">
        <v>40</v>
      </c>
      <c r="Q2081">
        <v>9</v>
      </c>
      <c r="R2081">
        <v>8</v>
      </c>
      <c r="S2081">
        <v>4</v>
      </c>
      <c r="T2081">
        <v>11</v>
      </c>
      <c r="U2081" t="s">
        <v>146</v>
      </c>
      <c r="V2081">
        <v>7</v>
      </c>
      <c r="W2081">
        <v>1</v>
      </c>
      <c r="X2081">
        <v>60</v>
      </c>
      <c r="Y2081">
        <v>800</v>
      </c>
      <c r="Z2081">
        <v>804</v>
      </c>
      <c r="AA2081">
        <v>10500</v>
      </c>
      <c r="AB2081">
        <v>11</v>
      </c>
    </row>
    <row r="2082" spans="1:28" x14ac:dyDescent="0.25">
      <c r="A2082">
        <v>2081</v>
      </c>
      <c r="B2082">
        <v>96693</v>
      </c>
      <c r="C2082">
        <v>4750</v>
      </c>
      <c r="D2082">
        <v>4700</v>
      </c>
      <c r="E2082" s="1">
        <v>0.17269999999999999</v>
      </c>
      <c r="F2082" t="s">
        <v>14</v>
      </c>
      <c r="G2082" t="s">
        <v>33</v>
      </c>
      <c r="H2082" s="1">
        <v>0.18329999999999999</v>
      </c>
      <c r="I2082" t="s">
        <v>46</v>
      </c>
      <c r="J2082" t="s">
        <v>17</v>
      </c>
      <c r="K2082">
        <v>3583.33</v>
      </c>
      <c r="L2082" t="s">
        <v>88</v>
      </c>
      <c r="M2082">
        <v>11</v>
      </c>
      <c r="N2082">
        <v>2964</v>
      </c>
      <c r="O2082">
        <v>2</v>
      </c>
      <c r="P2082" t="s">
        <v>28</v>
      </c>
      <c r="Q2082">
        <v>17</v>
      </c>
      <c r="R2082">
        <v>18</v>
      </c>
      <c r="S2082">
        <v>3</v>
      </c>
      <c r="T2082">
        <v>5</v>
      </c>
      <c r="U2082" t="s">
        <v>148</v>
      </c>
      <c r="V2082">
        <v>8</v>
      </c>
      <c r="W2082">
        <v>1</v>
      </c>
      <c r="X2082">
        <v>36</v>
      </c>
      <c r="Y2082">
        <v>755</v>
      </c>
      <c r="Z2082">
        <v>759</v>
      </c>
      <c r="AA2082">
        <v>3583.33</v>
      </c>
      <c r="AB2082">
        <v>5</v>
      </c>
    </row>
    <row r="2083" spans="1:28" x14ac:dyDescent="0.25">
      <c r="A2083">
        <v>2082</v>
      </c>
      <c r="B2083">
        <v>71481</v>
      </c>
      <c r="C2083">
        <v>10000</v>
      </c>
      <c r="D2083">
        <v>9925</v>
      </c>
      <c r="E2083" s="1">
        <v>0.18490000000000001</v>
      </c>
      <c r="F2083" t="s">
        <v>14</v>
      </c>
      <c r="G2083" t="s">
        <v>101</v>
      </c>
      <c r="H2083" s="1">
        <v>0.13370000000000001</v>
      </c>
      <c r="I2083" t="s">
        <v>116</v>
      </c>
      <c r="J2083" t="s">
        <v>17</v>
      </c>
      <c r="K2083">
        <v>11250</v>
      </c>
      <c r="L2083" t="s">
        <v>48</v>
      </c>
      <c r="M2083">
        <v>13</v>
      </c>
      <c r="N2083">
        <v>16740</v>
      </c>
      <c r="O2083">
        <v>2</v>
      </c>
      <c r="P2083" t="s">
        <v>40</v>
      </c>
      <c r="Q2083">
        <v>18</v>
      </c>
      <c r="R2083">
        <v>13</v>
      </c>
      <c r="S2083">
        <v>0</v>
      </c>
      <c r="T2083">
        <v>11</v>
      </c>
      <c r="U2083" t="s">
        <v>148</v>
      </c>
      <c r="V2083">
        <v>17</v>
      </c>
      <c r="W2083">
        <v>1</v>
      </c>
      <c r="X2083">
        <v>36</v>
      </c>
      <c r="Y2083">
        <v>665</v>
      </c>
      <c r="Z2083">
        <v>669</v>
      </c>
      <c r="AA2083">
        <v>11250</v>
      </c>
      <c r="AB2083">
        <v>11</v>
      </c>
    </row>
    <row r="2084" spans="1:28" x14ac:dyDescent="0.25">
      <c r="A2084">
        <v>2083</v>
      </c>
      <c r="B2084">
        <v>80956</v>
      </c>
      <c r="C2084">
        <v>1000</v>
      </c>
      <c r="D2084">
        <v>1000</v>
      </c>
      <c r="E2084" s="1">
        <v>0.15310000000000001</v>
      </c>
      <c r="F2084" t="s">
        <v>14</v>
      </c>
      <c r="G2084" t="s">
        <v>45</v>
      </c>
      <c r="H2084" s="1">
        <v>0.2465</v>
      </c>
      <c r="I2084" t="s">
        <v>108</v>
      </c>
      <c r="J2084" t="s">
        <v>35</v>
      </c>
      <c r="K2084">
        <v>3176</v>
      </c>
      <c r="L2084" t="s">
        <v>62</v>
      </c>
      <c r="M2084">
        <v>6</v>
      </c>
      <c r="N2084">
        <v>10982</v>
      </c>
      <c r="O2084">
        <v>2</v>
      </c>
      <c r="P2084" t="s">
        <v>28</v>
      </c>
      <c r="Q2084">
        <v>15</v>
      </c>
      <c r="R2084">
        <v>24</v>
      </c>
      <c r="S2084">
        <v>0</v>
      </c>
      <c r="T2084">
        <v>5</v>
      </c>
      <c r="U2084" t="s">
        <v>148</v>
      </c>
      <c r="V2084">
        <v>15</v>
      </c>
      <c r="W2084">
        <v>1</v>
      </c>
      <c r="X2084">
        <v>36</v>
      </c>
      <c r="Y2084">
        <v>675</v>
      </c>
      <c r="Z2084">
        <v>679</v>
      </c>
      <c r="AA2084">
        <v>3176</v>
      </c>
      <c r="AB2084">
        <v>5</v>
      </c>
    </row>
    <row r="2085" spans="1:28" x14ac:dyDescent="0.25">
      <c r="A2085">
        <v>2084</v>
      </c>
      <c r="B2085">
        <v>92077</v>
      </c>
      <c r="C2085">
        <v>9600</v>
      </c>
      <c r="D2085">
        <v>9600</v>
      </c>
      <c r="E2085" s="1">
        <v>0.16289999999999999</v>
      </c>
      <c r="F2085" t="s">
        <v>14</v>
      </c>
      <c r="G2085" t="s">
        <v>15</v>
      </c>
      <c r="H2085" s="1">
        <v>0.26500000000000001</v>
      </c>
      <c r="I2085" t="s">
        <v>20</v>
      </c>
      <c r="J2085" t="s">
        <v>31</v>
      </c>
      <c r="K2085">
        <v>5166.67</v>
      </c>
      <c r="L2085" t="s">
        <v>36</v>
      </c>
      <c r="M2085">
        <v>14</v>
      </c>
      <c r="N2085">
        <v>5639</v>
      </c>
      <c r="O2085">
        <v>0</v>
      </c>
      <c r="P2085" t="s">
        <v>37</v>
      </c>
      <c r="Q2085">
        <v>16</v>
      </c>
      <c r="R2085">
        <v>26</v>
      </c>
      <c r="S2085">
        <v>1</v>
      </c>
      <c r="T2085">
        <v>3</v>
      </c>
      <c r="U2085" t="s">
        <v>146</v>
      </c>
      <c r="V2085">
        <v>16</v>
      </c>
      <c r="W2085">
        <v>0</v>
      </c>
      <c r="X2085">
        <v>36</v>
      </c>
      <c r="Y2085">
        <v>670</v>
      </c>
      <c r="Z2085">
        <v>674</v>
      </c>
      <c r="AA2085">
        <v>5166.67</v>
      </c>
      <c r="AB2085">
        <v>3</v>
      </c>
    </row>
    <row r="2086" spans="1:28" x14ac:dyDescent="0.25">
      <c r="A2086">
        <v>2085</v>
      </c>
      <c r="B2086">
        <v>72346</v>
      </c>
      <c r="C2086">
        <v>3625</v>
      </c>
      <c r="D2086">
        <v>3625</v>
      </c>
      <c r="E2086" s="1">
        <v>0.1409</v>
      </c>
      <c r="F2086" t="s">
        <v>14</v>
      </c>
      <c r="G2086" t="s">
        <v>15</v>
      </c>
      <c r="H2086" s="1">
        <v>0.1132</v>
      </c>
      <c r="I2086" t="s">
        <v>46</v>
      </c>
      <c r="J2086" t="s">
        <v>17</v>
      </c>
      <c r="K2086">
        <v>3895</v>
      </c>
      <c r="L2086" t="s">
        <v>48</v>
      </c>
      <c r="M2086">
        <v>9</v>
      </c>
      <c r="N2086">
        <v>12251</v>
      </c>
      <c r="O2086">
        <v>0</v>
      </c>
      <c r="P2086" t="s">
        <v>40</v>
      </c>
      <c r="Q2086">
        <v>14</v>
      </c>
      <c r="R2086">
        <v>11</v>
      </c>
      <c r="S2086">
        <v>1</v>
      </c>
      <c r="T2086">
        <v>11</v>
      </c>
      <c r="U2086" t="s">
        <v>146</v>
      </c>
      <c r="V2086">
        <v>17</v>
      </c>
      <c r="W2086">
        <v>1</v>
      </c>
      <c r="X2086">
        <v>36</v>
      </c>
      <c r="Y2086">
        <v>665</v>
      </c>
      <c r="Z2086">
        <v>669</v>
      </c>
      <c r="AA2086">
        <v>3895</v>
      </c>
      <c r="AB2086">
        <v>11</v>
      </c>
    </row>
    <row r="2087" spans="1:28" x14ac:dyDescent="0.25">
      <c r="A2087">
        <v>2086</v>
      </c>
      <c r="B2087">
        <v>96897</v>
      </c>
      <c r="C2087">
        <v>10000</v>
      </c>
      <c r="D2087">
        <v>10000</v>
      </c>
      <c r="E2087" s="1">
        <v>0.13109999999999999</v>
      </c>
      <c r="F2087" t="s">
        <v>14</v>
      </c>
      <c r="G2087" t="s">
        <v>15</v>
      </c>
      <c r="H2087" s="1">
        <v>8.1100000000000005E-2</v>
      </c>
      <c r="I2087" t="s">
        <v>99</v>
      </c>
      <c r="J2087" t="s">
        <v>35</v>
      </c>
      <c r="K2087">
        <v>3500</v>
      </c>
      <c r="L2087" t="s">
        <v>43</v>
      </c>
      <c r="M2087">
        <v>11</v>
      </c>
      <c r="N2087">
        <v>11401</v>
      </c>
      <c r="O2087">
        <v>1</v>
      </c>
      <c r="P2087" t="s">
        <v>40</v>
      </c>
      <c r="Q2087">
        <v>13</v>
      </c>
      <c r="R2087">
        <v>8</v>
      </c>
      <c r="S2087">
        <v>1</v>
      </c>
      <c r="T2087">
        <v>11</v>
      </c>
      <c r="U2087" t="s">
        <v>147</v>
      </c>
      <c r="V2087">
        <v>14</v>
      </c>
      <c r="W2087">
        <v>1</v>
      </c>
      <c r="X2087">
        <v>36</v>
      </c>
      <c r="Y2087">
        <v>685</v>
      </c>
      <c r="Z2087">
        <v>689</v>
      </c>
      <c r="AA2087">
        <v>3500</v>
      </c>
      <c r="AB2087">
        <v>11</v>
      </c>
    </row>
    <row r="2088" spans="1:28" x14ac:dyDescent="0.25">
      <c r="A2088">
        <v>2087</v>
      </c>
      <c r="B2088">
        <v>34644</v>
      </c>
      <c r="C2088">
        <v>19425</v>
      </c>
      <c r="D2088">
        <v>19400</v>
      </c>
      <c r="E2088" s="1">
        <v>0.1242</v>
      </c>
      <c r="F2088" t="s">
        <v>23</v>
      </c>
      <c r="G2088" t="s">
        <v>15</v>
      </c>
      <c r="H2088" s="1">
        <v>0.1845</v>
      </c>
      <c r="I2088" t="s">
        <v>24</v>
      </c>
      <c r="J2088" t="s">
        <v>17</v>
      </c>
      <c r="K2088">
        <v>3225.23</v>
      </c>
      <c r="L2088" t="s">
        <v>106</v>
      </c>
      <c r="M2088">
        <v>10</v>
      </c>
      <c r="N2088">
        <v>6782</v>
      </c>
      <c r="O2088">
        <v>1</v>
      </c>
      <c r="P2088" t="s">
        <v>22</v>
      </c>
      <c r="Q2088">
        <v>12</v>
      </c>
      <c r="R2088">
        <v>18</v>
      </c>
      <c r="S2088">
        <v>1</v>
      </c>
      <c r="T2088">
        <v>2</v>
      </c>
      <c r="U2088" t="s">
        <v>147</v>
      </c>
      <c r="V2088">
        <v>9</v>
      </c>
      <c r="W2088">
        <v>1</v>
      </c>
      <c r="X2088">
        <v>60</v>
      </c>
      <c r="Y2088">
        <v>745</v>
      </c>
      <c r="Z2088">
        <v>749</v>
      </c>
      <c r="AA2088">
        <v>3225.23</v>
      </c>
      <c r="AB2088">
        <v>2</v>
      </c>
    </row>
    <row r="2089" spans="1:28" x14ac:dyDescent="0.25">
      <c r="A2089">
        <v>2088</v>
      </c>
      <c r="B2089">
        <v>56674</v>
      </c>
      <c r="C2089">
        <v>8400</v>
      </c>
      <c r="D2089">
        <v>8400</v>
      </c>
      <c r="E2089" s="1">
        <v>0.13669999999999999</v>
      </c>
      <c r="F2089" t="s">
        <v>14</v>
      </c>
      <c r="G2089" t="s">
        <v>29</v>
      </c>
      <c r="H2089" s="2">
        <v>0.17</v>
      </c>
      <c r="I2089" t="s">
        <v>20</v>
      </c>
      <c r="J2089" t="s">
        <v>31</v>
      </c>
      <c r="K2089">
        <v>4583.33</v>
      </c>
      <c r="L2089" t="s">
        <v>27</v>
      </c>
      <c r="M2089">
        <v>14</v>
      </c>
      <c r="N2089">
        <v>20318</v>
      </c>
      <c r="O2089">
        <v>2</v>
      </c>
      <c r="P2089" t="s">
        <v>28</v>
      </c>
      <c r="Q2089">
        <v>13</v>
      </c>
      <c r="R2089" s="5">
        <v>17</v>
      </c>
      <c r="S2089">
        <v>2</v>
      </c>
      <c r="T2089">
        <v>5</v>
      </c>
      <c r="U2089" t="s">
        <v>148</v>
      </c>
      <c r="V2089">
        <v>14</v>
      </c>
      <c r="W2089">
        <v>0</v>
      </c>
      <c r="X2089">
        <v>36</v>
      </c>
      <c r="Y2089">
        <v>695</v>
      </c>
      <c r="Z2089">
        <v>699</v>
      </c>
      <c r="AA2089">
        <v>4583.33</v>
      </c>
      <c r="AB2089">
        <v>5</v>
      </c>
    </row>
    <row r="2090" spans="1:28" x14ac:dyDescent="0.25">
      <c r="A2090">
        <v>2089</v>
      </c>
      <c r="B2090">
        <v>24980</v>
      </c>
      <c r="C2090">
        <v>10000</v>
      </c>
      <c r="D2090">
        <v>10000</v>
      </c>
      <c r="E2090" s="1">
        <v>0.1399</v>
      </c>
      <c r="F2090" t="s">
        <v>14</v>
      </c>
      <c r="G2090" t="s">
        <v>15</v>
      </c>
      <c r="H2090" s="1">
        <v>0.18140000000000001</v>
      </c>
      <c r="I2090" t="s">
        <v>24</v>
      </c>
      <c r="J2090" t="s">
        <v>31</v>
      </c>
      <c r="K2090">
        <v>4166.67</v>
      </c>
      <c r="L2090" t="s">
        <v>84</v>
      </c>
      <c r="M2090">
        <v>9</v>
      </c>
      <c r="N2090">
        <v>10545</v>
      </c>
      <c r="O2090">
        <v>1</v>
      </c>
      <c r="P2090" t="s">
        <v>37</v>
      </c>
      <c r="Q2090">
        <v>13</v>
      </c>
      <c r="R2090">
        <v>18</v>
      </c>
      <c r="S2090">
        <v>1</v>
      </c>
      <c r="T2090">
        <v>3</v>
      </c>
      <c r="U2090" t="s">
        <v>147</v>
      </c>
      <c r="V2090">
        <v>15</v>
      </c>
      <c r="W2090">
        <v>0</v>
      </c>
      <c r="X2090">
        <v>36</v>
      </c>
      <c r="Y2090">
        <v>680</v>
      </c>
      <c r="Z2090">
        <v>684</v>
      </c>
      <c r="AA2090">
        <v>4166.67</v>
      </c>
      <c r="AB2090">
        <v>3</v>
      </c>
    </row>
    <row r="2091" spans="1:28" x14ac:dyDescent="0.25">
      <c r="A2091">
        <v>2090</v>
      </c>
      <c r="B2091">
        <v>13069</v>
      </c>
      <c r="C2091">
        <v>6000</v>
      </c>
      <c r="D2091">
        <v>6000</v>
      </c>
      <c r="E2091" s="1">
        <v>0.1323</v>
      </c>
      <c r="F2091" t="s">
        <v>14</v>
      </c>
      <c r="G2091" t="s">
        <v>15</v>
      </c>
      <c r="H2091" s="1">
        <v>0.22470000000000001</v>
      </c>
      <c r="I2091" t="s">
        <v>46</v>
      </c>
      <c r="J2091" t="s">
        <v>17</v>
      </c>
      <c r="K2091">
        <v>9367</v>
      </c>
      <c r="L2091" t="s">
        <v>43</v>
      </c>
      <c r="M2091">
        <v>13</v>
      </c>
      <c r="N2091">
        <v>33815</v>
      </c>
      <c r="O2091">
        <v>0</v>
      </c>
      <c r="P2091" t="s">
        <v>49</v>
      </c>
      <c r="Q2091">
        <v>13</v>
      </c>
      <c r="R2091">
        <v>22</v>
      </c>
      <c r="S2091">
        <v>1</v>
      </c>
      <c r="T2091">
        <v>1</v>
      </c>
      <c r="U2091" t="s">
        <v>146</v>
      </c>
      <c r="V2091">
        <v>14</v>
      </c>
      <c r="W2091">
        <v>1</v>
      </c>
      <c r="X2091">
        <v>36</v>
      </c>
      <c r="Y2091">
        <v>685</v>
      </c>
      <c r="Z2091">
        <v>689</v>
      </c>
      <c r="AA2091">
        <v>9367</v>
      </c>
      <c r="AB2091">
        <v>1</v>
      </c>
    </row>
    <row r="2092" spans="1:28" x14ac:dyDescent="0.25">
      <c r="A2092">
        <v>2091</v>
      </c>
      <c r="B2092">
        <v>70800</v>
      </c>
      <c r="C2092">
        <v>10000</v>
      </c>
      <c r="D2092">
        <v>10000</v>
      </c>
      <c r="E2092" s="1">
        <v>0.14330000000000001</v>
      </c>
      <c r="F2092" t="s">
        <v>14</v>
      </c>
      <c r="G2092" t="s">
        <v>15</v>
      </c>
      <c r="H2092" s="1">
        <v>0.25009999999999999</v>
      </c>
      <c r="I2092" t="s">
        <v>108</v>
      </c>
      <c r="J2092" t="s">
        <v>31</v>
      </c>
      <c r="K2092">
        <v>4666.67</v>
      </c>
      <c r="L2092" t="s">
        <v>36</v>
      </c>
      <c r="M2092">
        <v>9</v>
      </c>
      <c r="N2092">
        <v>19479</v>
      </c>
      <c r="O2092">
        <v>0</v>
      </c>
      <c r="P2092" t="s">
        <v>40</v>
      </c>
      <c r="Q2092">
        <v>14</v>
      </c>
      <c r="R2092">
        <v>25</v>
      </c>
      <c r="S2092">
        <v>1</v>
      </c>
      <c r="T2092">
        <v>11</v>
      </c>
      <c r="U2092" t="s">
        <v>146</v>
      </c>
      <c r="V2092">
        <v>16</v>
      </c>
      <c r="W2092">
        <v>0</v>
      </c>
      <c r="X2092">
        <v>36</v>
      </c>
      <c r="Y2092">
        <v>670</v>
      </c>
      <c r="Z2092">
        <v>674</v>
      </c>
      <c r="AA2092">
        <v>4666.67</v>
      </c>
      <c r="AB2092">
        <v>11</v>
      </c>
    </row>
    <row r="2093" spans="1:28" x14ac:dyDescent="0.25">
      <c r="A2093">
        <v>2092</v>
      </c>
      <c r="B2093">
        <v>54229</v>
      </c>
      <c r="C2093">
        <v>6000</v>
      </c>
      <c r="D2093">
        <v>6000</v>
      </c>
      <c r="E2093" s="1">
        <v>0.1212</v>
      </c>
      <c r="F2093" t="s">
        <v>14</v>
      </c>
      <c r="G2093" t="s">
        <v>15</v>
      </c>
      <c r="H2093" s="1">
        <v>0.16389999999999999</v>
      </c>
      <c r="I2093" t="s">
        <v>102</v>
      </c>
      <c r="J2093" t="s">
        <v>31</v>
      </c>
      <c r="K2093">
        <v>1312.08</v>
      </c>
      <c r="L2093" t="s">
        <v>62</v>
      </c>
      <c r="M2093">
        <v>7</v>
      </c>
      <c r="N2093">
        <v>12475</v>
      </c>
      <c r="O2093">
        <v>0</v>
      </c>
      <c r="P2093" t="s">
        <v>49</v>
      </c>
      <c r="Q2093">
        <v>12</v>
      </c>
      <c r="R2093">
        <v>16</v>
      </c>
      <c r="S2093">
        <v>1</v>
      </c>
      <c r="T2093">
        <v>1</v>
      </c>
      <c r="U2093" t="s">
        <v>146</v>
      </c>
      <c r="V2093">
        <v>15</v>
      </c>
      <c r="W2093">
        <v>0</v>
      </c>
      <c r="X2093">
        <v>36</v>
      </c>
      <c r="Y2093">
        <v>675</v>
      </c>
      <c r="Z2093">
        <v>679</v>
      </c>
      <c r="AA2093">
        <v>1312.08</v>
      </c>
      <c r="AB2093">
        <v>1</v>
      </c>
    </row>
    <row r="2094" spans="1:28" x14ac:dyDescent="0.25">
      <c r="A2094">
        <v>2093</v>
      </c>
      <c r="B2094">
        <v>89139</v>
      </c>
      <c r="C2094">
        <v>16000</v>
      </c>
      <c r="D2094">
        <v>16000</v>
      </c>
      <c r="E2094" s="1">
        <v>0.15310000000000001</v>
      </c>
      <c r="F2094" t="s">
        <v>23</v>
      </c>
      <c r="G2094" t="s">
        <v>76</v>
      </c>
      <c r="H2094" s="1">
        <v>0.15740000000000001</v>
      </c>
      <c r="I2094" t="s">
        <v>71</v>
      </c>
      <c r="J2094" t="s">
        <v>31</v>
      </c>
      <c r="K2094">
        <v>11250</v>
      </c>
      <c r="L2094" t="s">
        <v>62</v>
      </c>
      <c r="M2094">
        <v>10</v>
      </c>
      <c r="N2094">
        <v>15550</v>
      </c>
      <c r="O2094">
        <v>0</v>
      </c>
      <c r="P2094" t="s">
        <v>22</v>
      </c>
      <c r="Q2094">
        <v>15</v>
      </c>
      <c r="R2094">
        <v>15</v>
      </c>
      <c r="S2094">
        <v>5</v>
      </c>
      <c r="T2094">
        <v>2</v>
      </c>
      <c r="U2094" t="s">
        <v>146</v>
      </c>
      <c r="V2094">
        <v>15</v>
      </c>
      <c r="W2094">
        <v>0</v>
      </c>
      <c r="X2094">
        <v>60</v>
      </c>
      <c r="Y2094">
        <v>675</v>
      </c>
      <c r="Z2094">
        <v>679</v>
      </c>
      <c r="AA2094">
        <v>11250</v>
      </c>
      <c r="AB2094">
        <v>2</v>
      </c>
    </row>
    <row r="2095" spans="1:28" x14ac:dyDescent="0.25">
      <c r="A2095">
        <v>2094</v>
      </c>
      <c r="B2095">
        <v>91401</v>
      </c>
      <c r="C2095">
        <v>22000</v>
      </c>
      <c r="D2095">
        <v>21925</v>
      </c>
      <c r="E2095" s="1">
        <v>0.17269999999999999</v>
      </c>
      <c r="F2095" t="s">
        <v>14</v>
      </c>
      <c r="G2095" t="s">
        <v>29</v>
      </c>
      <c r="H2095" s="1">
        <v>0.1802</v>
      </c>
      <c r="I2095" t="s">
        <v>24</v>
      </c>
      <c r="J2095" t="s">
        <v>17</v>
      </c>
      <c r="K2095">
        <v>8666.67</v>
      </c>
      <c r="L2095" t="s">
        <v>73</v>
      </c>
      <c r="M2095">
        <v>12</v>
      </c>
      <c r="N2095">
        <v>9317</v>
      </c>
      <c r="O2095">
        <v>2</v>
      </c>
      <c r="P2095" t="s">
        <v>40</v>
      </c>
      <c r="Q2095">
        <v>17</v>
      </c>
      <c r="R2095">
        <v>18</v>
      </c>
      <c r="S2095">
        <v>2</v>
      </c>
      <c r="T2095">
        <v>11</v>
      </c>
      <c r="U2095" t="s">
        <v>148</v>
      </c>
      <c r="V2095">
        <v>18</v>
      </c>
      <c r="W2095">
        <v>1</v>
      </c>
      <c r="X2095">
        <v>36</v>
      </c>
      <c r="Y2095">
        <v>660</v>
      </c>
      <c r="Z2095">
        <v>664</v>
      </c>
      <c r="AA2095">
        <v>8666.67</v>
      </c>
      <c r="AB2095">
        <v>11</v>
      </c>
    </row>
    <row r="2096" spans="1:28" x14ac:dyDescent="0.25">
      <c r="A2096">
        <v>2095</v>
      </c>
      <c r="B2096">
        <v>15083</v>
      </c>
      <c r="C2096">
        <v>25000</v>
      </c>
      <c r="D2096">
        <v>24950</v>
      </c>
      <c r="E2096" s="1">
        <v>0.2127</v>
      </c>
      <c r="F2096" t="s">
        <v>14</v>
      </c>
      <c r="G2096" t="s">
        <v>29</v>
      </c>
      <c r="H2096" s="1">
        <v>8.3299999999999999E-2</v>
      </c>
      <c r="I2096" t="s">
        <v>24</v>
      </c>
      <c r="J2096" t="s">
        <v>17</v>
      </c>
      <c r="K2096">
        <v>12500</v>
      </c>
      <c r="L2096" t="s">
        <v>36</v>
      </c>
      <c r="M2096">
        <v>3</v>
      </c>
      <c r="N2096">
        <v>26057</v>
      </c>
      <c r="O2096">
        <v>0</v>
      </c>
      <c r="P2096" t="s">
        <v>40</v>
      </c>
      <c r="Q2096">
        <v>21</v>
      </c>
      <c r="R2096">
        <v>8</v>
      </c>
      <c r="S2096">
        <v>2</v>
      </c>
      <c r="T2096">
        <v>11</v>
      </c>
      <c r="U2096" t="s">
        <v>146</v>
      </c>
      <c r="V2096">
        <v>16</v>
      </c>
      <c r="W2096">
        <v>1</v>
      </c>
      <c r="X2096">
        <v>36</v>
      </c>
      <c r="Y2096">
        <v>670</v>
      </c>
      <c r="Z2096">
        <v>674</v>
      </c>
      <c r="AA2096">
        <v>12500</v>
      </c>
      <c r="AB2096">
        <v>11</v>
      </c>
    </row>
    <row r="2097" spans="1:28" x14ac:dyDescent="0.25">
      <c r="A2097">
        <v>2096</v>
      </c>
      <c r="B2097">
        <v>84592</v>
      </c>
      <c r="C2097">
        <v>13200</v>
      </c>
      <c r="D2097">
        <v>13200</v>
      </c>
      <c r="E2097" s="1">
        <v>0.19719999999999999</v>
      </c>
      <c r="F2097" t="s">
        <v>14</v>
      </c>
      <c r="G2097" t="s">
        <v>29</v>
      </c>
      <c r="H2097" s="1">
        <v>9.0700000000000003E-2</v>
      </c>
      <c r="I2097" t="s">
        <v>24</v>
      </c>
      <c r="J2097" t="s">
        <v>17</v>
      </c>
      <c r="K2097">
        <v>5083.33</v>
      </c>
      <c r="L2097" t="s">
        <v>48</v>
      </c>
      <c r="M2097">
        <v>5</v>
      </c>
      <c r="N2097">
        <v>10771</v>
      </c>
      <c r="O2097">
        <v>0</v>
      </c>
      <c r="P2097" t="s">
        <v>40</v>
      </c>
      <c r="Q2097">
        <v>19</v>
      </c>
      <c r="R2097">
        <v>9</v>
      </c>
      <c r="S2097">
        <v>2</v>
      </c>
      <c r="T2097">
        <v>11</v>
      </c>
      <c r="U2097" t="s">
        <v>146</v>
      </c>
      <c r="V2097">
        <v>17</v>
      </c>
      <c r="W2097">
        <v>1</v>
      </c>
      <c r="X2097">
        <v>36</v>
      </c>
      <c r="Y2097">
        <v>665</v>
      </c>
      <c r="Z2097">
        <v>669</v>
      </c>
      <c r="AA2097">
        <v>5083.33</v>
      </c>
      <c r="AB2097">
        <v>11</v>
      </c>
    </row>
    <row r="2098" spans="1:28" x14ac:dyDescent="0.25">
      <c r="A2098">
        <v>2097</v>
      </c>
      <c r="B2098">
        <v>16548</v>
      </c>
      <c r="C2098">
        <v>24000</v>
      </c>
      <c r="D2098">
        <v>14450</v>
      </c>
      <c r="E2098" s="1">
        <v>9.9900000000000003E-2</v>
      </c>
      <c r="F2098" t="s">
        <v>23</v>
      </c>
      <c r="G2098" t="s">
        <v>15</v>
      </c>
      <c r="H2098" s="1">
        <v>8.0799999999999997E-2</v>
      </c>
      <c r="I2098" t="s">
        <v>56</v>
      </c>
      <c r="J2098" t="s">
        <v>17</v>
      </c>
      <c r="K2098">
        <v>8083.33</v>
      </c>
      <c r="L2098" t="s">
        <v>63</v>
      </c>
      <c r="M2098">
        <v>9</v>
      </c>
      <c r="N2098">
        <v>13559</v>
      </c>
      <c r="O2098">
        <v>0</v>
      </c>
      <c r="P2098" t="s">
        <v>40</v>
      </c>
      <c r="Q2098">
        <v>9</v>
      </c>
      <c r="R2098">
        <v>8</v>
      </c>
      <c r="S2098">
        <v>1</v>
      </c>
      <c r="T2098">
        <v>11</v>
      </c>
      <c r="U2098" t="s">
        <v>146</v>
      </c>
      <c r="V2098">
        <v>7</v>
      </c>
      <c r="W2098">
        <v>1</v>
      </c>
      <c r="X2098">
        <v>60</v>
      </c>
      <c r="Y2098">
        <v>765</v>
      </c>
      <c r="Z2098">
        <v>769</v>
      </c>
      <c r="AA2098">
        <v>8083.33</v>
      </c>
      <c r="AB2098">
        <v>11</v>
      </c>
    </row>
    <row r="2099" spans="1:28" x14ac:dyDescent="0.25">
      <c r="A2099">
        <v>2098</v>
      </c>
      <c r="B2099">
        <v>3591</v>
      </c>
      <c r="C2099">
        <v>12250</v>
      </c>
      <c r="D2099">
        <v>2200</v>
      </c>
      <c r="E2099" s="1">
        <v>0.15049999999999999</v>
      </c>
      <c r="F2099" t="s">
        <v>14</v>
      </c>
      <c r="G2099" t="s">
        <v>15</v>
      </c>
      <c r="H2099" s="1">
        <v>0.23799999999999999</v>
      </c>
      <c r="I2099" t="s">
        <v>61</v>
      </c>
      <c r="J2099" t="s">
        <v>17</v>
      </c>
      <c r="K2099">
        <v>7416.67</v>
      </c>
      <c r="L2099" t="s">
        <v>73</v>
      </c>
      <c r="M2099">
        <v>13</v>
      </c>
      <c r="N2099">
        <v>19136</v>
      </c>
      <c r="O2099">
        <v>1</v>
      </c>
      <c r="P2099" t="s">
        <v>44</v>
      </c>
      <c r="Q2099">
        <v>15</v>
      </c>
      <c r="R2099">
        <v>23</v>
      </c>
      <c r="S2099">
        <v>1</v>
      </c>
      <c r="T2099">
        <v>8</v>
      </c>
      <c r="U2099" t="s">
        <v>147</v>
      </c>
      <c r="V2099">
        <v>18</v>
      </c>
      <c r="W2099">
        <v>1</v>
      </c>
      <c r="X2099">
        <v>36</v>
      </c>
      <c r="Y2099">
        <v>660</v>
      </c>
      <c r="Z2099">
        <v>664</v>
      </c>
      <c r="AA2099">
        <v>7416.67</v>
      </c>
      <c r="AB2099">
        <v>8</v>
      </c>
    </row>
    <row r="2100" spans="1:28" x14ac:dyDescent="0.25">
      <c r="A2100">
        <v>2099</v>
      </c>
      <c r="B2100">
        <v>91669</v>
      </c>
      <c r="C2100">
        <v>21000</v>
      </c>
      <c r="D2100">
        <v>21000</v>
      </c>
      <c r="E2100" s="1">
        <v>0.1114</v>
      </c>
      <c r="F2100" t="s">
        <v>23</v>
      </c>
      <c r="G2100" t="s">
        <v>15</v>
      </c>
      <c r="H2100" s="1">
        <v>0.1618</v>
      </c>
      <c r="I2100" t="s">
        <v>71</v>
      </c>
      <c r="J2100" t="s">
        <v>17</v>
      </c>
      <c r="K2100">
        <v>7083.33</v>
      </c>
      <c r="L2100" t="s">
        <v>42</v>
      </c>
      <c r="M2100">
        <v>8</v>
      </c>
      <c r="N2100">
        <v>22298</v>
      </c>
      <c r="O2100">
        <v>1</v>
      </c>
      <c r="P2100" t="s">
        <v>32</v>
      </c>
      <c r="Q2100">
        <v>11</v>
      </c>
      <c r="R2100">
        <v>16</v>
      </c>
      <c r="S2100">
        <v>1</v>
      </c>
      <c r="T2100">
        <v>9</v>
      </c>
      <c r="U2100" t="s">
        <v>147</v>
      </c>
      <c r="V2100">
        <v>12</v>
      </c>
      <c r="W2100">
        <v>1</v>
      </c>
      <c r="X2100">
        <v>60</v>
      </c>
      <c r="Y2100">
        <v>705</v>
      </c>
      <c r="Z2100">
        <v>709</v>
      </c>
      <c r="AA2100">
        <v>7083.33</v>
      </c>
      <c r="AB2100">
        <v>9</v>
      </c>
    </row>
    <row r="2101" spans="1:28" x14ac:dyDescent="0.25">
      <c r="A2101">
        <v>2100</v>
      </c>
      <c r="B2101">
        <v>66349</v>
      </c>
      <c r="C2101">
        <v>9000</v>
      </c>
      <c r="D2101">
        <v>9000</v>
      </c>
      <c r="E2101" s="1">
        <v>0.14330000000000001</v>
      </c>
      <c r="F2101" t="s">
        <v>14</v>
      </c>
      <c r="G2101" t="s">
        <v>29</v>
      </c>
      <c r="H2101" s="1">
        <v>0.15359999999999999</v>
      </c>
      <c r="I2101" t="s">
        <v>99</v>
      </c>
      <c r="J2101" t="s">
        <v>17</v>
      </c>
      <c r="K2101">
        <v>7083.33</v>
      </c>
      <c r="L2101" t="s">
        <v>43</v>
      </c>
      <c r="M2101">
        <v>19</v>
      </c>
      <c r="N2101">
        <v>11077</v>
      </c>
      <c r="O2101">
        <v>1</v>
      </c>
      <c r="P2101" t="s">
        <v>22</v>
      </c>
      <c r="Q2101">
        <v>14</v>
      </c>
      <c r="R2101">
        <v>15</v>
      </c>
      <c r="S2101">
        <v>2</v>
      </c>
      <c r="T2101">
        <v>2</v>
      </c>
      <c r="U2101" t="s">
        <v>147</v>
      </c>
      <c r="V2101">
        <v>14</v>
      </c>
      <c r="W2101">
        <v>1</v>
      </c>
      <c r="X2101">
        <v>36</v>
      </c>
      <c r="Y2101">
        <v>685</v>
      </c>
      <c r="Z2101">
        <v>689</v>
      </c>
      <c r="AA2101">
        <v>7083.33</v>
      </c>
      <c r="AB2101">
        <v>2</v>
      </c>
    </row>
    <row r="2102" spans="1:28" x14ac:dyDescent="0.25">
      <c r="A2102">
        <v>2101</v>
      </c>
      <c r="B2102">
        <v>59388</v>
      </c>
      <c r="C2102">
        <v>5000</v>
      </c>
      <c r="D2102">
        <v>5000</v>
      </c>
      <c r="E2102" s="1">
        <v>0.1114</v>
      </c>
      <c r="F2102" t="s">
        <v>14</v>
      </c>
      <c r="G2102" t="s">
        <v>29</v>
      </c>
      <c r="H2102" s="1">
        <v>0.183</v>
      </c>
      <c r="I2102" t="s">
        <v>54</v>
      </c>
      <c r="J2102" t="s">
        <v>31</v>
      </c>
      <c r="K2102">
        <v>4665.83</v>
      </c>
      <c r="L2102" t="s">
        <v>25</v>
      </c>
      <c r="M2102">
        <v>21</v>
      </c>
      <c r="N2102">
        <v>4677</v>
      </c>
      <c r="O2102">
        <v>0</v>
      </c>
      <c r="P2102" t="s">
        <v>64</v>
      </c>
      <c r="Q2102">
        <v>11</v>
      </c>
      <c r="R2102">
        <v>18</v>
      </c>
      <c r="S2102">
        <v>2</v>
      </c>
      <c r="T2102">
        <v>4</v>
      </c>
      <c r="U2102" t="s">
        <v>146</v>
      </c>
      <c r="V2102">
        <v>14</v>
      </c>
      <c r="W2102">
        <v>0</v>
      </c>
      <c r="X2102">
        <v>36</v>
      </c>
      <c r="Y2102">
        <v>690</v>
      </c>
      <c r="Z2102">
        <v>694</v>
      </c>
      <c r="AA2102">
        <v>4665.83</v>
      </c>
      <c r="AB2102">
        <v>4</v>
      </c>
    </row>
    <row r="2103" spans="1:28" x14ac:dyDescent="0.25">
      <c r="A2103">
        <v>2102</v>
      </c>
      <c r="B2103">
        <v>44394</v>
      </c>
      <c r="C2103">
        <v>35000</v>
      </c>
      <c r="D2103">
        <v>34975</v>
      </c>
      <c r="E2103" s="1">
        <v>8.8999999999999996E-2</v>
      </c>
      <c r="F2103" t="s">
        <v>14</v>
      </c>
      <c r="G2103" t="s">
        <v>15</v>
      </c>
      <c r="H2103" s="1">
        <v>0.17899999999999999</v>
      </c>
      <c r="I2103" t="s">
        <v>41</v>
      </c>
      <c r="J2103" t="s">
        <v>35</v>
      </c>
      <c r="K2103">
        <v>8750</v>
      </c>
      <c r="L2103" t="s">
        <v>104</v>
      </c>
      <c r="M2103">
        <v>8</v>
      </c>
      <c r="N2103">
        <v>31600</v>
      </c>
      <c r="O2103">
        <v>3</v>
      </c>
      <c r="P2103" t="s">
        <v>19</v>
      </c>
      <c r="Q2103">
        <v>8</v>
      </c>
      <c r="R2103">
        <v>17</v>
      </c>
      <c r="S2103">
        <v>1</v>
      </c>
      <c r="T2103">
        <v>0</v>
      </c>
      <c r="U2103" t="s">
        <v>149</v>
      </c>
      <c r="V2103">
        <v>8</v>
      </c>
      <c r="W2103">
        <v>1</v>
      </c>
      <c r="X2103">
        <v>36</v>
      </c>
      <c r="Y2103">
        <v>775</v>
      </c>
      <c r="Z2103">
        <v>779</v>
      </c>
      <c r="AA2103">
        <v>8750</v>
      </c>
      <c r="AB2103">
        <v>0</v>
      </c>
    </row>
    <row r="2104" spans="1:28" x14ac:dyDescent="0.25">
      <c r="A2104">
        <v>2103</v>
      </c>
      <c r="B2104">
        <v>85008</v>
      </c>
      <c r="C2104">
        <v>20000</v>
      </c>
      <c r="D2104">
        <v>20000</v>
      </c>
      <c r="E2104" s="1">
        <v>0.2198</v>
      </c>
      <c r="F2104" t="s">
        <v>23</v>
      </c>
      <c r="G2104" t="s">
        <v>29</v>
      </c>
      <c r="H2104" s="1">
        <v>0.25480000000000003</v>
      </c>
      <c r="I2104" t="s">
        <v>71</v>
      </c>
      <c r="J2104" t="s">
        <v>118</v>
      </c>
      <c r="K2104">
        <v>6416.67</v>
      </c>
      <c r="L2104" t="s">
        <v>36</v>
      </c>
      <c r="M2104">
        <v>15</v>
      </c>
      <c r="N2104">
        <v>14115</v>
      </c>
      <c r="O2104">
        <v>0</v>
      </c>
      <c r="P2104" t="s">
        <v>40</v>
      </c>
      <c r="Q2104">
        <v>21</v>
      </c>
      <c r="R2104">
        <v>25</v>
      </c>
      <c r="S2104">
        <v>2</v>
      </c>
      <c r="T2104">
        <v>11</v>
      </c>
      <c r="U2104" t="s">
        <v>146</v>
      </c>
      <c r="V2104">
        <v>16</v>
      </c>
      <c r="W2104">
        <v>0</v>
      </c>
      <c r="X2104">
        <v>60</v>
      </c>
      <c r="Y2104">
        <v>670</v>
      </c>
      <c r="Z2104">
        <v>674</v>
      </c>
      <c r="AA2104">
        <v>6416.67</v>
      </c>
      <c r="AB2104">
        <v>11</v>
      </c>
    </row>
    <row r="2105" spans="1:28" x14ac:dyDescent="0.25">
      <c r="A2105">
        <v>2104</v>
      </c>
      <c r="B2105">
        <v>91394</v>
      </c>
      <c r="C2105">
        <v>12000</v>
      </c>
      <c r="D2105">
        <v>11975</v>
      </c>
      <c r="E2105" s="1">
        <v>7.9000000000000001E-2</v>
      </c>
      <c r="F2105" t="s">
        <v>14</v>
      </c>
      <c r="G2105" t="s">
        <v>15</v>
      </c>
      <c r="H2105" s="1">
        <v>0.1278</v>
      </c>
      <c r="I2105" t="s">
        <v>69</v>
      </c>
      <c r="J2105" t="s">
        <v>31</v>
      </c>
      <c r="K2105">
        <v>10000</v>
      </c>
      <c r="L2105" t="s">
        <v>42</v>
      </c>
      <c r="M2105">
        <v>9</v>
      </c>
      <c r="N2105">
        <v>23474</v>
      </c>
      <c r="O2105">
        <v>0</v>
      </c>
      <c r="P2105" t="s">
        <v>19</v>
      </c>
      <c r="Q2105">
        <v>7</v>
      </c>
      <c r="R2105">
        <v>12</v>
      </c>
      <c r="S2105">
        <v>1</v>
      </c>
      <c r="T2105">
        <v>0</v>
      </c>
      <c r="U2105" t="s">
        <v>146</v>
      </c>
      <c r="V2105">
        <v>12</v>
      </c>
      <c r="W2105">
        <v>0</v>
      </c>
      <c r="X2105">
        <v>36</v>
      </c>
      <c r="Y2105">
        <v>705</v>
      </c>
      <c r="Z2105">
        <v>709</v>
      </c>
      <c r="AA2105">
        <v>10000</v>
      </c>
      <c r="AB2105">
        <v>0</v>
      </c>
    </row>
    <row r="2106" spans="1:28" x14ac:dyDescent="0.25">
      <c r="A2106">
        <v>2105</v>
      </c>
      <c r="B2106">
        <v>40061</v>
      </c>
      <c r="C2106">
        <v>10000</v>
      </c>
      <c r="D2106">
        <v>10000</v>
      </c>
      <c r="E2106" s="1">
        <v>0.13489999999999999</v>
      </c>
      <c r="F2106" t="s">
        <v>14</v>
      </c>
      <c r="G2106" t="s">
        <v>29</v>
      </c>
      <c r="H2106" s="1">
        <v>0.2208</v>
      </c>
      <c r="I2106" t="s">
        <v>71</v>
      </c>
      <c r="J2106" t="s">
        <v>31</v>
      </c>
      <c r="K2106">
        <v>6000</v>
      </c>
      <c r="L2106" t="s">
        <v>84</v>
      </c>
      <c r="M2106">
        <v>8</v>
      </c>
      <c r="N2106">
        <v>11088</v>
      </c>
      <c r="O2106">
        <v>0</v>
      </c>
      <c r="P2106" t="s">
        <v>37</v>
      </c>
      <c r="Q2106">
        <v>13</v>
      </c>
      <c r="R2106">
        <v>22</v>
      </c>
      <c r="S2106">
        <v>2</v>
      </c>
      <c r="T2106">
        <v>3</v>
      </c>
      <c r="U2106" t="s">
        <v>146</v>
      </c>
      <c r="V2106">
        <v>15</v>
      </c>
      <c r="W2106">
        <v>0</v>
      </c>
      <c r="X2106">
        <v>36</v>
      </c>
      <c r="Y2106">
        <v>680</v>
      </c>
      <c r="Z2106">
        <v>684</v>
      </c>
      <c r="AA2106">
        <v>6000</v>
      </c>
      <c r="AB2106">
        <v>3</v>
      </c>
    </row>
    <row r="2107" spans="1:28" x14ac:dyDescent="0.25">
      <c r="A2107">
        <v>2106</v>
      </c>
      <c r="B2107">
        <v>9216</v>
      </c>
      <c r="C2107">
        <v>10750</v>
      </c>
      <c r="D2107">
        <v>10725</v>
      </c>
      <c r="E2107" s="1">
        <v>0.13109999999999999</v>
      </c>
      <c r="F2107" t="s">
        <v>14</v>
      </c>
      <c r="G2107" t="s">
        <v>15</v>
      </c>
      <c r="H2107" s="1">
        <v>0.14019999999999999</v>
      </c>
      <c r="I2107" t="s">
        <v>103</v>
      </c>
      <c r="J2107" t="s">
        <v>17</v>
      </c>
      <c r="K2107">
        <v>4416.67</v>
      </c>
      <c r="L2107" t="s">
        <v>43</v>
      </c>
      <c r="M2107">
        <v>6</v>
      </c>
      <c r="N2107">
        <v>11525</v>
      </c>
      <c r="O2107">
        <v>0</v>
      </c>
      <c r="P2107" t="s">
        <v>40</v>
      </c>
      <c r="Q2107">
        <v>13</v>
      </c>
      <c r="R2107">
        <v>14</v>
      </c>
      <c r="S2107">
        <v>1</v>
      </c>
      <c r="T2107">
        <v>11</v>
      </c>
      <c r="U2107" t="s">
        <v>146</v>
      </c>
      <c r="V2107">
        <v>14</v>
      </c>
      <c r="W2107">
        <v>1</v>
      </c>
      <c r="X2107">
        <v>36</v>
      </c>
      <c r="Y2107">
        <v>685</v>
      </c>
      <c r="Z2107">
        <v>689</v>
      </c>
      <c r="AA2107">
        <v>4416.67</v>
      </c>
      <c r="AB2107">
        <v>11</v>
      </c>
    </row>
    <row r="2108" spans="1:28" x14ac:dyDescent="0.25">
      <c r="A2108">
        <v>2107</v>
      </c>
      <c r="B2108">
        <v>17731</v>
      </c>
      <c r="C2108">
        <v>4000</v>
      </c>
      <c r="D2108">
        <v>3975</v>
      </c>
      <c r="E2108" s="1">
        <v>0.14829999999999999</v>
      </c>
      <c r="F2108" t="s">
        <v>14</v>
      </c>
      <c r="G2108" t="s">
        <v>45</v>
      </c>
      <c r="H2108" s="1">
        <v>0.22090000000000001</v>
      </c>
      <c r="I2108" t="s">
        <v>24</v>
      </c>
      <c r="J2108" t="s">
        <v>31</v>
      </c>
      <c r="K2108">
        <v>5600</v>
      </c>
      <c r="L2108" t="s">
        <v>84</v>
      </c>
      <c r="M2108">
        <v>8</v>
      </c>
      <c r="N2108">
        <v>7900</v>
      </c>
      <c r="O2108">
        <v>1</v>
      </c>
      <c r="P2108" t="s">
        <v>28</v>
      </c>
      <c r="Q2108">
        <v>14</v>
      </c>
      <c r="R2108">
        <v>22</v>
      </c>
      <c r="S2108">
        <v>0</v>
      </c>
      <c r="T2108">
        <v>5</v>
      </c>
      <c r="U2108" t="s">
        <v>147</v>
      </c>
      <c r="V2108">
        <v>15</v>
      </c>
      <c r="W2108">
        <v>0</v>
      </c>
      <c r="X2108">
        <v>36</v>
      </c>
      <c r="Y2108">
        <v>680</v>
      </c>
      <c r="Z2108">
        <v>684</v>
      </c>
      <c r="AA2108">
        <v>5600</v>
      </c>
      <c r="AB2108">
        <v>5</v>
      </c>
    </row>
    <row r="2109" spans="1:28" x14ac:dyDescent="0.25">
      <c r="A2109">
        <v>2108</v>
      </c>
      <c r="B2109">
        <v>84394</v>
      </c>
      <c r="C2109">
        <v>10450</v>
      </c>
      <c r="D2109">
        <v>10450</v>
      </c>
      <c r="E2109" s="1">
        <v>0.13109999999999999</v>
      </c>
      <c r="F2109" t="s">
        <v>14</v>
      </c>
      <c r="G2109" t="s">
        <v>15</v>
      </c>
      <c r="H2109" s="1">
        <v>0.21329999999999999</v>
      </c>
      <c r="I2109" t="s">
        <v>20</v>
      </c>
      <c r="J2109" t="s">
        <v>31</v>
      </c>
      <c r="K2109">
        <v>2658.83</v>
      </c>
      <c r="L2109" t="s">
        <v>42</v>
      </c>
      <c r="M2109">
        <v>10</v>
      </c>
      <c r="N2109">
        <v>13371</v>
      </c>
      <c r="O2109">
        <v>1</v>
      </c>
      <c r="P2109" t="s">
        <v>40</v>
      </c>
      <c r="Q2109">
        <v>13</v>
      </c>
      <c r="R2109">
        <v>21</v>
      </c>
      <c r="S2109">
        <v>1</v>
      </c>
      <c r="T2109">
        <v>11</v>
      </c>
      <c r="U2109" t="s">
        <v>147</v>
      </c>
      <c r="V2109">
        <v>12</v>
      </c>
      <c r="W2109">
        <v>0</v>
      </c>
      <c r="X2109">
        <v>36</v>
      </c>
      <c r="Y2109">
        <v>705</v>
      </c>
      <c r="Z2109">
        <v>709</v>
      </c>
      <c r="AA2109">
        <v>2658.83</v>
      </c>
      <c r="AB2109">
        <v>11</v>
      </c>
    </row>
    <row r="2110" spans="1:28" x14ac:dyDescent="0.25">
      <c r="A2110">
        <v>2109</v>
      </c>
      <c r="B2110">
        <v>74496</v>
      </c>
      <c r="C2110">
        <v>3000</v>
      </c>
      <c r="D2110">
        <v>2950</v>
      </c>
      <c r="E2110" s="1">
        <v>8.8999999999999996E-2</v>
      </c>
      <c r="F2110" t="s">
        <v>14</v>
      </c>
      <c r="G2110" t="s">
        <v>68</v>
      </c>
      <c r="H2110" s="1">
        <v>0.16800000000000001</v>
      </c>
      <c r="I2110" t="s">
        <v>71</v>
      </c>
      <c r="J2110" t="s">
        <v>17</v>
      </c>
      <c r="K2110">
        <v>4166.67</v>
      </c>
      <c r="L2110" t="s">
        <v>51</v>
      </c>
      <c r="M2110">
        <v>4</v>
      </c>
      <c r="N2110">
        <v>8082</v>
      </c>
      <c r="O2110">
        <v>0</v>
      </c>
      <c r="P2110" t="s">
        <v>37</v>
      </c>
      <c r="Q2110">
        <v>8</v>
      </c>
      <c r="R2110">
        <v>16</v>
      </c>
      <c r="S2110">
        <v>4</v>
      </c>
      <c r="T2110">
        <v>3</v>
      </c>
      <c r="U2110" t="s">
        <v>146</v>
      </c>
      <c r="V2110">
        <v>10</v>
      </c>
      <c r="W2110">
        <v>1</v>
      </c>
      <c r="X2110">
        <v>36</v>
      </c>
      <c r="Y2110">
        <v>725</v>
      </c>
      <c r="Z2110">
        <v>729</v>
      </c>
      <c r="AA2110">
        <v>4166.67</v>
      </c>
      <c r="AB2110">
        <v>3</v>
      </c>
    </row>
    <row r="2111" spans="1:28" x14ac:dyDescent="0.25">
      <c r="A2111">
        <v>2110</v>
      </c>
      <c r="B2111">
        <v>78960</v>
      </c>
      <c r="C2111">
        <v>11000</v>
      </c>
      <c r="D2111">
        <v>11000</v>
      </c>
      <c r="E2111" s="1">
        <v>0.1212</v>
      </c>
      <c r="F2111" t="s">
        <v>14</v>
      </c>
      <c r="G2111" t="s">
        <v>15</v>
      </c>
      <c r="H2111" s="1">
        <v>5.8299999999999998E-2</v>
      </c>
      <c r="I2111" t="s">
        <v>24</v>
      </c>
      <c r="J2111" t="s">
        <v>17</v>
      </c>
      <c r="K2111">
        <v>4583.33</v>
      </c>
      <c r="L2111" t="s">
        <v>27</v>
      </c>
      <c r="M2111">
        <v>11</v>
      </c>
      <c r="N2111">
        <v>12361</v>
      </c>
      <c r="O2111">
        <v>0</v>
      </c>
      <c r="P2111" t="s">
        <v>40</v>
      </c>
      <c r="Q2111">
        <v>12</v>
      </c>
      <c r="R2111">
        <v>5</v>
      </c>
      <c r="S2111">
        <v>1</v>
      </c>
      <c r="T2111">
        <v>11</v>
      </c>
      <c r="U2111" t="s">
        <v>146</v>
      </c>
      <c r="V2111">
        <v>14</v>
      </c>
      <c r="W2111">
        <v>1</v>
      </c>
      <c r="X2111">
        <v>36</v>
      </c>
      <c r="Y2111">
        <v>695</v>
      </c>
      <c r="Z2111">
        <v>699</v>
      </c>
      <c r="AA2111">
        <v>4583.33</v>
      </c>
      <c r="AB2111">
        <v>11</v>
      </c>
    </row>
    <row r="2112" spans="1:28" x14ac:dyDescent="0.25">
      <c r="A2112">
        <v>2111</v>
      </c>
      <c r="B2112">
        <v>76662</v>
      </c>
      <c r="C2112">
        <v>7500</v>
      </c>
      <c r="D2112">
        <v>7500</v>
      </c>
      <c r="E2112" s="1">
        <v>0.13109999999999999</v>
      </c>
      <c r="F2112" t="s">
        <v>14</v>
      </c>
      <c r="G2112" t="s">
        <v>15</v>
      </c>
      <c r="H2112" s="1">
        <v>8.0399999999999999E-2</v>
      </c>
      <c r="I2112" t="s">
        <v>30</v>
      </c>
      <c r="J2112" t="s">
        <v>31</v>
      </c>
      <c r="K2112">
        <v>2796.8</v>
      </c>
      <c r="L2112" t="s">
        <v>25</v>
      </c>
      <c r="M2112">
        <v>4</v>
      </c>
      <c r="N2112">
        <v>4788</v>
      </c>
      <c r="O2112">
        <v>0</v>
      </c>
      <c r="P2112" t="s">
        <v>53</v>
      </c>
      <c r="Q2112">
        <v>13</v>
      </c>
      <c r="R2112">
        <v>8</v>
      </c>
      <c r="S2112">
        <v>1</v>
      </c>
      <c r="T2112">
        <v>7</v>
      </c>
      <c r="U2112" t="s">
        <v>146</v>
      </c>
      <c r="V2112">
        <v>14</v>
      </c>
      <c r="W2112">
        <v>0</v>
      </c>
      <c r="X2112">
        <v>36</v>
      </c>
      <c r="Y2112">
        <v>690</v>
      </c>
      <c r="Z2112">
        <v>694</v>
      </c>
      <c r="AA2112">
        <v>2796.8</v>
      </c>
      <c r="AB2112">
        <v>7</v>
      </c>
    </row>
    <row r="2113" spans="1:28" x14ac:dyDescent="0.25">
      <c r="A2113">
        <v>2112</v>
      </c>
      <c r="B2113">
        <v>11174</v>
      </c>
      <c r="C2113">
        <v>7350</v>
      </c>
      <c r="D2113">
        <v>7325</v>
      </c>
      <c r="E2113" s="1">
        <v>0.11119999999999999</v>
      </c>
      <c r="F2113" t="s">
        <v>14</v>
      </c>
      <c r="G2113" t="s">
        <v>15</v>
      </c>
      <c r="H2113" s="1">
        <v>0.20150000000000001</v>
      </c>
      <c r="I2113" t="s">
        <v>116</v>
      </c>
      <c r="J2113" t="s">
        <v>17</v>
      </c>
      <c r="K2113">
        <v>4000</v>
      </c>
      <c r="L2113" t="s">
        <v>78</v>
      </c>
      <c r="M2113">
        <v>17</v>
      </c>
      <c r="N2113">
        <v>33178</v>
      </c>
      <c r="O2113">
        <v>0</v>
      </c>
      <c r="P2113" t="s">
        <v>64</v>
      </c>
      <c r="Q2113">
        <v>11</v>
      </c>
      <c r="R2113">
        <v>20</v>
      </c>
      <c r="S2113">
        <v>1</v>
      </c>
      <c r="T2113">
        <v>4</v>
      </c>
      <c r="U2113" t="s">
        <v>146</v>
      </c>
      <c r="V2113">
        <v>12</v>
      </c>
      <c r="W2113">
        <v>1</v>
      </c>
      <c r="X2113">
        <v>36</v>
      </c>
      <c r="Y2113">
        <v>710</v>
      </c>
      <c r="Z2113">
        <v>714</v>
      </c>
      <c r="AA2113">
        <v>4000</v>
      </c>
      <c r="AB2113">
        <v>4</v>
      </c>
    </row>
    <row r="2114" spans="1:28" x14ac:dyDescent="0.25">
      <c r="A2114">
        <v>2113</v>
      </c>
      <c r="B2114">
        <v>44650</v>
      </c>
      <c r="C2114">
        <v>10000</v>
      </c>
      <c r="D2114">
        <v>10000</v>
      </c>
      <c r="E2114" s="1">
        <v>0.1074</v>
      </c>
      <c r="F2114" t="s">
        <v>14</v>
      </c>
      <c r="G2114" t="s">
        <v>15</v>
      </c>
      <c r="H2114" s="1">
        <v>0.1042</v>
      </c>
      <c r="I2114" t="s">
        <v>71</v>
      </c>
      <c r="J2114" t="s">
        <v>31</v>
      </c>
      <c r="K2114">
        <v>5000</v>
      </c>
      <c r="L2114" t="s">
        <v>39</v>
      </c>
      <c r="M2114">
        <v>6</v>
      </c>
      <c r="N2114">
        <v>5510</v>
      </c>
      <c r="O2114">
        <v>2</v>
      </c>
      <c r="P2114" t="s">
        <v>37</v>
      </c>
      <c r="Q2114">
        <v>10</v>
      </c>
      <c r="R2114">
        <v>10</v>
      </c>
      <c r="S2114">
        <v>1</v>
      </c>
      <c r="T2114">
        <v>3</v>
      </c>
      <c r="U2114" t="s">
        <v>148</v>
      </c>
      <c r="V2114">
        <v>11</v>
      </c>
      <c r="W2114">
        <v>0</v>
      </c>
      <c r="X2114">
        <v>36</v>
      </c>
      <c r="Y2114">
        <v>720</v>
      </c>
      <c r="Z2114">
        <v>724</v>
      </c>
      <c r="AA2114">
        <v>5000</v>
      </c>
      <c r="AB2114">
        <v>3</v>
      </c>
    </row>
    <row r="2115" spans="1:28" x14ac:dyDescent="0.25">
      <c r="A2115">
        <v>2114</v>
      </c>
      <c r="B2115">
        <v>44434</v>
      </c>
      <c r="C2115">
        <v>8000</v>
      </c>
      <c r="D2115">
        <v>8000</v>
      </c>
      <c r="E2115" s="1">
        <v>0.17269999999999999</v>
      </c>
      <c r="F2115" t="s">
        <v>14</v>
      </c>
      <c r="G2115" t="s">
        <v>33</v>
      </c>
      <c r="H2115" s="1">
        <v>0.122</v>
      </c>
      <c r="I2115" t="s">
        <v>103</v>
      </c>
      <c r="J2115" t="s">
        <v>31</v>
      </c>
      <c r="K2115">
        <v>1750</v>
      </c>
      <c r="L2115" t="s">
        <v>48</v>
      </c>
      <c r="M2115">
        <v>9</v>
      </c>
      <c r="N2115">
        <v>5828</v>
      </c>
      <c r="O2115">
        <v>0</v>
      </c>
      <c r="P2115" t="s">
        <v>64</v>
      </c>
      <c r="Q2115">
        <v>17</v>
      </c>
      <c r="R2115">
        <v>12</v>
      </c>
      <c r="S2115">
        <v>3</v>
      </c>
      <c r="T2115">
        <v>4</v>
      </c>
      <c r="U2115" t="s">
        <v>146</v>
      </c>
      <c r="V2115">
        <v>17</v>
      </c>
      <c r="W2115">
        <v>0</v>
      </c>
      <c r="X2115">
        <v>36</v>
      </c>
      <c r="Y2115">
        <v>665</v>
      </c>
      <c r="Z2115">
        <v>669</v>
      </c>
      <c r="AA2115">
        <v>1750</v>
      </c>
      <c r="AB2115">
        <v>4</v>
      </c>
    </row>
    <row r="2116" spans="1:28" x14ac:dyDescent="0.25">
      <c r="A2116">
        <v>2115</v>
      </c>
      <c r="B2116">
        <v>78935</v>
      </c>
      <c r="C2116">
        <v>33600</v>
      </c>
      <c r="D2116">
        <v>33600</v>
      </c>
      <c r="E2116" s="1">
        <v>0.23830000000000001</v>
      </c>
      <c r="F2116" t="s">
        <v>23</v>
      </c>
      <c r="G2116" t="s">
        <v>15</v>
      </c>
      <c r="H2116" s="1">
        <v>0.19109999999999999</v>
      </c>
      <c r="I2116" t="s">
        <v>111</v>
      </c>
      <c r="J2116" t="s">
        <v>31</v>
      </c>
      <c r="K2116">
        <v>7666.67</v>
      </c>
      <c r="L2116" t="s">
        <v>73</v>
      </c>
      <c r="M2116">
        <v>18</v>
      </c>
      <c r="N2116">
        <v>12337</v>
      </c>
      <c r="O2116">
        <v>0</v>
      </c>
      <c r="P2116" t="s">
        <v>40</v>
      </c>
      <c r="Q2116">
        <v>23</v>
      </c>
      <c r="R2116">
        <v>19</v>
      </c>
      <c r="S2116">
        <v>1</v>
      </c>
      <c r="T2116">
        <v>11</v>
      </c>
      <c r="U2116" t="s">
        <v>146</v>
      </c>
      <c r="V2116">
        <v>18</v>
      </c>
      <c r="W2116">
        <v>0</v>
      </c>
      <c r="X2116">
        <v>60</v>
      </c>
      <c r="Y2116">
        <v>660</v>
      </c>
      <c r="Z2116">
        <v>664</v>
      </c>
      <c r="AA2116">
        <v>7666.67</v>
      </c>
      <c r="AB2116">
        <v>11</v>
      </c>
    </row>
    <row r="2117" spans="1:28" x14ac:dyDescent="0.25">
      <c r="A2117">
        <v>2116</v>
      </c>
      <c r="B2117">
        <v>36760</v>
      </c>
      <c r="C2117">
        <v>12000</v>
      </c>
      <c r="D2117">
        <v>12000</v>
      </c>
      <c r="E2117" s="1">
        <v>0.1527</v>
      </c>
      <c r="F2117" t="s">
        <v>23</v>
      </c>
      <c r="G2117" t="s">
        <v>29</v>
      </c>
      <c r="H2117" s="1">
        <v>0.16850000000000001</v>
      </c>
      <c r="I2117" t="s">
        <v>69</v>
      </c>
      <c r="J2117" t="s">
        <v>31</v>
      </c>
      <c r="K2117">
        <v>4333.33</v>
      </c>
      <c r="L2117" t="s">
        <v>83</v>
      </c>
      <c r="M2117">
        <v>15</v>
      </c>
      <c r="N2117">
        <v>17997</v>
      </c>
      <c r="O2117">
        <v>1</v>
      </c>
      <c r="P2117" t="s">
        <v>19</v>
      </c>
      <c r="Q2117">
        <v>15</v>
      </c>
      <c r="R2117">
        <v>16</v>
      </c>
      <c r="S2117">
        <v>2</v>
      </c>
      <c r="T2117">
        <v>0</v>
      </c>
      <c r="U2117" t="s">
        <v>147</v>
      </c>
      <c r="V2117">
        <v>13</v>
      </c>
      <c r="W2117">
        <v>0</v>
      </c>
      <c r="X2117">
        <v>60</v>
      </c>
      <c r="Y2117">
        <v>700</v>
      </c>
      <c r="Z2117">
        <v>704</v>
      </c>
      <c r="AA2117">
        <v>4333.33</v>
      </c>
      <c r="AB2117">
        <v>0</v>
      </c>
    </row>
    <row r="2118" spans="1:28" x14ac:dyDescent="0.25">
      <c r="A2118">
        <v>2117</v>
      </c>
      <c r="B2118">
        <v>28305</v>
      </c>
      <c r="C2118">
        <v>5000</v>
      </c>
      <c r="D2118">
        <v>5000</v>
      </c>
      <c r="E2118" s="1">
        <v>0.1749</v>
      </c>
      <c r="F2118" t="s">
        <v>23</v>
      </c>
      <c r="G2118" t="s">
        <v>58</v>
      </c>
      <c r="H2118" s="1">
        <v>0.1671</v>
      </c>
      <c r="I2118" t="s">
        <v>77</v>
      </c>
      <c r="J2118" t="s">
        <v>31</v>
      </c>
      <c r="K2118">
        <v>2400</v>
      </c>
      <c r="L2118" t="s">
        <v>36</v>
      </c>
      <c r="M2118">
        <v>6</v>
      </c>
      <c r="N2118">
        <v>2023</v>
      </c>
      <c r="O2118">
        <v>1</v>
      </c>
      <c r="P2118" t="s">
        <v>37</v>
      </c>
      <c r="Q2118">
        <v>17</v>
      </c>
      <c r="R2118">
        <v>16</v>
      </c>
      <c r="S2118">
        <v>0</v>
      </c>
      <c r="T2118">
        <v>3</v>
      </c>
      <c r="U2118" t="s">
        <v>147</v>
      </c>
      <c r="V2118">
        <v>16</v>
      </c>
      <c r="W2118">
        <v>0</v>
      </c>
      <c r="X2118">
        <v>60</v>
      </c>
      <c r="Y2118">
        <v>670</v>
      </c>
      <c r="Z2118">
        <v>674</v>
      </c>
      <c r="AA2118">
        <v>2400</v>
      </c>
      <c r="AB2118">
        <v>3</v>
      </c>
    </row>
    <row r="2119" spans="1:28" x14ac:dyDescent="0.25">
      <c r="A2119">
        <v>2118</v>
      </c>
      <c r="B2119">
        <v>83591</v>
      </c>
      <c r="C2119">
        <v>10000</v>
      </c>
      <c r="D2119">
        <v>10000</v>
      </c>
      <c r="E2119" s="1">
        <v>0.1114</v>
      </c>
      <c r="F2119" t="s">
        <v>14</v>
      </c>
      <c r="G2119" t="s">
        <v>29</v>
      </c>
      <c r="H2119" s="1">
        <v>0.1164</v>
      </c>
      <c r="I2119" t="s">
        <v>69</v>
      </c>
      <c r="J2119" t="s">
        <v>17</v>
      </c>
      <c r="K2119">
        <v>12083.33</v>
      </c>
      <c r="L2119" t="s">
        <v>21</v>
      </c>
      <c r="M2119">
        <v>14</v>
      </c>
      <c r="N2119">
        <v>38378</v>
      </c>
      <c r="O2119">
        <v>1</v>
      </c>
      <c r="P2119" t="s">
        <v>22</v>
      </c>
      <c r="Q2119">
        <v>11</v>
      </c>
      <c r="R2119">
        <v>11</v>
      </c>
      <c r="S2119">
        <v>2</v>
      </c>
      <c r="T2119">
        <v>2</v>
      </c>
      <c r="U2119" t="s">
        <v>147</v>
      </c>
      <c r="V2119">
        <v>11</v>
      </c>
      <c r="W2119">
        <v>1</v>
      </c>
      <c r="X2119">
        <v>36</v>
      </c>
      <c r="Y2119">
        <v>715</v>
      </c>
      <c r="Z2119">
        <v>719</v>
      </c>
      <c r="AA2119">
        <v>12083.33</v>
      </c>
      <c r="AB2119">
        <v>2</v>
      </c>
    </row>
    <row r="2120" spans="1:28" x14ac:dyDescent="0.25">
      <c r="A2120">
        <v>2119</v>
      </c>
      <c r="B2120">
        <v>84575</v>
      </c>
      <c r="C2120">
        <v>2075</v>
      </c>
      <c r="D2120">
        <v>2075</v>
      </c>
      <c r="E2120" s="1">
        <v>0.1016</v>
      </c>
      <c r="F2120" t="s">
        <v>14</v>
      </c>
      <c r="G2120" t="s">
        <v>15</v>
      </c>
      <c r="H2120" s="2">
        <v>0.22</v>
      </c>
      <c r="I2120" t="s">
        <v>16</v>
      </c>
      <c r="J2120" t="s">
        <v>31</v>
      </c>
      <c r="K2120">
        <v>2250</v>
      </c>
      <c r="L2120" t="s">
        <v>83</v>
      </c>
      <c r="M2120">
        <v>5</v>
      </c>
      <c r="N2120">
        <v>7195</v>
      </c>
      <c r="O2120">
        <v>0</v>
      </c>
      <c r="P2120" t="s">
        <v>22</v>
      </c>
      <c r="Q2120">
        <v>10</v>
      </c>
      <c r="R2120" s="5">
        <v>22</v>
      </c>
      <c r="S2120">
        <v>1</v>
      </c>
      <c r="T2120">
        <v>2</v>
      </c>
      <c r="U2120" t="s">
        <v>146</v>
      </c>
      <c r="V2120">
        <v>13</v>
      </c>
      <c r="W2120">
        <v>0</v>
      </c>
      <c r="X2120">
        <v>36</v>
      </c>
      <c r="Y2120">
        <v>700</v>
      </c>
      <c r="Z2120">
        <v>704</v>
      </c>
      <c r="AA2120">
        <v>2250</v>
      </c>
      <c r="AB2120">
        <v>2</v>
      </c>
    </row>
    <row r="2121" spans="1:28" x14ac:dyDescent="0.25">
      <c r="A2121">
        <v>2120</v>
      </c>
      <c r="B2121">
        <v>103448</v>
      </c>
      <c r="C2121">
        <v>16000</v>
      </c>
      <c r="D2121">
        <v>15825</v>
      </c>
      <c r="E2121" s="1">
        <v>0.16819999999999999</v>
      </c>
      <c r="F2121" t="s">
        <v>14</v>
      </c>
      <c r="G2121" t="s">
        <v>29</v>
      </c>
      <c r="H2121" s="1">
        <v>0.20300000000000001</v>
      </c>
      <c r="I2121" t="s">
        <v>20</v>
      </c>
      <c r="J2121" t="s">
        <v>17</v>
      </c>
      <c r="K2121">
        <v>6250</v>
      </c>
      <c r="L2121" t="s">
        <v>48</v>
      </c>
      <c r="M2121">
        <v>18</v>
      </c>
      <c r="N2121">
        <v>30772</v>
      </c>
      <c r="O2121">
        <v>5</v>
      </c>
      <c r="P2121" t="s">
        <v>49</v>
      </c>
      <c r="Q2121">
        <v>16</v>
      </c>
      <c r="R2121">
        <v>20</v>
      </c>
      <c r="S2121">
        <v>2</v>
      </c>
      <c r="T2121">
        <v>1</v>
      </c>
      <c r="U2121" t="s">
        <v>149</v>
      </c>
      <c r="V2121">
        <v>17</v>
      </c>
      <c r="W2121">
        <v>1</v>
      </c>
      <c r="X2121">
        <v>36</v>
      </c>
      <c r="Y2121">
        <v>665</v>
      </c>
      <c r="Z2121">
        <v>669</v>
      </c>
      <c r="AA2121">
        <v>6250</v>
      </c>
      <c r="AB2121">
        <v>1</v>
      </c>
    </row>
    <row r="2122" spans="1:28" x14ac:dyDescent="0.25">
      <c r="A2122">
        <v>2121</v>
      </c>
      <c r="B2122">
        <v>60833</v>
      </c>
      <c r="C2122">
        <v>6000</v>
      </c>
      <c r="D2122">
        <v>6000</v>
      </c>
      <c r="E2122" s="1">
        <v>0.1212</v>
      </c>
      <c r="F2122" t="s">
        <v>14</v>
      </c>
      <c r="G2122" t="s">
        <v>29</v>
      </c>
      <c r="H2122" s="1">
        <v>0.30819999999999997</v>
      </c>
      <c r="I2122" t="s">
        <v>34</v>
      </c>
      <c r="J2122" t="s">
        <v>17</v>
      </c>
      <c r="K2122">
        <v>4166.67</v>
      </c>
      <c r="L2122" t="s">
        <v>27</v>
      </c>
      <c r="M2122">
        <v>8</v>
      </c>
      <c r="N2122">
        <v>13250</v>
      </c>
      <c r="O2122">
        <v>1</v>
      </c>
      <c r="P2122" t="s">
        <v>100</v>
      </c>
      <c r="Q2122">
        <v>12</v>
      </c>
      <c r="R2122">
        <v>30</v>
      </c>
      <c r="S2122">
        <v>2</v>
      </c>
      <c r="T2122" t="s">
        <v>100</v>
      </c>
      <c r="U2122" t="s">
        <v>147</v>
      </c>
      <c r="V2122">
        <v>14</v>
      </c>
      <c r="W2122">
        <v>1</v>
      </c>
      <c r="X2122">
        <v>36</v>
      </c>
      <c r="Y2122">
        <v>695</v>
      </c>
      <c r="Z2122">
        <v>699</v>
      </c>
      <c r="AA2122">
        <v>4166.67</v>
      </c>
      <c r="AB2122">
        <v>-1</v>
      </c>
    </row>
    <row r="2123" spans="1:28" x14ac:dyDescent="0.25">
      <c r="A2123">
        <v>2122</v>
      </c>
      <c r="B2123">
        <v>55999</v>
      </c>
      <c r="C2123">
        <v>8600</v>
      </c>
      <c r="D2123">
        <v>8600</v>
      </c>
      <c r="E2123" s="1">
        <v>0.1399</v>
      </c>
      <c r="F2123" t="s">
        <v>14</v>
      </c>
      <c r="G2123" t="s">
        <v>29</v>
      </c>
      <c r="H2123" s="1">
        <v>9.0899999999999995E-2</v>
      </c>
      <c r="I2123" t="s">
        <v>24</v>
      </c>
      <c r="J2123" t="s">
        <v>31</v>
      </c>
      <c r="K2123">
        <v>4500</v>
      </c>
      <c r="L2123" t="s">
        <v>84</v>
      </c>
      <c r="M2123">
        <v>6</v>
      </c>
      <c r="N2123">
        <v>11183</v>
      </c>
      <c r="O2123">
        <v>0</v>
      </c>
      <c r="P2123" t="s">
        <v>28</v>
      </c>
      <c r="Q2123">
        <v>13</v>
      </c>
      <c r="R2123">
        <v>9</v>
      </c>
      <c r="S2123">
        <v>2</v>
      </c>
      <c r="T2123">
        <v>5</v>
      </c>
      <c r="U2123" t="s">
        <v>146</v>
      </c>
      <c r="V2123">
        <v>15</v>
      </c>
      <c r="W2123">
        <v>0</v>
      </c>
      <c r="X2123">
        <v>36</v>
      </c>
      <c r="Y2123">
        <v>680</v>
      </c>
      <c r="Z2123">
        <v>684</v>
      </c>
      <c r="AA2123">
        <v>4500</v>
      </c>
      <c r="AB2123">
        <v>5</v>
      </c>
    </row>
    <row r="2124" spans="1:28" x14ac:dyDescent="0.25">
      <c r="A2124">
        <v>2123</v>
      </c>
      <c r="B2124">
        <v>80302</v>
      </c>
      <c r="C2124">
        <v>16800</v>
      </c>
      <c r="D2124">
        <v>16800</v>
      </c>
      <c r="E2124" s="1">
        <v>7.9000000000000001E-2</v>
      </c>
      <c r="F2124" t="s">
        <v>23</v>
      </c>
      <c r="G2124" t="s">
        <v>15</v>
      </c>
      <c r="H2124" s="1">
        <v>3.3399999999999999E-2</v>
      </c>
      <c r="I2124" t="s">
        <v>46</v>
      </c>
      <c r="J2124" t="s">
        <v>17</v>
      </c>
      <c r="K2124">
        <v>10666.67</v>
      </c>
      <c r="L2124" t="s">
        <v>105</v>
      </c>
      <c r="M2124">
        <v>7</v>
      </c>
      <c r="N2124">
        <v>4757</v>
      </c>
      <c r="O2124">
        <v>0</v>
      </c>
      <c r="P2124" t="s">
        <v>40</v>
      </c>
      <c r="Q2124">
        <v>7</v>
      </c>
      <c r="R2124">
        <v>3</v>
      </c>
      <c r="S2124">
        <v>1</v>
      </c>
      <c r="T2124">
        <v>11</v>
      </c>
      <c r="U2124" t="s">
        <v>146</v>
      </c>
      <c r="V2124">
        <v>6</v>
      </c>
      <c r="W2124">
        <v>1</v>
      </c>
      <c r="X2124">
        <v>60</v>
      </c>
      <c r="Y2124">
        <v>815</v>
      </c>
      <c r="Z2124">
        <v>819</v>
      </c>
      <c r="AA2124">
        <v>10666.67</v>
      </c>
      <c r="AB2124">
        <v>11</v>
      </c>
    </row>
    <row r="2125" spans="1:28" x14ac:dyDescent="0.25">
      <c r="A2125">
        <v>2124</v>
      </c>
      <c r="B2125">
        <v>44003</v>
      </c>
      <c r="C2125">
        <v>7200</v>
      </c>
      <c r="D2125">
        <v>7200</v>
      </c>
      <c r="E2125" s="1">
        <v>7.51E-2</v>
      </c>
      <c r="F2125" t="s">
        <v>14</v>
      </c>
      <c r="G2125" t="s">
        <v>91</v>
      </c>
      <c r="H2125" s="1">
        <v>4.4299999999999999E-2</v>
      </c>
      <c r="I2125" t="s">
        <v>30</v>
      </c>
      <c r="J2125" t="s">
        <v>31</v>
      </c>
      <c r="K2125">
        <v>3000</v>
      </c>
      <c r="L2125" t="s">
        <v>88</v>
      </c>
      <c r="M2125">
        <v>6</v>
      </c>
      <c r="N2125">
        <v>75</v>
      </c>
      <c r="O2125">
        <v>1</v>
      </c>
      <c r="P2125" t="s">
        <v>47</v>
      </c>
      <c r="Q2125">
        <v>7</v>
      </c>
      <c r="R2125">
        <v>4</v>
      </c>
      <c r="S2125">
        <v>0</v>
      </c>
      <c r="T2125">
        <v>6</v>
      </c>
      <c r="U2125" t="s">
        <v>147</v>
      </c>
      <c r="V2125">
        <v>8</v>
      </c>
      <c r="W2125">
        <v>0</v>
      </c>
      <c r="X2125">
        <v>36</v>
      </c>
      <c r="Y2125">
        <v>755</v>
      </c>
      <c r="Z2125">
        <v>759</v>
      </c>
      <c r="AA2125">
        <v>3000</v>
      </c>
      <c r="AB2125">
        <v>6</v>
      </c>
    </row>
    <row r="2126" spans="1:28" x14ac:dyDescent="0.25">
      <c r="A2126">
        <v>2125</v>
      </c>
      <c r="B2126">
        <v>72532</v>
      </c>
      <c r="C2126">
        <v>9000</v>
      </c>
      <c r="D2126">
        <v>9000</v>
      </c>
      <c r="E2126" s="1">
        <v>0.13109999999999999</v>
      </c>
      <c r="F2126" t="s">
        <v>14</v>
      </c>
      <c r="G2126" t="s">
        <v>97</v>
      </c>
      <c r="H2126" s="1">
        <v>0.24879999999999999</v>
      </c>
      <c r="I2126" t="s">
        <v>24</v>
      </c>
      <c r="J2126" t="s">
        <v>17</v>
      </c>
      <c r="K2126">
        <v>5000</v>
      </c>
      <c r="L2126" t="s">
        <v>83</v>
      </c>
      <c r="M2126">
        <v>12</v>
      </c>
      <c r="N2126">
        <v>4621</v>
      </c>
      <c r="O2126">
        <v>3</v>
      </c>
      <c r="P2126" t="s">
        <v>47</v>
      </c>
      <c r="Q2126">
        <v>13</v>
      </c>
      <c r="R2126">
        <v>24</v>
      </c>
      <c r="S2126">
        <v>0</v>
      </c>
      <c r="T2126">
        <v>6</v>
      </c>
      <c r="U2126" t="s">
        <v>149</v>
      </c>
      <c r="V2126">
        <v>13</v>
      </c>
      <c r="W2126">
        <v>1</v>
      </c>
      <c r="X2126">
        <v>36</v>
      </c>
      <c r="Y2126">
        <v>700</v>
      </c>
      <c r="Z2126">
        <v>704</v>
      </c>
      <c r="AA2126">
        <v>5000</v>
      </c>
      <c r="AB2126">
        <v>6</v>
      </c>
    </row>
    <row r="2127" spans="1:28" x14ac:dyDescent="0.25">
      <c r="A2127">
        <v>2126</v>
      </c>
      <c r="B2127">
        <v>6211</v>
      </c>
      <c r="C2127">
        <v>10000</v>
      </c>
      <c r="D2127">
        <v>9767.84</v>
      </c>
      <c r="E2127" s="1">
        <v>0.12870000000000001</v>
      </c>
      <c r="F2127" t="s">
        <v>14</v>
      </c>
      <c r="G2127" t="s">
        <v>15</v>
      </c>
      <c r="H2127" s="1">
        <v>0.21279999999999999</v>
      </c>
      <c r="I2127" t="s">
        <v>61</v>
      </c>
      <c r="J2127" t="s">
        <v>17</v>
      </c>
      <c r="K2127">
        <v>8333.33</v>
      </c>
      <c r="L2127" t="s">
        <v>21</v>
      </c>
      <c r="M2127">
        <v>24</v>
      </c>
      <c r="N2127">
        <v>9470</v>
      </c>
      <c r="O2127">
        <v>1</v>
      </c>
      <c r="P2127" t="s">
        <v>19</v>
      </c>
      <c r="Q2127">
        <v>12</v>
      </c>
      <c r="R2127">
        <v>21</v>
      </c>
      <c r="S2127">
        <v>1</v>
      </c>
      <c r="T2127">
        <v>0</v>
      </c>
      <c r="U2127" t="s">
        <v>147</v>
      </c>
      <c r="V2127">
        <v>11</v>
      </c>
      <c r="W2127">
        <v>1</v>
      </c>
      <c r="X2127">
        <v>36</v>
      </c>
      <c r="Y2127">
        <v>715</v>
      </c>
      <c r="Z2127">
        <v>719</v>
      </c>
      <c r="AA2127">
        <v>8333.33</v>
      </c>
      <c r="AB2127">
        <v>0</v>
      </c>
    </row>
    <row r="2128" spans="1:28" x14ac:dyDescent="0.25">
      <c r="A2128">
        <v>2127</v>
      </c>
      <c r="B2128">
        <v>77113</v>
      </c>
      <c r="C2128">
        <v>11350</v>
      </c>
      <c r="D2128">
        <v>11350</v>
      </c>
      <c r="E2128" s="1">
        <v>0.1409</v>
      </c>
      <c r="F2128" t="s">
        <v>14</v>
      </c>
      <c r="G2128" t="s">
        <v>15</v>
      </c>
      <c r="H2128" s="1">
        <v>0.27410000000000001</v>
      </c>
      <c r="I2128" t="s">
        <v>59</v>
      </c>
      <c r="J2128" t="s">
        <v>31</v>
      </c>
      <c r="K2128">
        <v>2783.33</v>
      </c>
      <c r="L2128" t="s">
        <v>62</v>
      </c>
      <c r="M2128">
        <v>14</v>
      </c>
      <c r="N2128">
        <v>11031</v>
      </c>
      <c r="O2128">
        <v>0</v>
      </c>
      <c r="P2128" t="s">
        <v>19</v>
      </c>
      <c r="Q2128">
        <v>14</v>
      </c>
      <c r="R2128">
        <v>27</v>
      </c>
      <c r="S2128">
        <v>1</v>
      </c>
      <c r="T2128">
        <v>0</v>
      </c>
      <c r="U2128" t="s">
        <v>146</v>
      </c>
      <c r="V2128">
        <v>15</v>
      </c>
      <c r="W2128">
        <v>0</v>
      </c>
      <c r="X2128">
        <v>36</v>
      </c>
      <c r="Y2128">
        <v>675</v>
      </c>
      <c r="Z2128">
        <v>679</v>
      </c>
      <c r="AA2128">
        <v>2783.33</v>
      </c>
      <c r="AB2128">
        <v>0</v>
      </c>
    </row>
    <row r="2129" spans="1:28" x14ac:dyDescent="0.25">
      <c r="A2129">
        <v>2128</v>
      </c>
      <c r="B2129">
        <v>71064</v>
      </c>
      <c r="C2129">
        <v>6000</v>
      </c>
      <c r="D2129">
        <v>6000</v>
      </c>
      <c r="E2129" s="1">
        <v>0.17269999999999999</v>
      </c>
      <c r="F2129" t="s">
        <v>23</v>
      </c>
      <c r="G2129" t="s">
        <v>68</v>
      </c>
      <c r="H2129" s="1">
        <v>0.112</v>
      </c>
      <c r="I2129" t="s">
        <v>20</v>
      </c>
      <c r="J2129" t="s">
        <v>17</v>
      </c>
      <c r="K2129">
        <v>8750</v>
      </c>
      <c r="L2129" t="s">
        <v>43</v>
      </c>
      <c r="M2129">
        <v>5</v>
      </c>
      <c r="N2129">
        <v>10980</v>
      </c>
      <c r="O2129">
        <v>2</v>
      </c>
      <c r="P2129" t="s">
        <v>47</v>
      </c>
      <c r="Q2129">
        <v>17</v>
      </c>
      <c r="R2129">
        <v>11</v>
      </c>
      <c r="S2129">
        <v>4</v>
      </c>
      <c r="T2129">
        <v>6</v>
      </c>
      <c r="U2129" t="s">
        <v>148</v>
      </c>
      <c r="V2129">
        <v>14</v>
      </c>
      <c r="W2129">
        <v>1</v>
      </c>
      <c r="X2129">
        <v>60</v>
      </c>
      <c r="Y2129">
        <v>685</v>
      </c>
      <c r="Z2129">
        <v>689</v>
      </c>
      <c r="AA2129">
        <v>8750</v>
      </c>
      <c r="AB2129">
        <v>6</v>
      </c>
    </row>
    <row r="2130" spans="1:28" x14ac:dyDescent="0.25">
      <c r="A2130">
        <v>2129</v>
      </c>
      <c r="B2130">
        <v>62035</v>
      </c>
      <c r="C2130">
        <v>4000</v>
      </c>
      <c r="D2130">
        <v>4000</v>
      </c>
      <c r="E2130" s="1">
        <v>0.1212</v>
      </c>
      <c r="F2130" t="s">
        <v>14</v>
      </c>
      <c r="G2130" t="s">
        <v>101</v>
      </c>
      <c r="H2130" s="1">
        <v>0.18440000000000001</v>
      </c>
      <c r="I2130" t="s">
        <v>56</v>
      </c>
      <c r="J2130" t="s">
        <v>31</v>
      </c>
      <c r="K2130">
        <v>2250</v>
      </c>
      <c r="L2130" t="s">
        <v>84</v>
      </c>
      <c r="M2130">
        <v>7</v>
      </c>
      <c r="N2130">
        <v>1955</v>
      </c>
      <c r="O2130">
        <v>0</v>
      </c>
      <c r="P2130" t="s">
        <v>19</v>
      </c>
      <c r="Q2130">
        <v>12</v>
      </c>
      <c r="R2130">
        <v>18</v>
      </c>
      <c r="S2130">
        <v>0</v>
      </c>
      <c r="T2130">
        <v>0</v>
      </c>
      <c r="U2130" t="s">
        <v>146</v>
      </c>
      <c r="V2130">
        <v>15</v>
      </c>
      <c r="W2130">
        <v>0</v>
      </c>
      <c r="X2130">
        <v>36</v>
      </c>
      <c r="Y2130">
        <v>680</v>
      </c>
      <c r="Z2130">
        <v>684</v>
      </c>
      <c r="AA2130">
        <v>2250</v>
      </c>
      <c r="AB2130">
        <v>0</v>
      </c>
    </row>
    <row r="2131" spans="1:28" x14ac:dyDescent="0.25">
      <c r="A2131">
        <v>2130</v>
      </c>
      <c r="B2131">
        <v>46097</v>
      </c>
      <c r="C2131">
        <v>6400</v>
      </c>
      <c r="D2131">
        <v>6400</v>
      </c>
      <c r="E2131" s="1">
        <v>0.1074</v>
      </c>
      <c r="F2131" t="s">
        <v>14</v>
      </c>
      <c r="G2131" t="s">
        <v>15</v>
      </c>
      <c r="H2131" s="1">
        <v>0.1923</v>
      </c>
      <c r="I2131" t="s">
        <v>50</v>
      </c>
      <c r="J2131" t="s">
        <v>31</v>
      </c>
      <c r="K2131">
        <v>3833.33</v>
      </c>
      <c r="L2131" t="s">
        <v>25</v>
      </c>
      <c r="M2131">
        <v>13</v>
      </c>
      <c r="N2131">
        <v>10451</v>
      </c>
      <c r="O2131">
        <v>0</v>
      </c>
      <c r="P2131" t="s">
        <v>19</v>
      </c>
      <c r="Q2131">
        <v>10</v>
      </c>
      <c r="R2131">
        <v>19</v>
      </c>
      <c r="S2131">
        <v>1</v>
      </c>
      <c r="T2131">
        <v>0</v>
      </c>
      <c r="U2131" t="s">
        <v>146</v>
      </c>
      <c r="V2131">
        <v>14</v>
      </c>
      <c r="W2131">
        <v>0</v>
      </c>
      <c r="X2131">
        <v>36</v>
      </c>
      <c r="Y2131">
        <v>690</v>
      </c>
      <c r="Z2131">
        <v>694</v>
      </c>
      <c r="AA2131">
        <v>3833.33</v>
      </c>
      <c r="AB2131">
        <v>0</v>
      </c>
    </row>
    <row r="2132" spans="1:28" x14ac:dyDescent="0.25">
      <c r="A2132">
        <v>2131</v>
      </c>
      <c r="B2132">
        <v>50231</v>
      </c>
      <c r="C2132">
        <v>3000</v>
      </c>
      <c r="D2132">
        <v>3000</v>
      </c>
      <c r="E2132" s="1">
        <v>0.1825</v>
      </c>
      <c r="F2132" t="s">
        <v>14</v>
      </c>
      <c r="G2132" t="s">
        <v>15</v>
      </c>
      <c r="H2132" s="1">
        <v>0.23180000000000001</v>
      </c>
      <c r="I2132" t="s">
        <v>56</v>
      </c>
      <c r="J2132" t="s">
        <v>17</v>
      </c>
      <c r="K2132">
        <v>4820</v>
      </c>
      <c r="L2132" t="s">
        <v>73</v>
      </c>
      <c r="M2132">
        <v>23</v>
      </c>
      <c r="N2132">
        <v>7949</v>
      </c>
      <c r="O2132">
        <v>3</v>
      </c>
      <c r="P2132" t="s">
        <v>53</v>
      </c>
      <c r="Q2132">
        <v>18</v>
      </c>
      <c r="R2132">
        <v>23</v>
      </c>
      <c r="S2132">
        <v>1</v>
      </c>
      <c r="T2132">
        <v>7</v>
      </c>
      <c r="U2132" t="s">
        <v>149</v>
      </c>
      <c r="V2132">
        <v>18</v>
      </c>
      <c r="W2132">
        <v>1</v>
      </c>
      <c r="X2132">
        <v>36</v>
      </c>
      <c r="Y2132">
        <v>660</v>
      </c>
      <c r="Z2132">
        <v>664</v>
      </c>
      <c r="AA2132">
        <v>4820</v>
      </c>
      <c r="AB2132">
        <v>7</v>
      </c>
    </row>
    <row r="2133" spans="1:28" x14ac:dyDescent="0.25">
      <c r="A2133">
        <v>2132</v>
      </c>
      <c r="B2133">
        <v>15543</v>
      </c>
      <c r="C2133">
        <v>1125</v>
      </c>
      <c r="D2133">
        <v>1125</v>
      </c>
      <c r="E2133" s="1">
        <v>5.79E-2</v>
      </c>
      <c r="F2133" t="s">
        <v>14</v>
      </c>
      <c r="G2133" t="s">
        <v>29</v>
      </c>
      <c r="H2133" s="1">
        <v>0.17680000000000001</v>
      </c>
      <c r="I2133" t="s">
        <v>46</v>
      </c>
      <c r="J2133" t="s">
        <v>35</v>
      </c>
      <c r="K2133">
        <v>3083.33</v>
      </c>
      <c r="L2133" t="s">
        <v>82</v>
      </c>
      <c r="M2133">
        <v>8</v>
      </c>
      <c r="N2133">
        <v>3935</v>
      </c>
      <c r="O2133">
        <v>0</v>
      </c>
      <c r="P2133" t="s">
        <v>47</v>
      </c>
      <c r="Q2133">
        <v>5</v>
      </c>
      <c r="R2133">
        <v>17</v>
      </c>
      <c r="S2133">
        <v>2</v>
      </c>
      <c r="T2133">
        <v>6</v>
      </c>
      <c r="U2133" t="s">
        <v>146</v>
      </c>
      <c r="V2133">
        <v>8</v>
      </c>
      <c r="W2133">
        <v>1</v>
      </c>
      <c r="X2133">
        <v>36</v>
      </c>
      <c r="Y2133">
        <v>750</v>
      </c>
      <c r="Z2133">
        <v>754</v>
      </c>
      <c r="AA2133">
        <v>3083.33</v>
      </c>
      <c r="AB2133">
        <v>6</v>
      </c>
    </row>
    <row r="2134" spans="1:28" x14ac:dyDescent="0.25">
      <c r="A2134">
        <v>2133</v>
      </c>
      <c r="B2134">
        <v>47985</v>
      </c>
      <c r="C2134">
        <v>28000</v>
      </c>
      <c r="D2134">
        <v>27950</v>
      </c>
      <c r="E2134" s="1">
        <v>0.13109999999999999</v>
      </c>
      <c r="F2134" t="s">
        <v>23</v>
      </c>
      <c r="G2134" t="s">
        <v>101</v>
      </c>
      <c r="H2134" s="2">
        <v>0</v>
      </c>
      <c r="I2134" t="s">
        <v>99</v>
      </c>
      <c r="J2134" t="s">
        <v>31</v>
      </c>
      <c r="K2134">
        <v>4806</v>
      </c>
      <c r="L2134" t="s">
        <v>121</v>
      </c>
      <c r="M2134">
        <v>6</v>
      </c>
      <c r="N2134">
        <v>0</v>
      </c>
      <c r="O2134">
        <v>1</v>
      </c>
      <c r="P2134" t="s">
        <v>64</v>
      </c>
      <c r="Q2134">
        <v>13</v>
      </c>
      <c r="R2134" s="5">
        <v>0</v>
      </c>
      <c r="S2134">
        <v>0</v>
      </c>
      <c r="T2134">
        <v>4</v>
      </c>
      <c r="U2134" t="s">
        <v>147</v>
      </c>
      <c r="V2134">
        <v>8</v>
      </c>
      <c r="W2134">
        <v>0</v>
      </c>
      <c r="X2134">
        <v>60</v>
      </c>
      <c r="Y2134">
        <v>795</v>
      </c>
      <c r="Z2134">
        <v>799</v>
      </c>
      <c r="AA2134">
        <v>4806</v>
      </c>
      <c r="AB2134">
        <v>4</v>
      </c>
    </row>
    <row r="2135" spans="1:28" x14ac:dyDescent="0.25">
      <c r="A2135">
        <v>2134</v>
      </c>
      <c r="B2135">
        <v>90988</v>
      </c>
      <c r="C2135">
        <v>6000</v>
      </c>
      <c r="D2135">
        <v>6000</v>
      </c>
      <c r="E2135" s="1">
        <v>8.8999999999999996E-2</v>
      </c>
      <c r="F2135" t="s">
        <v>14</v>
      </c>
      <c r="G2135" t="s">
        <v>29</v>
      </c>
      <c r="H2135" s="1">
        <v>0.2457</v>
      </c>
      <c r="I2135" t="s">
        <v>24</v>
      </c>
      <c r="J2135" t="s">
        <v>31</v>
      </c>
      <c r="K2135">
        <v>6666.67</v>
      </c>
      <c r="L2135" t="s">
        <v>43</v>
      </c>
      <c r="M2135">
        <v>22</v>
      </c>
      <c r="N2135">
        <v>6462</v>
      </c>
      <c r="O2135">
        <v>0</v>
      </c>
      <c r="P2135" t="s">
        <v>22</v>
      </c>
      <c r="Q2135">
        <v>8</v>
      </c>
      <c r="R2135">
        <v>24</v>
      </c>
      <c r="S2135">
        <v>2</v>
      </c>
      <c r="T2135">
        <v>2</v>
      </c>
      <c r="U2135" t="s">
        <v>146</v>
      </c>
      <c r="V2135">
        <v>14</v>
      </c>
      <c r="W2135">
        <v>0</v>
      </c>
      <c r="X2135">
        <v>36</v>
      </c>
      <c r="Y2135">
        <v>685</v>
      </c>
      <c r="Z2135">
        <v>689</v>
      </c>
      <c r="AA2135">
        <v>6666.67</v>
      </c>
      <c r="AB2135">
        <v>2</v>
      </c>
    </row>
    <row r="2136" spans="1:28" x14ac:dyDescent="0.25">
      <c r="A2136">
        <v>2135</v>
      </c>
      <c r="B2136">
        <v>84341</v>
      </c>
      <c r="C2136">
        <v>5000</v>
      </c>
      <c r="D2136">
        <v>5000</v>
      </c>
      <c r="E2136" s="1">
        <v>6.0299999999999999E-2</v>
      </c>
      <c r="F2136" t="s">
        <v>14</v>
      </c>
      <c r="G2136" t="s">
        <v>33</v>
      </c>
      <c r="H2136" s="1">
        <v>6.1100000000000002E-2</v>
      </c>
      <c r="I2136" t="s">
        <v>20</v>
      </c>
      <c r="J2136" t="s">
        <v>17</v>
      </c>
      <c r="K2136">
        <v>5416.67</v>
      </c>
      <c r="L2136" t="s">
        <v>121</v>
      </c>
      <c r="M2136">
        <v>13</v>
      </c>
      <c r="N2136">
        <v>4956</v>
      </c>
      <c r="O2136">
        <v>0</v>
      </c>
      <c r="P2136" t="s">
        <v>44</v>
      </c>
      <c r="Q2136">
        <v>6</v>
      </c>
      <c r="R2136">
        <v>6</v>
      </c>
      <c r="S2136">
        <v>3</v>
      </c>
      <c r="T2136">
        <v>8</v>
      </c>
      <c r="U2136" t="s">
        <v>146</v>
      </c>
      <c r="V2136">
        <v>8</v>
      </c>
      <c r="W2136">
        <v>1</v>
      </c>
      <c r="X2136">
        <v>36</v>
      </c>
      <c r="Y2136">
        <v>795</v>
      </c>
      <c r="Z2136">
        <v>799</v>
      </c>
      <c r="AA2136">
        <v>5416.67</v>
      </c>
      <c r="AB2136">
        <v>8</v>
      </c>
    </row>
    <row r="2137" spans="1:28" x14ac:dyDescent="0.25">
      <c r="A2137">
        <v>2136</v>
      </c>
      <c r="B2137">
        <v>39507</v>
      </c>
      <c r="C2137">
        <v>20000</v>
      </c>
      <c r="D2137">
        <v>19975</v>
      </c>
      <c r="E2137" s="1">
        <v>0.20300000000000001</v>
      </c>
      <c r="F2137" t="s">
        <v>23</v>
      </c>
      <c r="G2137" t="s">
        <v>15</v>
      </c>
      <c r="H2137" s="1">
        <v>0.20910000000000001</v>
      </c>
      <c r="I2137" t="s">
        <v>90</v>
      </c>
      <c r="J2137" t="s">
        <v>35</v>
      </c>
      <c r="K2137">
        <v>4916.67</v>
      </c>
      <c r="L2137" t="s">
        <v>48</v>
      </c>
      <c r="M2137">
        <v>16</v>
      </c>
      <c r="N2137">
        <v>32137</v>
      </c>
      <c r="O2137">
        <v>2</v>
      </c>
      <c r="P2137" t="s">
        <v>40</v>
      </c>
      <c r="Q2137">
        <v>20</v>
      </c>
      <c r="R2137">
        <v>20</v>
      </c>
      <c r="S2137">
        <v>1</v>
      </c>
      <c r="T2137">
        <v>11</v>
      </c>
      <c r="U2137" t="s">
        <v>148</v>
      </c>
      <c r="V2137">
        <v>17</v>
      </c>
      <c r="W2137">
        <v>1</v>
      </c>
      <c r="X2137">
        <v>60</v>
      </c>
      <c r="Y2137">
        <v>665</v>
      </c>
      <c r="Z2137">
        <v>669</v>
      </c>
      <c r="AA2137">
        <v>4916.67</v>
      </c>
      <c r="AB2137">
        <v>11</v>
      </c>
    </row>
    <row r="2138" spans="1:28" x14ac:dyDescent="0.25">
      <c r="A2138">
        <v>2137</v>
      </c>
      <c r="B2138">
        <v>31960</v>
      </c>
      <c r="C2138">
        <v>9200</v>
      </c>
      <c r="D2138">
        <v>9200</v>
      </c>
      <c r="E2138" s="1">
        <v>7.4899999999999994E-2</v>
      </c>
      <c r="F2138" t="s">
        <v>14</v>
      </c>
      <c r="G2138" t="s">
        <v>29</v>
      </c>
      <c r="H2138" s="1">
        <v>0.2152</v>
      </c>
      <c r="I2138" t="s">
        <v>77</v>
      </c>
      <c r="J2138" t="s">
        <v>31</v>
      </c>
      <c r="K2138">
        <v>2416.67</v>
      </c>
      <c r="L2138" t="s">
        <v>52</v>
      </c>
      <c r="M2138">
        <v>10</v>
      </c>
      <c r="N2138">
        <v>21323</v>
      </c>
      <c r="O2138">
        <v>1</v>
      </c>
      <c r="P2138" t="s">
        <v>40</v>
      </c>
      <c r="Q2138">
        <v>7</v>
      </c>
      <c r="R2138">
        <v>21</v>
      </c>
      <c r="S2138">
        <v>2</v>
      </c>
      <c r="T2138">
        <v>11</v>
      </c>
      <c r="U2138" t="s">
        <v>147</v>
      </c>
      <c r="V2138">
        <v>9</v>
      </c>
      <c r="W2138">
        <v>0</v>
      </c>
      <c r="X2138">
        <v>36</v>
      </c>
      <c r="Y2138">
        <v>730</v>
      </c>
      <c r="Z2138">
        <v>734</v>
      </c>
      <c r="AA2138">
        <v>2416.67</v>
      </c>
      <c r="AB2138">
        <v>11</v>
      </c>
    </row>
    <row r="2139" spans="1:28" x14ac:dyDescent="0.25">
      <c r="A2139">
        <v>2138</v>
      </c>
      <c r="B2139">
        <v>84317</v>
      </c>
      <c r="C2139">
        <v>35000</v>
      </c>
      <c r="D2139">
        <v>35000</v>
      </c>
      <c r="E2139" s="1">
        <v>0.13109999999999999</v>
      </c>
      <c r="F2139" t="s">
        <v>23</v>
      </c>
      <c r="G2139" t="s">
        <v>33</v>
      </c>
      <c r="H2139" s="1">
        <v>0.1202</v>
      </c>
      <c r="I2139" t="s">
        <v>24</v>
      </c>
      <c r="J2139" t="s">
        <v>17</v>
      </c>
      <c r="K2139">
        <v>20833.330000000002</v>
      </c>
      <c r="L2139" t="s">
        <v>55</v>
      </c>
      <c r="M2139">
        <v>13</v>
      </c>
      <c r="N2139">
        <v>40765</v>
      </c>
      <c r="O2139">
        <v>0</v>
      </c>
      <c r="P2139" t="s">
        <v>28</v>
      </c>
      <c r="Q2139">
        <v>13</v>
      </c>
      <c r="R2139">
        <v>12</v>
      </c>
      <c r="S2139">
        <v>3</v>
      </c>
      <c r="T2139">
        <v>5</v>
      </c>
      <c r="U2139" t="s">
        <v>146</v>
      </c>
      <c r="V2139">
        <v>9</v>
      </c>
      <c r="W2139">
        <v>1</v>
      </c>
      <c r="X2139">
        <v>60</v>
      </c>
      <c r="Y2139">
        <v>740</v>
      </c>
      <c r="Z2139">
        <v>744</v>
      </c>
      <c r="AA2139">
        <v>20833.330000000002</v>
      </c>
      <c r="AB2139">
        <v>5</v>
      </c>
    </row>
    <row r="2140" spans="1:28" x14ac:dyDescent="0.25">
      <c r="A2140">
        <v>2139</v>
      </c>
      <c r="B2140">
        <v>77987</v>
      </c>
      <c r="C2140">
        <v>18000</v>
      </c>
      <c r="D2140">
        <v>18000</v>
      </c>
      <c r="E2140" s="1">
        <v>0.2049</v>
      </c>
      <c r="F2140" t="s">
        <v>23</v>
      </c>
      <c r="G2140" t="s">
        <v>15</v>
      </c>
      <c r="H2140" s="1">
        <v>0.29249999999999998</v>
      </c>
      <c r="I2140" t="s">
        <v>24</v>
      </c>
      <c r="J2140" t="s">
        <v>31</v>
      </c>
      <c r="K2140">
        <v>3750</v>
      </c>
      <c r="L2140" t="s">
        <v>62</v>
      </c>
      <c r="M2140">
        <v>18</v>
      </c>
      <c r="N2140">
        <v>8165</v>
      </c>
      <c r="O2140">
        <v>0</v>
      </c>
      <c r="P2140" t="s">
        <v>47</v>
      </c>
      <c r="Q2140">
        <v>20</v>
      </c>
      <c r="R2140">
        <v>29</v>
      </c>
      <c r="S2140">
        <v>1</v>
      </c>
      <c r="T2140">
        <v>6</v>
      </c>
      <c r="U2140" t="s">
        <v>146</v>
      </c>
      <c r="V2140">
        <v>15</v>
      </c>
      <c r="W2140">
        <v>0</v>
      </c>
      <c r="X2140">
        <v>60</v>
      </c>
      <c r="Y2140">
        <v>675</v>
      </c>
      <c r="Z2140">
        <v>679</v>
      </c>
      <c r="AA2140">
        <v>3750</v>
      </c>
      <c r="AB2140">
        <v>6</v>
      </c>
    </row>
    <row r="2141" spans="1:28" x14ac:dyDescent="0.25">
      <c r="A2141">
        <v>2140</v>
      </c>
      <c r="B2141">
        <v>29223</v>
      </c>
      <c r="C2141">
        <v>8250</v>
      </c>
      <c r="D2141">
        <v>8250</v>
      </c>
      <c r="E2141" s="1">
        <v>7.4899999999999994E-2</v>
      </c>
      <c r="F2141" t="s">
        <v>14</v>
      </c>
      <c r="G2141" t="s">
        <v>29</v>
      </c>
      <c r="H2141" s="1">
        <v>0.2419</v>
      </c>
      <c r="I2141" t="s">
        <v>99</v>
      </c>
      <c r="J2141" t="s">
        <v>31</v>
      </c>
      <c r="K2141">
        <v>2100</v>
      </c>
      <c r="L2141" t="s">
        <v>39</v>
      </c>
      <c r="M2141">
        <v>7</v>
      </c>
      <c r="N2141">
        <v>9469</v>
      </c>
      <c r="O2141">
        <v>0</v>
      </c>
      <c r="P2141" t="s">
        <v>49</v>
      </c>
      <c r="Q2141">
        <v>7</v>
      </c>
      <c r="R2141">
        <v>24</v>
      </c>
      <c r="S2141">
        <v>2</v>
      </c>
      <c r="T2141">
        <v>1</v>
      </c>
      <c r="U2141" t="s">
        <v>146</v>
      </c>
      <c r="V2141">
        <v>11</v>
      </c>
      <c r="W2141">
        <v>0</v>
      </c>
      <c r="X2141">
        <v>36</v>
      </c>
      <c r="Y2141">
        <v>720</v>
      </c>
      <c r="Z2141">
        <v>724</v>
      </c>
      <c r="AA2141">
        <v>2100</v>
      </c>
      <c r="AB2141">
        <v>1</v>
      </c>
    </row>
    <row r="2142" spans="1:28" x14ac:dyDescent="0.25">
      <c r="A2142">
        <v>2141</v>
      </c>
      <c r="B2142">
        <v>26120</v>
      </c>
      <c r="C2142">
        <v>1200</v>
      </c>
      <c r="D2142">
        <v>1200</v>
      </c>
      <c r="E2142" s="1">
        <v>7.4899999999999994E-2</v>
      </c>
      <c r="F2142" t="s">
        <v>14</v>
      </c>
      <c r="G2142" t="s">
        <v>33</v>
      </c>
      <c r="H2142" s="1">
        <v>0.17879999999999999</v>
      </c>
      <c r="I2142" t="s">
        <v>56</v>
      </c>
      <c r="J2142" t="s">
        <v>35</v>
      </c>
      <c r="K2142">
        <v>1666.67</v>
      </c>
      <c r="L2142" t="s">
        <v>78</v>
      </c>
      <c r="M2142">
        <v>10</v>
      </c>
      <c r="N2142">
        <v>9154</v>
      </c>
      <c r="O2142">
        <v>0</v>
      </c>
      <c r="P2142" t="s">
        <v>40</v>
      </c>
      <c r="Q2142">
        <v>7</v>
      </c>
      <c r="R2142">
        <v>17</v>
      </c>
      <c r="S2142">
        <v>3</v>
      </c>
      <c r="T2142">
        <v>11</v>
      </c>
      <c r="U2142" t="s">
        <v>146</v>
      </c>
      <c r="V2142">
        <v>12</v>
      </c>
      <c r="W2142">
        <v>1</v>
      </c>
      <c r="X2142">
        <v>36</v>
      </c>
      <c r="Y2142">
        <v>710</v>
      </c>
      <c r="Z2142">
        <v>714</v>
      </c>
      <c r="AA2142">
        <v>1666.67</v>
      </c>
      <c r="AB2142">
        <v>11</v>
      </c>
    </row>
    <row r="2143" spans="1:28" x14ac:dyDescent="0.25">
      <c r="A2143">
        <v>2142</v>
      </c>
      <c r="B2143">
        <v>20433</v>
      </c>
      <c r="C2143">
        <v>10000</v>
      </c>
      <c r="D2143">
        <v>10000</v>
      </c>
      <c r="E2143" s="1">
        <v>9.6299999999999997E-2</v>
      </c>
      <c r="F2143" t="s">
        <v>14</v>
      </c>
      <c r="G2143" t="s">
        <v>29</v>
      </c>
      <c r="H2143" s="1">
        <v>0.17960000000000001</v>
      </c>
      <c r="I2143" t="s">
        <v>71</v>
      </c>
      <c r="J2143" t="s">
        <v>31</v>
      </c>
      <c r="K2143">
        <v>7500</v>
      </c>
      <c r="L2143" t="s">
        <v>42</v>
      </c>
      <c r="M2143">
        <v>8</v>
      </c>
      <c r="N2143">
        <v>52045</v>
      </c>
      <c r="O2143">
        <v>0</v>
      </c>
      <c r="P2143" t="s">
        <v>40</v>
      </c>
      <c r="Q2143">
        <v>9</v>
      </c>
      <c r="R2143">
        <v>17</v>
      </c>
      <c r="S2143">
        <v>2</v>
      </c>
      <c r="T2143">
        <v>11</v>
      </c>
      <c r="U2143" t="s">
        <v>146</v>
      </c>
      <c r="V2143">
        <v>12</v>
      </c>
      <c r="W2143">
        <v>0</v>
      </c>
      <c r="X2143">
        <v>36</v>
      </c>
      <c r="Y2143">
        <v>705</v>
      </c>
      <c r="Z2143">
        <v>709</v>
      </c>
      <c r="AA2143">
        <v>7500</v>
      </c>
      <c r="AB2143">
        <v>11</v>
      </c>
    </row>
    <row r="2144" spans="1:28" x14ac:dyDescent="0.25">
      <c r="A2144">
        <v>2143</v>
      </c>
      <c r="B2144">
        <v>92965</v>
      </c>
      <c r="C2144">
        <v>35000</v>
      </c>
      <c r="D2144">
        <v>35000</v>
      </c>
      <c r="E2144" s="1">
        <v>0.17269999999999999</v>
      </c>
      <c r="F2144" t="s">
        <v>23</v>
      </c>
      <c r="G2144" t="s">
        <v>15</v>
      </c>
      <c r="H2144" s="1">
        <v>0.153</v>
      </c>
      <c r="I2144" t="s">
        <v>38</v>
      </c>
      <c r="J2144" t="s">
        <v>17</v>
      </c>
      <c r="K2144">
        <v>9000</v>
      </c>
      <c r="L2144" t="s">
        <v>83</v>
      </c>
      <c r="M2144">
        <v>8</v>
      </c>
      <c r="N2144">
        <v>41226</v>
      </c>
      <c r="O2144">
        <v>1</v>
      </c>
      <c r="P2144" t="s">
        <v>40</v>
      </c>
      <c r="Q2144">
        <v>17</v>
      </c>
      <c r="R2144">
        <v>15</v>
      </c>
      <c r="S2144">
        <v>1</v>
      </c>
      <c r="T2144">
        <v>11</v>
      </c>
      <c r="U2144" t="s">
        <v>147</v>
      </c>
      <c r="V2144">
        <v>13</v>
      </c>
      <c r="W2144">
        <v>1</v>
      </c>
      <c r="X2144">
        <v>60</v>
      </c>
      <c r="Y2144">
        <v>700</v>
      </c>
      <c r="Z2144">
        <v>704</v>
      </c>
      <c r="AA2144">
        <v>9000</v>
      </c>
      <c r="AB2144">
        <v>11</v>
      </c>
    </row>
    <row r="2145" spans="1:28" x14ac:dyDescent="0.25">
      <c r="A2145">
        <v>2144</v>
      </c>
      <c r="B2145">
        <v>71638</v>
      </c>
      <c r="C2145">
        <v>18000</v>
      </c>
      <c r="D2145">
        <v>18000</v>
      </c>
      <c r="E2145" s="1">
        <v>0.15310000000000001</v>
      </c>
      <c r="F2145" t="s">
        <v>14</v>
      </c>
      <c r="G2145" t="s">
        <v>15</v>
      </c>
      <c r="H2145" s="1">
        <v>0.15559999999999999</v>
      </c>
      <c r="I2145" t="s">
        <v>102</v>
      </c>
      <c r="J2145" t="s">
        <v>17</v>
      </c>
      <c r="K2145">
        <v>6666.67</v>
      </c>
      <c r="L2145" t="s">
        <v>25</v>
      </c>
      <c r="M2145">
        <v>10</v>
      </c>
      <c r="N2145">
        <v>21174</v>
      </c>
      <c r="O2145">
        <v>0</v>
      </c>
      <c r="P2145" t="s">
        <v>40</v>
      </c>
      <c r="Q2145">
        <v>15</v>
      </c>
      <c r="R2145">
        <v>15</v>
      </c>
      <c r="S2145">
        <v>1</v>
      </c>
      <c r="T2145">
        <v>11</v>
      </c>
      <c r="U2145" t="s">
        <v>146</v>
      </c>
      <c r="V2145">
        <v>14</v>
      </c>
      <c r="W2145">
        <v>1</v>
      </c>
      <c r="X2145">
        <v>36</v>
      </c>
      <c r="Y2145">
        <v>690</v>
      </c>
      <c r="Z2145">
        <v>694</v>
      </c>
      <c r="AA2145">
        <v>6666.67</v>
      </c>
      <c r="AB2145">
        <v>11</v>
      </c>
    </row>
    <row r="2146" spans="1:28" x14ac:dyDescent="0.25">
      <c r="A2146">
        <v>2145</v>
      </c>
      <c r="B2146">
        <v>29100</v>
      </c>
      <c r="C2146">
        <v>20000</v>
      </c>
      <c r="D2146">
        <v>19975</v>
      </c>
      <c r="E2146" s="1">
        <v>0.18390000000000001</v>
      </c>
      <c r="F2146" t="s">
        <v>23</v>
      </c>
      <c r="G2146" t="s">
        <v>15</v>
      </c>
      <c r="H2146" s="1">
        <v>0.15609999999999999</v>
      </c>
      <c r="I2146" t="s">
        <v>72</v>
      </c>
      <c r="J2146" t="s">
        <v>17</v>
      </c>
      <c r="K2146">
        <v>7000</v>
      </c>
      <c r="L2146" t="s">
        <v>42</v>
      </c>
      <c r="M2146">
        <v>6</v>
      </c>
      <c r="N2146">
        <v>20642</v>
      </c>
      <c r="O2146">
        <v>2</v>
      </c>
      <c r="P2146" t="s">
        <v>40</v>
      </c>
      <c r="Q2146">
        <v>18</v>
      </c>
      <c r="R2146">
        <v>15</v>
      </c>
      <c r="S2146">
        <v>1</v>
      </c>
      <c r="T2146">
        <v>11</v>
      </c>
      <c r="U2146" t="s">
        <v>148</v>
      </c>
      <c r="V2146">
        <v>12</v>
      </c>
      <c r="W2146">
        <v>1</v>
      </c>
      <c r="X2146">
        <v>60</v>
      </c>
      <c r="Y2146">
        <v>705</v>
      </c>
      <c r="Z2146">
        <v>709</v>
      </c>
      <c r="AA2146">
        <v>7000</v>
      </c>
      <c r="AB2146">
        <v>11</v>
      </c>
    </row>
    <row r="2147" spans="1:28" x14ac:dyDescent="0.25">
      <c r="A2147">
        <v>2146</v>
      </c>
      <c r="B2147">
        <v>68581</v>
      </c>
      <c r="C2147">
        <v>5500</v>
      </c>
      <c r="D2147">
        <v>5500</v>
      </c>
      <c r="E2147" s="1">
        <v>0.1114</v>
      </c>
      <c r="F2147" t="s">
        <v>14</v>
      </c>
      <c r="G2147" t="s">
        <v>29</v>
      </c>
      <c r="H2147" s="1">
        <v>0.3216</v>
      </c>
      <c r="I2147" t="s">
        <v>77</v>
      </c>
      <c r="J2147" t="s">
        <v>35</v>
      </c>
      <c r="K2147">
        <v>1666.67</v>
      </c>
      <c r="L2147" t="s">
        <v>25</v>
      </c>
      <c r="M2147">
        <v>7</v>
      </c>
      <c r="N2147">
        <v>8826</v>
      </c>
      <c r="O2147">
        <v>0</v>
      </c>
      <c r="P2147" t="s">
        <v>37</v>
      </c>
      <c r="Q2147">
        <v>11</v>
      </c>
      <c r="R2147">
        <v>32</v>
      </c>
      <c r="S2147">
        <v>2</v>
      </c>
      <c r="T2147">
        <v>3</v>
      </c>
      <c r="U2147" t="s">
        <v>146</v>
      </c>
      <c r="V2147">
        <v>14</v>
      </c>
      <c r="W2147">
        <v>1</v>
      </c>
      <c r="X2147">
        <v>36</v>
      </c>
      <c r="Y2147">
        <v>690</v>
      </c>
      <c r="Z2147">
        <v>694</v>
      </c>
      <c r="AA2147">
        <v>1666.67</v>
      </c>
      <c r="AB2147">
        <v>3</v>
      </c>
    </row>
    <row r="2148" spans="1:28" x14ac:dyDescent="0.25">
      <c r="A2148">
        <v>2147</v>
      </c>
      <c r="B2148">
        <v>97449</v>
      </c>
      <c r="C2148">
        <v>35000</v>
      </c>
      <c r="D2148">
        <v>35000</v>
      </c>
      <c r="E2148" s="1">
        <v>0.22470000000000001</v>
      </c>
      <c r="F2148" t="s">
        <v>23</v>
      </c>
      <c r="G2148" t="s">
        <v>15</v>
      </c>
      <c r="H2148" s="1">
        <v>0.1895</v>
      </c>
      <c r="I2148" t="s">
        <v>46</v>
      </c>
      <c r="J2148" t="s">
        <v>35</v>
      </c>
      <c r="K2148">
        <v>9583.33</v>
      </c>
      <c r="L2148" t="s">
        <v>73</v>
      </c>
      <c r="M2148">
        <v>9</v>
      </c>
      <c r="N2148">
        <v>14184</v>
      </c>
      <c r="O2148">
        <v>1</v>
      </c>
      <c r="P2148" t="s">
        <v>100</v>
      </c>
      <c r="Q2148">
        <v>22</v>
      </c>
      <c r="R2148">
        <v>18</v>
      </c>
      <c r="S2148">
        <v>1</v>
      </c>
      <c r="T2148" t="s">
        <v>100</v>
      </c>
      <c r="U2148" t="s">
        <v>147</v>
      </c>
      <c r="V2148">
        <v>18</v>
      </c>
      <c r="W2148">
        <v>1</v>
      </c>
      <c r="X2148">
        <v>60</v>
      </c>
      <c r="Y2148">
        <v>660</v>
      </c>
      <c r="Z2148">
        <v>664</v>
      </c>
      <c r="AA2148">
        <v>9583.33</v>
      </c>
      <c r="AB2148">
        <v>-1</v>
      </c>
    </row>
    <row r="2149" spans="1:28" x14ac:dyDescent="0.25">
      <c r="A2149">
        <v>2148</v>
      </c>
      <c r="B2149">
        <v>78139</v>
      </c>
      <c r="C2149">
        <v>35000</v>
      </c>
      <c r="D2149">
        <v>35000</v>
      </c>
      <c r="E2149" s="1">
        <v>0.2198</v>
      </c>
      <c r="F2149" t="s">
        <v>23</v>
      </c>
      <c r="G2149" t="s">
        <v>29</v>
      </c>
      <c r="H2149" s="1">
        <v>0.14680000000000001</v>
      </c>
      <c r="I2149" t="s">
        <v>71</v>
      </c>
      <c r="J2149" t="s">
        <v>31</v>
      </c>
      <c r="K2149">
        <v>9166.67</v>
      </c>
      <c r="L2149" t="s">
        <v>27</v>
      </c>
      <c r="M2149">
        <v>12</v>
      </c>
      <c r="N2149">
        <v>37424</v>
      </c>
      <c r="O2149">
        <v>0</v>
      </c>
      <c r="P2149" t="s">
        <v>37</v>
      </c>
      <c r="Q2149">
        <v>21</v>
      </c>
      <c r="R2149">
        <v>14</v>
      </c>
      <c r="S2149">
        <v>2</v>
      </c>
      <c r="T2149">
        <v>3</v>
      </c>
      <c r="U2149" t="s">
        <v>146</v>
      </c>
      <c r="V2149">
        <v>14</v>
      </c>
      <c r="W2149">
        <v>0</v>
      </c>
      <c r="X2149">
        <v>60</v>
      </c>
      <c r="Y2149">
        <v>695</v>
      </c>
      <c r="Z2149">
        <v>699</v>
      </c>
      <c r="AA2149">
        <v>9166.67</v>
      </c>
      <c r="AB2149">
        <v>3</v>
      </c>
    </row>
    <row r="2150" spans="1:28" x14ac:dyDescent="0.25">
      <c r="A2150">
        <v>2149</v>
      </c>
      <c r="B2150">
        <v>74944</v>
      </c>
      <c r="C2150">
        <v>20950</v>
      </c>
      <c r="D2150">
        <v>20875</v>
      </c>
      <c r="E2150" s="1">
        <v>0.21490000000000001</v>
      </c>
      <c r="F2150" t="s">
        <v>23</v>
      </c>
      <c r="G2150" t="s">
        <v>15</v>
      </c>
      <c r="H2150" s="1">
        <v>0.27560000000000001</v>
      </c>
      <c r="I2150" t="s">
        <v>71</v>
      </c>
      <c r="J2150" t="s">
        <v>17</v>
      </c>
      <c r="K2150">
        <v>4500</v>
      </c>
      <c r="L2150" t="s">
        <v>62</v>
      </c>
      <c r="M2150">
        <v>15</v>
      </c>
      <c r="N2150">
        <v>24210</v>
      </c>
      <c r="O2150">
        <v>1</v>
      </c>
      <c r="P2150" t="s">
        <v>47</v>
      </c>
      <c r="Q2150">
        <v>21</v>
      </c>
      <c r="R2150">
        <v>27</v>
      </c>
      <c r="S2150">
        <v>1</v>
      </c>
      <c r="T2150">
        <v>6</v>
      </c>
      <c r="U2150" t="s">
        <v>147</v>
      </c>
      <c r="V2150">
        <v>15</v>
      </c>
      <c r="W2150">
        <v>1</v>
      </c>
      <c r="X2150">
        <v>60</v>
      </c>
      <c r="Y2150">
        <v>675</v>
      </c>
      <c r="Z2150">
        <v>679</v>
      </c>
      <c r="AA2150">
        <v>4500</v>
      </c>
      <c r="AB2150">
        <v>6</v>
      </c>
    </row>
    <row r="2151" spans="1:28" x14ac:dyDescent="0.25">
      <c r="A2151">
        <v>2150</v>
      </c>
      <c r="B2151">
        <v>19701</v>
      </c>
      <c r="C2151">
        <v>1500</v>
      </c>
      <c r="D2151">
        <v>1500</v>
      </c>
      <c r="E2151" s="1">
        <v>9.6299999999999997E-2</v>
      </c>
      <c r="F2151" t="s">
        <v>14</v>
      </c>
      <c r="G2151" t="s">
        <v>33</v>
      </c>
      <c r="H2151" s="1">
        <v>0.16980000000000001</v>
      </c>
      <c r="I2151" t="s">
        <v>59</v>
      </c>
      <c r="J2151" t="s">
        <v>17</v>
      </c>
      <c r="K2151">
        <v>7725</v>
      </c>
      <c r="L2151" t="s">
        <v>27</v>
      </c>
      <c r="M2151">
        <v>14</v>
      </c>
      <c r="N2151">
        <v>30626</v>
      </c>
      <c r="O2151">
        <v>0</v>
      </c>
      <c r="P2151" t="s">
        <v>47</v>
      </c>
      <c r="Q2151">
        <v>9</v>
      </c>
      <c r="R2151">
        <v>16</v>
      </c>
      <c r="S2151">
        <v>3</v>
      </c>
      <c r="T2151">
        <v>6</v>
      </c>
      <c r="U2151" t="s">
        <v>146</v>
      </c>
      <c r="V2151">
        <v>14</v>
      </c>
      <c r="W2151">
        <v>1</v>
      </c>
      <c r="X2151">
        <v>36</v>
      </c>
      <c r="Y2151">
        <v>695</v>
      </c>
      <c r="Z2151">
        <v>699</v>
      </c>
      <c r="AA2151">
        <v>7725</v>
      </c>
      <c r="AB2151">
        <v>6</v>
      </c>
    </row>
    <row r="2152" spans="1:28" x14ac:dyDescent="0.25">
      <c r="A2152">
        <v>2151</v>
      </c>
      <c r="B2152">
        <v>52814</v>
      </c>
      <c r="C2152">
        <v>12000</v>
      </c>
      <c r="D2152">
        <v>12000</v>
      </c>
      <c r="E2152" s="1">
        <v>0.19989999999999999</v>
      </c>
      <c r="F2152" t="s">
        <v>14</v>
      </c>
      <c r="G2152" t="s">
        <v>15</v>
      </c>
      <c r="H2152" s="1">
        <v>0.15160000000000001</v>
      </c>
      <c r="I2152" t="s">
        <v>114</v>
      </c>
      <c r="J2152" t="s">
        <v>31</v>
      </c>
      <c r="K2152">
        <v>4458.33</v>
      </c>
      <c r="L2152" t="s">
        <v>73</v>
      </c>
      <c r="M2152">
        <v>8</v>
      </c>
      <c r="N2152">
        <v>13935</v>
      </c>
      <c r="O2152">
        <v>1</v>
      </c>
      <c r="P2152" t="s">
        <v>64</v>
      </c>
      <c r="Q2152">
        <v>19</v>
      </c>
      <c r="R2152">
        <v>15</v>
      </c>
      <c r="S2152">
        <v>1</v>
      </c>
      <c r="T2152">
        <v>4</v>
      </c>
      <c r="U2152" t="s">
        <v>147</v>
      </c>
      <c r="V2152">
        <v>18</v>
      </c>
      <c r="W2152">
        <v>0</v>
      </c>
      <c r="X2152">
        <v>36</v>
      </c>
      <c r="Y2152">
        <v>660</v>
      </c>
      <c r="Z2152">
        <v>664</v>
      </c>
      <c r="AA2152">
        <v>4458.33</v>
      </c>
      <c r="AB2152">
        <v>4</v>
      </c>
    </row>
    <row r="2153" spans="1:28" x14ac:dyDescent="0.25">
      <c r="A2153">
        <v>2152</v>
      </c>
      <c r="B2153">
        <v>66454</v>
      </c>
      <c r="C2153">
        <v>10000</v>
      </c>
      <c r="D2153">
        <v>9975</v>
      </c>
      <c r="E2153" s="1">
        <v>0.14330000000000001</v>
      </c>
      <c r="F2153" t="s">
        <v>14</v>
      </c>
      <c r="G2153" t="s">
        <v>15</v>
      </c>
      <c r="H2153" s="2">
        <v>0.13</v>
      </c>
      <c r="I2153" t="s">
        <v>24</v>
      </c>
      <c r="J2153" t="s">
        <v>17</v>
      </c>
      <c r="K2153">
        <v>3625</v>
      </c>
      <c r="L2153" t="s">
        <v>25</v>
      </c>
      <c r="M2153">
        <v>10</v>
      </c>
      <c r="N2153">
        <v>8464</v>
      </c>
      <c r="O2153">
        <v>2</v>
      </c>
      <c r="P2153" t="s">
        <v>19</v>
      </c>
      <c r="Q2153">
        <v>14</v>
      </c>
      <c r="R2153" s="5">
        <v>13</v>
      </c>
      <c r="S2153">
        <v>1</v>
      </c>
      <c r="T2153">
        <v>0</v>
      </c>
      <c r="U2153" t="s">
        <v>148</v>
      </c>
      <c r="V2153">
        <v>14</v>
      </c>
      <c r="W2153">
        <v>1</v>
      </c>
      <c r="X2153">
        <v>36</v>
      </c>
      <c r="Y2153">
        <v>690</v>
      </c>
      <c r="Z2153">
        <v>694</v>
      </c>
      <c r="AA2153">
        <v>3625</v>
      </c>
      <c r="AB2153">
        <v>0</v>
      </c>
    </row>
    <row r="2154" spans="1:28" x14ac:dyDescent="0.25">
      <c r="A2154">
        <v>2153</v>
      </c>
      <c r="B2154">
        <v>60768</v>
      </c>
      <c r="C2154">
        <v>9750</v>
      </c>
      <c r="D2154">
        <v>9750</v>
      </c>
      <c r="E2154" s="1">
        <v>0.18490000000000001</v>
      </c>
      <c r="F2154" t="s">
        <v>14</v>
      </c>
      <c r="G2154" t="s">
        <v>15</v>
      </c>
      <c r="H2154" s="1">
        <v>0.1159</v>
      </c>
      <c r="I2154" t="s">
        <v>20</v>
      </c>
      <c r="J2154" t="s">
        <v>35</v>
      </c>
      <c r="K2154">
        <v>2666.67</v>
      </c>
      <c r="L2154" t="s">
        <v>73</v>
      </c>
      <c r="M2154">
        <v>7</v>
      </c>
      <c r="N2154">
        <v>8172</v>
      </c>
      <c r="O2154">
        <v>0</v>
      </c>
      <c r="P2154" t="s">
        <v>37</v>
      </c>
      <c r="Q2154">
        <v>18</v>
      </c>
      <c r="R2154">
        <v>11</v>
      </c>
      <c r="S2154">
        <v>1</v>
      </c>
      <c r="T2154">
        <v>3</v>
      </c>
      <c r="U2154" t="s">
        <v>146</v>
      </c>
      <c r="V2154">
        <v>18</v>
      </c>
      <c r="W2154">
        <v>1</v>
      </c>
      <c r="X2154">
        <v>36</v>
      </c>
      <c r="Y2154">
        <v>660</v>
      </c>
      <c r="Z2154">
        <v>664</v>
      </c>
      <c r="AA2154">
        <v>2666.67</v>
      </c>
      <c r="AB2154">
        <v>3</v>
      </c>
    </row>
    <row r="2155" spans="1:28" x14ac:dyDescent="0.25">
      <c r="A2155">
        <v>2154</v>
      </c>
      <c r="B2155">
        <v>29410</v>
      </c>
      <c r="C2155">
        <v>5600</v>
      </c>
      <c r="D2155">
        <v>5575</v>
      </c>
      <c r="E2155" s="1">
        <v>7.4899999999999994E-2</v>
      </c>
      <c r="F2155" t="s">
        <v>14</v>
      </c>
      <c r="G2155" t="s">
        <v>15</v>
      </c>
      <c r="H2155" s="1">
        <v>0.24740000000000001</v>
      </c>
      <c r="I2155" t="s">
        <v>79</v>
      </c>
      <c r="J2155" t="s">
        <v>31</v>
      </c>
      <c r="K2155">
        <v>2583</v>
      </c>
      <c r="L2155" t="s">
        <v>55</v>
      </c>
      <c r="M2155">
        <v>6</v>
      </c>
      <c r="N2155">
        <v>2454</v>
      </c>
      <c r="O2155">
        <v>1</v>
      </c>
      <c r="P2155" t="s">
        <v>22</v>
      </c>
      <c r="Q2155">
        <v>7</v>
      </c>
      <c r="R2155">
        <v>24</v>
      </c>
      <c r="S2155">
        <v>1</v>
      </c>
      <c r="T2155">
        <v>2</v>
      </c>
      <c r="U2155" t="s">
        <v>147</v>
      </c>
      <c r="V2155">
        <v>9</v>
      </c>
      <c r="W2155">
        <v>0</v>
      </c>
      <c r="X2155">
        <v>36</v>
      </c>
      <c r="Y2155">
        <v>740</v>
      </c>
      <c r="Z2155">
        <v>744</v>
      </c>
      <c r="AA2155">
        <v>2583</v>
      </c>
      <c r="AB2155">
        <v>2</v>
      </c>
    </row>
    <row r="2156" spans="1:28" x14ac:dyDescent="0.25">
      <c r="A2156">
        <v>2155</v>
      </c>
      <c r="B2156">
        <v>44334</v>
      </c>
      <c r="C2156">
        <v>11200</v>
      </c>
      <c r="D2156">
        <v>11200</v>
      </c>
      <c r="E2156" s="1">
        <v>0.13109999999999999</v>
      </c>
      <c r="F2156" t="s">
        <v>23</v>
      </c>
      <c r="G2156" t="s">
        <v>15</v>
      </c>
      <c r="H2156" s="1">
        <v>0.1173</v>
      </c>
      <c r="I2156" t="s">
        <v>24</v>
      </c>
      <c r="J2156" t="s">
        <v>17</v>
      </c>
      <c r="K2156">
        <v>3333.33</v>
      </c>
      <c r="L2156" t="s">
        <v>39</v>
      </c>
      <c r="M2156">
        <v>8</v>
      </c>
      <c r="N2156">
        <v>8747</v>
      </c>
      <c r="O2156">
        <v>0</v>
      </c>
      <c r="P2156" t="s">
        <v>40</v>
      </c>
      <c r="Q2156">
        <v>13</v>
      </c>
      <c r="R2156">
        <v>11</v>
      </c>
      <c r="S2156">
        <v>1</v>
      </c>
      <c r="T2156">
        <v>11</v>
      </c>
      <c r="U2156" t="s">
        <v>146</v>
      </c>
      <c r="V2156">
        <v>11</v>
      </c>
      <c r="W2156">
        <v>1</v>
      </c>
      <c r="X2156">
        <v>60</v>
      </c>
      <c r="Y2156">
        <v>720</v>
      </c>
      <c r="Z2156">
        <v>724</v>
      </c>
      <c r="AA2156">
        <v>3333.33</v>
      </c>
      <c r="AB2156">
        <v>11</v>
      </c>
    </row>
    <row r="2157" spans="1:28" x14ac:dyDescent="0.25">
      <c r="A2157">
        <v>2156</v>
      </c>
      <c r="B2157">
        <v>20640</v>
      </c>
      <c r="C2157">
        <v>4000</v>
      </c>
      <c r="D2157">
        <v>3975</v>
      </c>
      <c r="E2157" s="1">
        <v>0.1343</v>
      </c>
      <c r="F2157" t="s">
        <v>14</v>
      </c>
      <c r="G2157" t="s">
        <v>101</v>
      </c>
      <c r="H2157" s="1">
        <v>7.5999999999999998E-2</v>
      </c>
      <c r="I2157" t="s">
        <v>77</v>
      </c>
      <c r="J2157" t="s">
        <v>31</v>
      </c>
      <c r="K2157">
        <v>1750</v>
      </c>
      <c r="L2157" t="s">
        <v>36</v>
      </c>
      <c r="M2157">
        <v>7</v>
      </c>
      <c r="N2157">
        <v>7178</v>
      </c>
      <c r="O2157">
        <v>3</v>
      </c>
      <c r="P2157" t="s">
        <v>19</v>
      </c>
      <c r="Q2157">
        <v>13</v>
      </c>
      <c r="R2157">
        <v>7</v>
      </c>
      <c r="S2157">
        <v>0</v>
      </c>
      <c r="T2157">
        <v>0</v>
      </c>
      <c r="U2157" t="s">
        <v>149</v>
      </c>
      <c r="V2157">
        <v>16</v>
      </c>
      <c r="W2157">
        <v>0</v>
      </c>
      <c r="X2157">
        <v>36</v>
      </c>
      <c r="Y2157">
        <v>670</v>
      </c>
      <c r="Z2157">
        <v>674</v>
      </c>
      <c r="AA2157">
        <v>1750</v>
      </c>
      <c r="AB2157">
        <v>0</v>
      </c>
    </row>
    <row r="2158" spans="1:28" x14ac:dyDescent="0.25">
      <c r="A2158">
        <v>2157</v>
      </c>
      <c r="B2158">
        <v>45821</v>
      </c>
      <c r="C2158">
        <v>7000</v>
      </c>
      <c r="D2158">
        <v>7000</v>
      </c>
      <c r="E2158" s="1">
        <v>8.8999999999999996E-2</v>
      </c>
      <c r="F2158" t="s">
        <v>14</v>
      </c>
      <c r="G2158" t="s">
        <v>101</v>
      </c>
      <c r="H2158" s="1">
        <v>0.15790000000000001</v>
      </c>
      <c r="I2158" t="s">
        <v>77</v>
      </c>
      <c r="J2158" t="s">
        <v>17</v>
      </c>
      <c r="K2158">
        <v>4700</v>
      </c>
      <c r="L2158" t="s">
        <v>83</v>
      </c>
      <c r="M2158">
        <v>12</v>
      </c>
      <c r="N2158">
        <v>7012</v>
      </c>
      <c r="O2158">
        <v>0</v>
      </c>
      <c r="P2158" t="s">
        <v>49</v>
      </c>
      <c r="Q2158">
        <v>8</v>
      </c>
      <c r="R2158">
        <v>15</v>
      </c>
      <c r="S2158">
        <v>0</v>
      </c>
      <c r="T2158">
        <v>1</v>
      </c>
      <c r="U2158" t="s">
        <v>146</v>
      </c>
      <c r="V2158">
        <v>13</v>
      </c>
      <c r="W2158">
        <v>1</v>
      </c>
      <c r="X2158">
        <v>36</v>
      </c>
      <c r="Y2158">
        <v>700</v>
      </c>
      <c r="Z2158">
        <v>704</v>
      </c>
      <c r="AA2158">
        <v>4700</v>
      </c>
      <c r="AB2158">
        <v>1</v>
      </c>
    </row>
    <row r="2159" spans="1:28" x14ac:dyDescent="0.25">
      <c r="A2159">
        <v>2158</v>
      </c>
      <c r="B2159">
        <v>91412</v>
      </c>
      <c r="C2159">
        <v>18000</v>
      </c>
      <c r="D2159">
        <v>18000</v>
      </c>
      <c r="E2159" s="1">
        <v>6.0299999999999999E-2</v>
      </c>
      <c r="F2159" t="s">
        <v>14</v>
      </c>
      <c r="G2159" t="s">
        <v>15</v>
      </c>
      <c r="H2159" s="1">
        <v>0.1075</v>
      </c>
      <c r="I2159" t="s">
        <v>24</v>
      </c>
      <c r="J2159" t="s">
        <v>17</v>
      </c>
      <c r="K2159">
        <v>7916.67</v>
      </c>
      <c r="L2159" t="s">
        <v>18</v>
      </c>
      <c r="M2159">
        <v>13</v>
      </c>
      <c r="N2159">
        <v>14007</v>
      </c>
      <c r="O2159">
        <v>2</v>
      </c>
      <c r="P2159" t="s">
        <v>53</v>
      </c>
      <c r="Q2159">
        <v>6</v>
      </c>
      <c r="R2159">
        <v>10</v>
      </c>
      <c r="S2159">
        <v>1</v>
      </c>
      <c r="T2159">
        <v>7</v>
      </c>
      <c r="U2159" t="s">
        <v>148</v>
      </c>
      <c r="V2159">
        <v>9</v>
      </c>
      <c r="W2159">
        <v>1</v>
      </c>
      <c r="X2159">
        <v>36</v>
      </c>
      <c r="Y2159">
        <v>735</v>
      </c>
      <c r="Z2159">
        <v>739</v>
      </c>
      <c r="AA2159">
        <v>7916.67</v>
      </c>
      <c r="AB2159">
        <v>7</v>
      </c>
    </row>
    <row r="2160" spans="1:28" x14ac:dyDescent="0.25">
      <c r="A2160">
        <v>2159</v>
      </c>
      <c r="B2160">
        <v>17850</v>
      </c>
      <c r="C2160">
        <v>5000</v>
      </c>
      <c r="D2160">
        <v>5000</v>
      </c>
      <c r="E2160" s="1">
        <v>0.12609999999999999</v>
      </c>
      <c r="F2160" t="s">
        <v>14</v>
      </c>
      <c r="G2160" t="s">
        <v>15</v>
      </c>
      <c r="H2160" s="1">
        <v>0.13400000000000001</v>
      </c>
      <c r="I2160" t="s">
        <v>24</v>
      </c>
      <c r="J2160" t="s">
        <v>31</v>
      </c>
      <c r="K2160">
        <v>2000</v>
      </c>
      <c r="L2160" t="s">
        <v>27</v>
      </c>
      <c r="M2160">
        <v>9</v>
      </c>
      <c r="N2160">
        <v>1753</v>
      </c>
      <c r="O2160">
        <v>0</v>
      </c>
      <c r="P2160" t="s">
        <v>22</v>
      </c>
      <c r="Q2160">
        <v>12</v>
      </c>
      <c r="R2160">
        <v>13</v>
      </c>
      <c r="S2160">
        <v>1</v>
      </c>
      <c r="T2160">
        <v>2</v>
      </c>
      <c r="U2160" t="s">
        <v>146</v>
      </c>
      <c r="V2160">
        <v>14</v>
      </c>
      <c r="W2160">
        <v>0</v>
      </c>
      <c r="X2160">
        <v>36</v>
      </c>
      <c r="Y2160">
        <v>695</v>
      </c>
      <c r="Z2160">
        <v>699</v>
      </c>
      <c r="AA2160">
        <v>2000</v>
      </c>
      <c r="AB2160">
        <v>2</v>
      </c>
    </row>
    <row r="2161" spans="1:28" x14ac:dyDescent="0.25">
      <c r="A2161">
        <v>2160</v>
      </c>
      <c r="B2161">
        <v>15285</v>
      </c>
      <c r="C2161">
        <v>10000</v>
      </c>
      <c r="D2161">
        <v>9975</v>
      </c>
      <c r="E2161" s="1">
        <v>9.2499999999999999E-2</v>
      </c>
      <c r="F2161" t="s">
        <v>14</v>
      </c>
      <c r="G2161" t="s">
        <v>101</v>
      </c>
      <c r="H2161" s="1">
        <v>5.6000000000000001E-2</v>
      </c>
      <c r="I2161" t="s">
        <v>69</v>
      </c>
      <c r="J2161" t="s">
        <v>31</v>
      </c>
      <c r="K2161">
        <v>4000</v>
      </c>
      <c r="L2161" t="s">
        <v>42</v>
      </c>
      <c r="M2161">
        <v>7</v>
      </c>
      <c r="N2161">
        <v>8528</v>
      </c>
      <c r="O2161">
        <v>0</v>
      </c>
      <c r="P2161" t="s">
        <v>19</v>
      </c>
      <c r="Q2161">
        <v>9</v>
      </c>
      <c r="R2161">
        <v>5</v>
      </c>
      <c r="S2161">
        <v>0</v>
      </c>
      <c r="T2161">
        <v>0</v>
      </c>
      <c r="U2161" t="s">
        <v>146</v>
      </c>
      <c r="V2161">
        <v>12</v>
      </c>
      <c r="W2161">
        <v>0</v>
      </c>
      <c r="X2161">
        <v>36</v>
      </c>
      <c r="Y2161">
        <v>705</v>
      </c>
      <c r="Z2161">
        <v>709</v>
      </c>
      <c r="AA2161">
        <v>4000</v>
      </c>
      <c r="AB2161">
        <v>0</v>
      </c>
    </row>
    <row r="2162" spans="1:28" x14ac:dyDescent="0.25">
      <c r="A2162">
        <v>2161</v>
      </c>
      <c r="B2162">
        <v>26894</v>
      </c>
      <c r="C2162">
        <v>9800</v>
      </c>
      <c r="D2162">
        <v>9800</v>
      </c>
      <c r="E2162" s="1">
        <v>0.19689999999999999</v>
      </c>
      <c r="F2162" t="s">
        <v>23</v>
      </c>
      <c r="G2162" t="s">
        <v>15</v>
      </c>
      <c r="H2162" s="1">
        <v>0.1489</v>
      </c>
      <c r="I2162" t="s">
        <v>96</v>
      </c>
      <c r="J2162" t="s">
        <v>17</v>
      </c>
      <c r="K2162">
        <v>5340.25</v>
      </c>
      <c r="L2162" t="s">
        <v>48</v>
      </c>
      <c r="M2162">
        <v>8</v>
      </c>
      <c r="N2162">
        <v>5350</v>
      </c>
      <c r="O2162">
        <v>1</v>
      </c>
      <c r="P2162" t="s">
        <v>22</v>
      </c>
      <c r="Q2162">
        <v>19</v>
      </c>
      <c r="R2162">
        <v>14</v>
      </c>
      <c r="S2162">
        <v>1</v>
      </c>
      <c r="T2162">
        <v>2</v>
      </c>
      <c r="U2162" t="s">
        <v>147</v>
      </c>
      <c r="V2162">
        <v>17</v>
      </c>
      <c r="W2162">
        <v>1</v>
      </c>
      <c r="X2162">
        <v>60</v>
      </c>
      <c r="Y2162">
        <v>665</v>
      </c>
      <c r="Z2162">
        <v>669</v>
      </c>
      <c r="AA2162">
        <v>5340.25</v>
      </c>
      <c r="AB2162">
        <v>2</v>
      </c>
    </row>
    <row r="2163" spans="1:28" x14ac:dyDescent="0.25">
      <c r="A2163">
        <v>2162</v>
      </c>
      <c r="B2163">
        <v>98259</v>
      </c>
      <c r="C2163">
        <v>20000</v>
      </c>
      <c r="D2163">
        <v>19975</v>
      </c>
      <c r="E2163" s="1">
        <v>0.1212</v>
      </c>
      <c r="F2163" t="s">
        <v>14</v>
      </c>
      <c r="G2163" t="s">
        <v>29</v>
      </c>
      <c r="H2163" s="1">
        <v>0.19819999999999999</v>
      </c>
      <c r="I2163" t="s">
        <v>111</v>
      </c>
      <c r="J2163" t="s">
        <v>17</v>
      </c>
      <c r="K2163">
        <v>6750</v>
      </c>
      <c r="L2163" t="s">
        <v>43</v>
      </c>
      <c r="M2163">
        <v>14</v>
      </c>
      <c r="N2163">
        <v>21637</v>
      </c>
      <c r="O2163">
        <v>0</v>
      </c>
      <c r="P2163" t="s">
        <v>28</v>
      </c>
      <c r="Q2163">
        <v>12</v>
      </c>
      <c r="R2163">
        <v>19</v>
      </c>
      <c r="S2163">
        <v>2</v>
      </c>
      <c r="T2163">
        <v>5</v>
      </c>
      <c r="U2163" t="s">
        <v>146</v>
      </c>
      <c r="V2163">
        <v>14</v>
      </c>
      <c r="W2163">
        <v>1</v>
      </c>
      <c r="X2163">
        <v>36</v>
      </c>
      <c r="Y2163">
        <v>685</v>
      </c>
      <c r="Z2163">
        <v>689</v>
      </c>
      <c r="AA2163">
        <v>6750</v>
      </c>
      <c r="AB2163">
        <v>5</v>
      </c>
    </row>
    <row r="2164" spans="1:28" x14ac:dyDescent="0.25">
      <c r="A2164">
        <v>2163</v>
      </c>
      <c r="B2164">
        <v>102079</v>
      </c>
      <c r="C2164">
        <v>5100</v>
      </c>
      <c r="D2164">
        <v>4950</v>
      </c>
      <c r="E2164" s="1">
        <v>0.18290000000000001</v>
      </c>
      <c r="F2164" t="s">
        <v>14</v>
      </c>
      <c r="G2164" t="s">
        <v>15</v>
      </c>
      <c r="H2164" s="1">
        <v>0.25669999999999998</v>
      </c>
      <c r="I2164" t="s">
        <v>30</v>
      </c>
      <c r="J2164" t="s">
        <v>31</v>
      </c>
      <c r="K2164">
        <v>3000</v>
      </c>
      <c r="L2164" t="s">
        <v>125</v>
      </c>
      <c r="M2164">
        <v>14</v>
      </c>
      <c r="N2164">
        <v>5004</v>
      </c>
      <c r="O2164">
        <v>6</v>
      </c>
      <c r="P2164" t="s">
        <v>19</v>
      </c>
      <c r="Q2164">
        <v>18</v>
      </c>
      <c r="R2164">
        <v>25</v>
      </c>
      <c r="S2164">
        <v>1</v>
      </c>
      <c r="T2164">
        <v>0</v>
      </c>
      <c r="U2164" t="s">
        <v>149</v>
      </c>
      <c r="V2164">
        <v>15</v>
      </c>
      <c r="W2164">
        <v>0</v>
      </c>
      <c r="X2164">
        <v>36</v>
      </c>
      <c r="Y2164">
        <v>640</v>
      </c>
      <c r="Z2164">
        <v>644</v>
      </c>
      <c r="AA2164">
        <v>3000</v>
      </c>
      <c r="AB2164">
        <v>0</v>
      </c>
    </row>
    <row r="2165" spans="1:28" x14ac:dyDescent="0.25">
      <c r="A2165">
        <v>2164</v>
      </c>
      <c r="B2165">
        <v>60684</v>
      </c>
      <c r="C2165">
        <v>8875</v>
      </c>
      <c r="D2165">
        <v>8875</v>
      </c>
      <c r="E2165" s="1">
        <v>0.1114</v>
      </c>
      <c r="F2165" t="s">
        <v>14</v>
      </c>
      <c r="G2165" t="s">
        <v>15</v>
      </c>
      <c r="H2165" s="1">
        <v>0.317</v>
      </c>
      <c r="I2165" t="s">
        <v>20</v>
      </c>
      <c r="J2165" t="s">
        <v>31</v>
      </c>
      <c r="K2165">
        <v>2160</v>
      </c>
      <c r="L2165" t="s">
        <v>83</v>
      </c>
      <c r="M2165">
        <v>19</v>
      </c>
      <c r="N2165">
        <v>17422</v>
      </c>
      <c r="O2165">
        <v>0</v>
      </c>
      <c r="P2165" t="s">
        <v>40</v>
      </c>
      <c r="Q2165">
        <v>11</v>
      </c>
      <c r="R2165">
        <v>31</v>
      </c>
      <c r="S2165">
        <v>1</v>
      </c>
      <c r="T2165">
        <v>11</v>
      </c>
      <c r="U2165" t="s">
        <v>146</v>
      </c>
      <c r="V2165">
        <v>13</v>
      </c>
      <c r="W2165">
        <v>0</v>
      </c>
      <c r="X2165">
        <v>36</v>
      </c>
      <c r="Y2165">
        <v>700</v>
      </c>
      <c r="Z2165">
        <v>704</v>
      </c>
      <c r="AA2165">
        <v>2160</v>
      </c>
      <c r="AB2165">
        <v>11</v>
      </c>
    </row>
    <row r="2166" spans="1:28" x14ac:dyDescent="0.25">
      <c r="A2166">
        <v>2165</v>
      </c>
      <c r="B2166">
        <v>27607</v>
      </c>
      <c r="C2166">
        <v>4400</v>
      </c>
      <c r="D2166">
        <v>4400</v>
      </c>
      <c r="E2166" s="1">
        <v>5.9900000000000002E-2</v>
      </c>
      <c r="F2166" t="s">
        <v>14</v>
      </c>
      <c r="G2166" t="s">
        <v>76</v>
      </c>
      <c r="H2166" s="1">
        <v>0.17929999999999999</v>
      </c>
      <c r="I2166" t="s">
        <v>77</v>
      </c>
      <c r="J2166" t="s">
        <v>35</v>
      </c>
      <c r="K2166">
        <v>4000</v>
      </c>
      <c r="L2166" t="s">
        <v>63</v>
      </c>
      <c r="M2166">
        <v>6</v>
      </c>
      <c r="N2166">
        <v>9945</v>
      </c>
      <c r="O2166">
        <v>1</v>
      </c>
      <c r="P2166" t="s">
        <v>28</v>
      </c>
      <c r="Q2166">
        <v>5</v>
      </c>
      <c r="R2166">
        <v>17</v>
      </c>
      <c r="S2166">
        <v>5</v>
      </c>
      <c r="T2166">
        <v>5</v>
      </c>
      <c r="U2166" t="s">
        <v>147</v>
      </c>
      <c r="V2166">
        <v>7</v>
      </c>
      <c r="W2166">
        <v>1</v>
      </c>
      <c r="X2166">
        <v>36</v>
      </c>
      <c r="Y2166">
        <v>765</v>
      </c>
      <c r="Z2166">
        <v>769</v>
      </c>
      <c r="AA2166">
        <v>4000</v>
      </c>
      <c r="AB2166">
        <v>5</v>
      </c>
    </row>
    <row r="2167" spans="1:28" x14ac:dyDescent="0.25">
      <c r="A2167">
        <v>2166</v>
      </c>
      <c r="B2167">
        <v>38688</v>
      </c>
      <c r="C2167">
        <v>35000</v>
      </c>
      <c r="D2167">
        <v>23350</v>
      </c>
      <c r="E2167" s="1">
        <v>0.1171</v>
      </c>
      <c r="F2167" t="s">
        <v>23</v>
      </c>
      <c r="G2167" t="s">
        <v>101</v>
      </c>
      <c r="H2167" s="1">
        <v>8.0699999999999994E-2</v>
      </c>
      <c r="I2167" t="s">
        <v>24</v>
      </c>
      <c r="J2167" t="s">
        <v>17</v>
      </c>
      <c r="K2167">
        <v>7500</v>
      </c>
      <c r="L2167" t="s">
        <v>106</v>
      </c>
      <c r="M2167">
        <v>6</v>
      </c>
      <c r="N2167">
        <v>5660</v>
      </c>
      <c r="O2167">
        <v>0</v>
      </c>
      <c r="P2167" t="s">
        <v>37</v>
      </c>
      <c r="Q2167">
        <v>11</v>
      </c>
      <c r="R2167">
        <v>8</v>
      </c>
      <c r="S2167">
        <v>0</v>
      </c>
      <c r="T2167">
        <v>3</v>
      </c>
      <c r="U2167" t="s">
        <v>146</v>
      </c>
      <c r="V2167">
        <v>9</v>
      </c>
      <c r="W2167">
        <v>1</v>
      </c>
      <c r="X2167">
        <v>60</v>
      </c>
      <c r="Y2167">
        <v>745</v>
      </c>
      <c r="Z2167">
        <v>749</v>
      </c>
      <c r="AA2167">
        <v>7500</v>
      </c>
      <c r="AB2167">
        <v>3</v>
      </c>
    </row>
    <row r="2168" spans="1:28" x14ac:dyDescent="0.25">
      <c r="A2168">
        <v>2167</v>
      </c>
      <c r="B2168">
        <v>72991</v>
      </c>
      <c r="C2168">
        <v>3000</v>
      </c>
      <c r="D2168">
        <v>3000</v>
      </c>
      <c r="E2168" s="1">
        <v>0.18490000000000001</v>
      </c>
      <c r="F2168" t="s">
        <v>14</v>
      </c>
      <c r="G2168" t="s">
        <v>29</v>
      </c>
      <c r="H2168" s="1">
        <v>0.16070000000000001</v>
      </c>
      <c r="I2168" t="s">
        <v>30</v>
      </c>
      <c r="J2168" t="s">
        <v>35</v>
      </c>
      <c r="K2168">
        <v>2916.67</v>
      </c>
      <c r="L2168" t="s">
        <v>73</v>
      </c>
      <c r="M2168">
        <v>9</v>
      </c>
      <c r="N2168">
        <v>6403</v>
      </c>
      <c r="O2168">
        <v>0</v>
      </c>
      <c r="P2168" t="s">
        <v>19</v>
      </c>
      <c r="Q2168">
        <v>18</v>
      </c>
      <c r="R2168">
        <v>16</v>
      </c>
      <c r="S2168">
        <v>2</v>
      </c>
      <c r="T2168">
        <v>0</v>
      </c>
      <c r="U2168" t="s">
        <v>146</v>
      </c>
      <c r="V2168">
        <v>18</v>
      </c>
      <c r="W2168">
        <v>1</v>
      </c>
      <c r="X2168">
        <v>36</v>
      </c>
      <c r="Y2168">
        <v>660</v>
      </c>
      <c r="Z2168">
        <v>664</v>
      </c>
      <c r="AA2168">
        <v>2916.67</v>
      </c>
      <c r="AB2168">
        <v>0</v>
      </c>
    </row>
    <row r="2169" spans="1:28" x14ac:dyDescent="0.25">
      <c r="A2169">
        <v>2168</v>
      </c>
      <c r="B2169">
        <v>36061</v>
      </c>
      <c r="C2169">
        <v>4800</v>
      </c>
      <c r="D2169">
        <v>4800</v>
      </c>
      <c r="E2169" s="1">
        <v>0.1242</v>
      </c>
      <c r="F2169" t="s">
        <v>14</v>
      </c>
      <c r="G2169" t="s">
        <v>45</v>
      </c>
      <c r="H2169" s="1">
        <v>5.3100000000000001E-2</v>
      </c>
      <c r="I2169" t="s">
        <v>71</v>
      </c>
      <c r="J2169" t="s">
        <v>31</v>
      </c>
      <c r="K2169">
        <v>3500</v>
      </c>
      <c r="L2169" t="s">
        <v>25</v>
      </c>
      <c r="M2169">
        <v>8</v>
      </c>
      <c r="N2169">
        <v>5093</v>
      </c>
      <c r="O2169">
        <v>0</v>
      </c>
      <c r="P2169" t="s">
        <v>28</v>
      </c>
      <c r="Q2169">
        <v>12</v>
      </c>
      <c r="R2169">
        <v>5</v>
      </c>
      <c r="S2169">
        <v>0</v>
      </c>
      <c r="T2169">
        <v>5</v>
      </c>
      <c r="U2169" t="s">
        <v>146</v>
      </c>
      <c r="V2169">
        <v>14</v>
      </c>
      <c r="W2169">
        <v>0</v>
      </c>
      <c r="X2169">
        <v>36</v>
      </c>
      <c r="Y2169">
        <v>690</v>
      </c>
      <c r="Z2169">
        <v>694</v>
      </c>
      <c r="AA2169">
        <v>3500</v>
      </c>
      <c r="AB2169">
        <v>5</v>
      </c>
    </row>
    <row r="2170" spans="1:28" x14ac:dyDescent="0.25">
      <c r="A2170">
        <v>2169</v>
      </c>
      <c r="B2170">
        <v>40081</v>
      </c>
      <c r="C2170">
        <v>5375</v>
      </c>
      <c r="D2170">
        <v>5375</v>
      </c>
      <c r="E2170" s="1">
        <v>0.1171</v>
      </c>
      <c r="F2170" t="s">
        <v>14</v>
      </c>
      <c r="G2170" t="s">
        <v>15</v>
      </c>
      <c r="H2170" s="1">
        <v>0.28749999999999998</v>
      </c>
      <c r="I2170" t="s">
        <v>114</v>
      </c>
      <c r="J2170" t="s">
        <v>17</v>
      </c>
      <c r="K2170">
        <v>2166.67</v>
      </c>
      <c r="L2170" t="s">
        <v>39</v>
      </c>
      <c r="M2170">
        <v>5</v>
      </c>
      <c r="N2170">
        <v>15475</v>
      </c>
      <c r="O2170">
        <v>1</v>
      </c>
      <c r="P2170" t="s">
        <v>44</v>
      </c>
      <c r="Q2170">
        <v>11</v>
      </c>
      <c r="R2170">
        <v>28</v>
      </c>
      <c r="S2170">
        <v>1</v>
      </c>
      <c r="T2170">
        <v>8</v>
      </c>
      <c r="U2170" t="s">
        <v>147</v>
      </c>
      <c r="V2170">
        <v>11</v>
      </c>
      <c r="W2170">
        <v>1</v>
      </c>
      <c r="X2170">
        <v>36</v>
      </c>
      <c r="Y2170">
        <v>720</v>
      </c>
      <c r="Z2170">
        <v>724</v>
      </c>
      <c r="AA2170">
        <v>2166.67</v>
      </c>
      <c r="AB2170">
        <v>8</v>
      </c>
    </row>
    <row r="2171" spans="1:28" x14ac:dyDescent="0.25">
      <c r="A2171">
        <v>2170</v>
      </c>
      <c r="B2171">
        <v>30824</v>
      </c>
      <c r="C2171">
        <v>14000</v>
      </c>
      <c r="D2171">
        <v>14000</v>
      </c>
      <c r="E2171" s="1">
        <v>0.11990000000000001</v>
      </c>
      <c r="F2171" t="s">
        <v>23</v>
      </c>
      <c r="G2171" t="s">
        <v>15</v>
      </c>
      <c r="H2171" s="1">
        <v>0.19520000000000001</v>
      </c>
      <c r="I2171" t="s">
        <v>20</v>
      </c>
      <c r="J2171" t="s">
        <v>17</v>
      </c>
      <c r="K2171">
        <v>6333.33</v>
      </c>
      <c r="L2171" t="s">
        <v>42</v>
      </c>
      <c r="M2171">
        <v>12</v>
      </c>
      <c r="N2171">
        <v>32213</v>
      </c>
      <c r="O2171">
        <v>0</v>
      </c>
      <c r="P2171" t="s">
        <v>19</v>
      </c>
      <c r="Q2171">
        <v>11</v>
      </c>
      <c r="R2171">
        <v>19</v>
      </c>
      <c r="S2171">
        <v>1</v>
      </c>
      <c r="T2171">
        <v>0</v>
      </c>
      <c r="U2171" t="s">
        <v>146</v>
      </c>
      <c r="V2171">
        <v>12</v>
      </c>
      <c r="W2171">
        <v>1</v>
      </c>
      <c r="X2171">
        <v>60</v>
      </c>
      <c r="Y2171">
        <v>705</v>
      </c>
      <c r="Z2171">
        <v>709</v>
      </c>
      <c r="AA2171">
        <v>6333.33</v>
      </c>
      <c r="AB2171">
        <v>0</v>
      </c>
    </row>
    <row r="2172" spans="1:28" x14ac:dyDescent="0.25">
      <c r="A2172">
        <v>2171</v>
      </c>
      <c r="B2172">
        <v>14118</v>
      </c>
      <c r="C2172">
        <v>19800</v>
      </c>
      <c r="D2172">
        <v>19775</v>
      </c>
      <c r="E2172" s="1">
        <v>0.1323</v>
      </c>
      <c r="F2172" t="s">
        <v>14</v>
      </c>
      <c r="G2172" t="s">
        <v>29</v>
      </c>
      <c r="H2172" s="1">
        <v>0.2009</v>
      </c>
      <c r="I2172" t="s">
        <v>94</v>
      </c>
      <c r="J2172" t="s">
        <v>17</v>
      </c>
      <c r="K2172">
        <v>6666.67</v>
      </c>
      <c r="L2172" t="s">
        <v>52</v>
      </c>
      <c r="M2172">
        <v>8</v>
      </c>
      <c r="N2172">
        <v>31220</v>
      </c>
      <c r="O2172">
        <v>0</v>
      </c>
      <c r="P2172" t="s">
        <v>19</v>
      </c>
      <c r="Q2172">
        <v>13</v>
      </c>
      <c r="R2172">
        <v>20</v>
      </c>
      <c r="S2172">
        <v>2</v>
      </c>
      <c r="T2172">
        <v>0</v>
      </c>
      <c r="U2172" t="s">
        <v>146</v>
      </c>
      <c r="V2172">
        <v>9</v>
      </c>
      <c r="W2172">
        <v>1</v>
      </c>
      <c r="X2172">
        <v>36</v>
      </c>
      <c r="Y2172">
        <v>730</v>
      </c>
      <c r="Z2172">
        <v>734</v>
      </c>
      <c r="AA2172">
        <v>6666.67</v>
      </c>
      <c r="AB2172">
        <v>0</v>
      </c>
    </row>
    <row r="2173" spans="1:28" x14ac:dyDescent="0.25">
      <c r="A2173">
        <v>2172</v>
      </c>
      <c r="B2173">
        <v>57483</v>
      </c>
      <c r="C2173">
        <v>13025</v>
      </c>
      <c r="D2173">
        <v>13025</v>
      </c>
      <c r="E2173" s="1">
        <v>0.13109999999999999</v>
      </c>
      <c r="F2173" t="s">
        <v>14</v>
      </c>
      <c r="G2173" t="s">
        <v>29</v>
      </c>
      <c r="H2173" s="1">
        <v>7.7499999999999999E-2</v>
      </c>
      <c r="I2173" t="s">
        <v>111</v>
      </c>
      <c r="J2173" t="s">
        <v>17</v>
      </c>
      <c r="K2173">
        <v>4333.33</v>
      </c>
      <c r="L2173" t="s">
        <v>62</v>
      </c>
      <c r="M2173">
        <v>6</v>
      </c>
      <c r="N2173">
        <v>13029</v>
      </c>
      <c r="O2173">
        <v>0</v>
      </c>
      <c r="P2173" t="s">
        <v>40</v>
      </c>
      <c r="Q2173">
        <v>13</v>
      </c>
      <c r="R2173">
        <v>7</v>
      </c>
      <c r="S2173">
        <v>2</v>
      </c>
      <c r="T2173">
        <v>11</v>
      </c>
      <c r="U2173" t="s">
        <v>146</v>
      </c>
      <c r="V2173">
        <v>15</v>
      </c>
      <c r="W2173">
        <v>1</v>
      </c>
      <c r="X2173">
        <v>36</v>
      </c>
      <c r="Y2173">
        <v>675</v>
      </c>
      <c r="Z2173">
        <v>679</v>
      </c>
      <c r="AA2173">
        <v>4333.33</v>
      </c>
      <c r="AB2173">
        <v>11</v>
      </c>
    </row>
    <row r="2174" spans="1:28" x14ac:dyDescent="0.25">
      <c r="A2174">
        <v>2173</v>
      </c>
      <c r="B2174">
        <v>74764</v>
      </c>
      <c r="C2174">
        <v>18000</v>
      </c>
      <c r="D2174">
        <v>18000</v>
      </c>
      <c r="E2174" s="1">
        <v>0.18490000000000001</v>
      </c>
      <c r="F2174" t="s">
        <v>14</v>
      </c>
      <c r="G2174" t="s">
        <v>15</v>
      </c>
      <c r="H2174" s="1">
        <v>0.2056</v>
      </c>
      <c r="I2174" t="s">
        <v>24</v>
      </c>
      <c r="J2174" t="s">
        <v>31</v>
      </c>
      <c r="K2174">
        <v>9333.33</v>
      </c>
      <c r="L2174" t="s">
        <v>62</v>
      </c>
      <c r="M2174">
        <v>12</v>
      </c>
      <c r="N2174">
        <v>37526</v>
      </c>
      <c r="O2174">
        <v>1</v>
      </c>
      <c r="P2174" t="s">
        <v>47</v>
      </c>
      <c r="Q2174">
        <v>18</v>
      </c>
      <c r="R2174">
        <v>20</v>
      </c>
      <c r="S2174">
        <v>1</v>
      </c>
      <c r="T2174">
        <v>6</v>
      </c>
      <c r="U2174" t="s">
        <v>147</v>
      </c>
      <c r="V2174">
        <v>15</v>
      </c>
      <c r="W2174">
        <v>0</v>
      </c>
      <c r="X2174">
        <v>36</v>
      </c>
      <c r="Y2174">
        <v>675</v>
      </c>
      <c r="Z2174">
        <v>679</v>
      </c>
      <c r="AA2174">
        <v>9333.33</v>
      </c>
      <c r="AB2174">
        <v>6</v>
      </c>
    </row>
    <row r="2175" spans="1:28" x14ac:dyDescent="0.25">
      <c r="A2175">
        <v>2174</v>
      </c>
      <c r="B2175">
        <v>1670</v>
      </c>
      <c r="C2175">
        <v>2500</v>
      </c>
      <c r="D2175">
        <v>2275.77</v>
      </c>
      <c r="E2175" s="1">
        <v>7.6799999999999993E-2</v>
      </c>
      <c r="F2175" t="s">
        <v>14</v>
      </c>
      <c r="G2175" t="s">
        <v>76</v>
      </c>
      <c r="H2175" s="1">
        <v>0.1759</v>
      </c>
      <c r="I2175" t="s">
        <v>116</v>
      </c>
      <c r="J2175" t="s">
        <v>17</v>
      </c>
      <c r="K2175">
        <v>3666.67</v>
      </c>
      <c r="L2175" t="s">
        <v>80</v>
      </c>
      <c r="M2175">
        <v>6</v>
      </c>
      <c r="N2175">
        <v>406</v>
      </c>
      <c r="O2175">
        <v>0</v>
      </c>
      <c r="P2175" t="s">
        <v>40</v>
      </c>
      <c r="Q2175">
        <v>7</v>
      </c>
      <c r="R2175">
        <v>17</v>
      </c>
      <c r="S2175">
        <v>5</v>
      </c>
      <c r="T2175">
        <v>11</v>
      </c>
      <c r="U2175" t="s">
        <v>146</v>
      </c>
      <c r="V2175">
        <v>8</v>
      </c>
      <c r="W2175">
        <v>1</v>
      </c>
      <c r="X2175">
        <v>36</v>
      </c>
      <c r="Y2175">
        <v>785</v>
      </c>
      <c r="Z2175">
        <v>789</v>
      </c>
      <c r="AA2175">
        <v>3666.67</v>
      </c>
      <c r="AB2175">
        <v>11</v>
      </c>
    </row>
    <row r="2176" spans="1:28" x14ac:dyDescent="0.25">
      <c r="A2176">
        <v>2175</v>
      </c>
      <c r="B2176">
        <v>15094</v>
      </c>
      <c r="C2176">
        <v>5000</v>
      </c>
      <c r="D2176">
        <v>4985.4399999999996</v>
      </c>
      <c r="E2176" s="1">
        <v>7.1400000000000005E-2</v>
      </c>
      <c r="F2176" t="s">
        <v>14</v>
      </c>
      <c r="G2176" t="s">
        <v>15</v>
      </c>
      <c r="H2176" s="1">
        <v>0.114</v>
      </c>
      <c r="I2176" t="s">
        <v>34</v>
      </c>
      <c r="J2176" t="s">
        <v>35</v>
      </c>
      <c r="K2176">
        <v>4166.67</v>
      </c>
      <c r="L2176" t="s">
        <v>88</v>
      </c>
      <c r="M2176">
        <v>6</v>
      </c>
      <c r="N2176">
        <v>16666</v>
      </c>
      <c r="O2176">
        <v>1</v>
      </c>
      <c r="P2176" t="s">
        <v>28</v>
      </c>
      <c r="Q2176">
        <v>7</v>
      </c>
      <c r="R2176">
        <v>11</v>
      </c>
      <c r="S2176">
        <v>1</v>
      </c>
      <c r="T2176">
        <v>5</v>
      </c>
      <c r="U2176" t="s">
        <v>147</v>
      </c>
      <c r="V2176">
        <v>8</v>
      </c>
      <c r="W2176">
        <v>1</v>
      </c>
      <c r="X2176">
        <v>36</v>
      </c>
      <c r="Y2176">
        <v>755</v>
      </c>
      <c r="Z2176">
        <v>759</v>
      </c>
      <c r="AA2176">
        <v>4166.67</v>
      </c>
      <c r="AB2176">
        <v>5</v>
      </c>
    </row>
    <row r="2177" spans="1:28" x14ac:dyDescent="0.25">
      <c r="A2177">
        <v>2176</v>
      </c>
      <c r="B2177">
        <v>63651</v>
      </c>
      <c r="C2177">
        <v>4500</v>
      </c>
      <c r="D2177">
        <v>4500</v>
      </c>
      <c r="E2177" s="1">
        <v>0.1114</v>
      </c>
      <c r="F2177" t="s">
        <v>14</v>
      </c>
      <c r="G2177" t="s">
        <v>29</v>
      </c>
      <c r="H2177" s="1">
        <v>9.7299999999999998E-2</v>
      </c>
      <c r="I2177" t="s">
        <v>34</v>
      </c>
      <c r="J2177" t="s">
        <v>31</v>
      </c>
      <c r="K2177">
        <v>2916.67</v>
      </c>
      <c r="L2177" t="s">
        <v>43</v>
      </c>
      <c r="M2177">
        <v>13</v>
      </c>
      <c r="N2177">
        <v>4265</v>
      </c>
      <c r="O2177">
        <v>0</v>
      </c>
      <c r="P2177" t="s">
        <v>64</v>
      </c>
      <c r="Q2177">
        <v>11</v>
      </c>
      <c r="R2177">
        <v>9</v>
      </c>
      <c r="S2177">
        <v>2</v>
      </c>
      <c r="T2177">
        <v>4</v>
      </c>
      <c r="U2177" t="s">
        <v>146</v>
      </c>
      <c r="V2177">
        <v>14</v>
      </c>
      <c r="W2177">
        <v>0</v>
      </c>
      <c r="X2177">
        <v>36</v>
      </c>
      <c r="Y2177">
        <v>685</v>
      </c>
      <c r="Z2177">
        <v>689</v>
      </c>
      <c r="AA2177">
        <v>2916.67</v>
      </c>
      <c r="AB2177">
        <v>4</v>
      </c>
    </row>
    <row r="2178" spans="1:28" x14ac:dyDescent="0.25">
      <c r="A2178">
        <v>2177</v>
      </c>
      <c r="B2178">
        <v>72750</v>
      </c>
      <c r="C2178">
        <v>15000</v>
      </c>
      <c r="D2178">
        <v>15000</v>
      </c>
      <c r="E2178" s="1">
        <v>8.8999999999999996E-2</v>
      </c>
      <c r="F2178" t="s">
        <v>14</v>
      </c>
      <c r="G2178" t="s">
        <v>15</v>
      </c>
      <c r="H2178" s="1">
        <v>8.5599999999999996E-2</v>
      </c>
      <c r="I2178" t="s">
        <v>94</v>
      </c>
      <c r="J2178" t="s">
        <v>31</v>
      </c>
      <c r="K2178">
        <v>7500</v>
      </c>
      <c r="L2178" t="s">
        <v>55</v>
      </c>
      <c r="M2178">
        <v>8</v>
      </c>
      <c r="N2178">
        <v>8343</v>
      </c>
      <c r="O2178">
        <v>1</v>
      </c>
      <c r="P2178" t="s">
        <v>19</v>
      </c>
      <c r="Q2178">
        <v>8</v>
      </c>
      <c r="R2178">
        <v>8</v>
      </c>
      <c r="S2178">
        <v>1</v>
      </c>
      <c r="T2178">
        <v>0</v>
      </c>
      <c r="U2178" t="s">
        <v>147</v>
      </c>
      <c r="V2178">
        <v>9</v>
      </c>
      <c r="W2178">
        <v>0</v>
      </c>
      <c r="X2178">
        <v>36</v>
      </c>
      <c r="Y2178">
        <v>740</v>
      </c>
      <c r="Z2178">
        <v>744</v>
      </c>
      <c r="AA2178">
        <v>7500</v>
      </c>
      <c r="AB2178">
        <v>0</v>
      </c>
    </row>
    <row r="2179" spans="1:28" x14ac:dyDescent="0.25">
      <c r="A2179">
        <v>2178</v>
      </c>
      <c r="B2179">
        <v>85468</v>
      </c>
      <c r="C2179">
        <v>35000</v>
      </c>
      <c r="D2179">
        <v>35000</v>
      </c>
      <c r="E2179" s="1">
        <v>0.2049</v>
      </c>
      <c r="F2179" t="s">
        <v>23</v>
      </c>
      <c r="G2179" t="s">
        <v>15</v>
      </c>
      <c r="H2179" s="1">
        <v>0.11840000000000001</v>
      </c>
      <c r="I2179" t="s">
        <v>20</v>
      </c>
      <c r="J2179" t="s">
        <v>17</v>
      </c>
      <c r="K2179">
        <v>18750</v>
      </c>
      <c r="L2179" t="s">
        <v>21</v>
      </c>
      <c r="M2179">
        <v>14</v>
      </c>
      <c r="N2179">
        <v>41707</v>
      </c>
      <c r="O2179">
        <v>2</v>
      </c>
      <c r="P2179" t="s">
        <v>49</v>
      </c>
      <c r="Q2179">
        <v>20</v>
      </c>
      <c r="R2179">
        <v>11</v>
      </c>
      <c r="S2179">
        <v>1</v>
      </c>
      <c r="T2179">
        <v>1</v>
      </c>
      <c r="U2179" t="s">
        <v>148</v>
      </c>
      <c r="V2179">
        <v>11</v>
      </c>
      <c r="W2179">
        <v>1</v>
      </c>
      <c r="X2179">
        <v>60</v>
      </c>
      <c r="Y2179">
        <v>715</v>
      </c>
      <c r="Z2179">
        <v>719</v>
      </c>
      <c r="AA2179">
        <v>18750</v>
      </c>
      <c r="AB2179">
        <v>1</v>
      </c>
    </row>
    <row r="2180" spans="1:28" x14ac:dyDescent="0.25">
      <c r="A2180">
        <v>2179</v>
      </c>
      <c r="B2180">
        <v>31815</v>
      </c>
      <c r="C2180">
        <v>4500</v>
      </c>
      <c r="D2180">
        <v>4500</v>
      </c>
      <c r="E2180" s="1">
        <v>8.4900000000000003E-2</v>
      </c>
      <c r="F2180" t="s">
        <v>14</v>
      </c>
      <c r="G2180" t="s">
        <v>29</v>
      </c>
      <c r="H2180" s="1">
        <v>2.5399999999999999E-2</v>
      </c>
      <c r="I2180" t="s">
        <v>20</v>
      </c>
      <c r="J2180" t="s">
        <v>31</v>
      </c>
      <c r="K2180">
        <v>2166.67</v>
      </c>
      <c r="L2180" t="s">
        <v>121</v>
      </c>
      <c r="M2180">
        <v>2</v>
      </c>
      <c r="N2180">
        <v>527</v>
      </c>
      <c r="O2180">
        <v>1</v>
      </c>
      <c r="P2180" t="s">
        <v>37</v>
      </c>
      <c r="Q2180">
        <v>8</v>
      </c>
      <c r="R2180">
        <v>2</v>
      </c>
      <c r="S2180">
        <v>2</v>
      </c>
      <c r="T2180">
        <v>3</v>
      </c>
      <c r="U2180" t="s">
        <v>147</v>
      </c>
      <c r="V2180">
        <v>8</v>
      </c>
      <c r="W2180">
        <v>0</v>
      </c>
      <c r="X2180">
        <v>36</v>
      </c>
      <c r="Y2180">
        <v>795</v>
      </c>
      <c r="Z2180">
        <v>799</v>
      </c>
      <c r="AA2180">
        <v>2166.67</v>
      </c>
      <c r="AB2180">
        <v>3</v>
      </c>
    </row>
    <row r="2181" spans="1:28" x14ac:dyDescent="0.25">
      <c r="A2181">
        <v>2180</v>
      </c>
      <c r="B2181">
        <v>75818</v>
      </c>
      <c r="C2181">
        <v>4500</v>
      </c>
      <c r="D2181">
        <v>4500</v>
      </c>
      <c r="E2181" s="1">
        <v>0.17269999999999999</v>
      </c>
      <c r="F2181" t="s">
        <v>14</v>
      </c>
      <c r="G2181" t="s">
        <v>15</v>
      </c>
      <c r="H2181" s="1">
        <v>0.16589999999999999</v>
      </c>
      <c r="I2181" t="s">
        <v>77</v>
      </c>
      <c r="J2181" t="s">
        <v>31</v>
      </c>
      <c r="K2181">
        <v>4666.67</v>
      </c>
      <c r="L2181" t="s">
        <v>62</v>
      </c>
      <c r="M2181">
        <v>24</v>
      </c>
      <c r="N2181">
        <v>893</v>
      </c>
      <c r="O2181">
        <v>1</v>
      </c>
      <c r="P2181" t="s">
        <v>37</v>
      </c>
      <c r="Q2181">
        <v>17</v>
      </c>
      <c r="R2181">
        <v>16</v>
      </c>
      <c r="S2181">
        <v>1</v>
      </c>
      <c r="T2181">
        <v>3</v>
      </c>
      <c r="U2181" t="s">
        <v>147</v>
      </c>
      <c r="V2181">
        <v>15</v>
      </c>
      <c r="W2181">
        <v>0</v>
      </c>
      <c r="X2181">
        <v>36</v>
      </c>
      <c r="Y2181">
        <v>675</v>
      </c>
      <c r="Z2181">
        <v>679</v>
      </c>
      <c r="AA2181">
        <v>4666.67</v>
      </c>
      <c r="AB2181">
        <v>3</v>
      </c>
    </row>
    <row r="2182" spans="1:28" x14ac:dyDescent="0.25">
      <c r="A2182">
        <v>2181</v>
      </c>
      <c r="B2182">
        <v>14231</v>
      </c>
      <c r="C2182">
        <v>1450</v>
      </c>
      <c r="D2182">
        <v>1450</v>
      </c>
      <c r="E2182" s="1">
        <v>7.51E-2</v>
      </c>
      <c r="F2182" t="s">
        <v>14</v>
      </c>
      <c r="G2182" t="s">
        <v>33</v>
      </c>
      <c r="H2182" s="1">
        <v>0.222</v>
      </c>
      <c r="I2182" t="s">
        <v>38</v>
      </c>
      <c r="J2182" t="s">
        <v>31</v>
      </c>
      <c r="K2182">
        <v>833.33</v>
      </c>
      <c r="L2182" t="s">
        <v>55</v>
      </c>
      <c r="M2182">
        <v>9</v>
      </c>
      <c r="N2182">
        <v>709</v>
      </c>
      <c r="O2182">
        <v>0</v>
      </c>
      <c r="P2182" t="s">
        <v>100</v>
      </c>
      <c r="Q2182">
        <v>7</v>
      </c>
      <c r="R2182">
        <v>22</v>
      </c>
      <c r="S2182">
        <v>3</v>
      </c>
      <c r="T2182" t="s">
        <v>100</v>
      </c>
      <c r="U2182" t="s">
        <v>146</v>
      </c>
      <c r="V2182">
        <v>9</v>
      </c>
      <c r="W2182">
        <v>0</v>
      </c>
      <c r="X2182">
        <v>36</v>
      </c>
      <c r="Y2182">
        <v>740</v>
      </c>
      <c r="Z2182">
        <v>744</v>
      </c>
      <c r="AA2182">
        <v>833.33</v>
      </c>
      <c r="AB2182">
        <v>-1</v>
      </c>
    </row>
    <row r="2183" spans="1:28" x14ac:dyDescent="0.25">
      <c r="A2183">
        <v>2182</v>
      </c>
      <c r="B2183">
        <v>4537</v>
      </c>
      <c r="C2183">
        <v>6000</v>
      </c>
      <c r="D2183">
        <v>6000</v>
      </c>
      <c r="E2183" s="1">
        <v>0.14960000000000001</v>
      </c>
      <c r="F2183" t="s">
        <v>14</v>
      </c>
      <c r="G2183" t="s">
        <v>101</v>
      </c>
      <c r="H2183" s="1">
        <v>0.11550000000000001</v>
      </c>
      <c r="I2183" t="s">
        <v>20</v>
      </c>
      <c r="J2183" t="s">
        <v>31</v>
      </c>
      <c r="K2183">
        <v>7083.33</v>
      </c>
      <c r="L2183" t="s">
        <v>57</v>
      </c>
      <c r="M2183">
        <v>7</v>
      </c>
      <c r="N2183">
        <v>5341</v>
      </c>
      <c r="O2183">
        <v>0</v>
      </c>
      <c r="P2183" t="s">
        <v>22</v>
      </c>
      <c r="Q2183">
        <v>14</v>
      </c>
      <c r="R2183">
        <v>11</v>
      </c>
      <c r="S2183">
        <v>0</v>
      </c>
      <c r="T2183">
        <v>2</v>
      </c>
      <c r="U2183" t="s">
        <v>146</v>
      </c>
      <c r="V2183">
        <v>8</v>
      </c>
      <c r="W2183">
        <v>0</v>
      </c>
      <c r="X2183">
        <v>36</v>
      </c>
      <c r="Y2183">
        <v>760</v>
      </c>
      <c r="Z2183">
        <v>764</v>
      </c>
      <c r="AA2183">
        <v>7083.33</v>
      </c>
      <c r="AB2183">
        <v>2</v>
      </c>
    </row>
    <row r="2184" spans="1:28" x14ac:dyDescent="0.25">
      <c r="A2184">
        <v>2183</v>
      </c>
      <c r="B2184">
        <v>16023</v>
      </c>
      <c r="C2184">
        <v>4500</v>
      </c>
      <c r="D2184">
        <v>4500</v>
      </c>
      <c r="E2184" s="1">
        <v>6.54E-2</v>
      </c>
      <c r="F2184" t="s">
        <v>14</v>
      </c>
      <c r="G2184" t="s">
        <v>91</v>
      </c>
      <c r="H2184" s="1">
        <v>0.15820000000000001</v>
      </c>
      <c r="I2184" t="s">
        <v>85</v>
      </c>
      <c r="J2184" t="s">
        <v>17</v>
      </c>
      <c r="K2184">
        <v>3250</v>
      </c>
      <c r="L2184" t="s">
        <v>51</v>
      </c>
      <c r="M2184">
        <v>16</v>
      </c>
      <c r="N2184">
        <v>6049</v>
      </c>
      <c r="O2184">
        <v>0</v>
      </c>
      <c r="P2184" t="s">
        <v>40</v>
      </c>
      <c r="Q2184">
        <v>6</v>
      </c>
      <c r="R2184">
        <v>15</v>
      </c>
      <c r="S2184">
        <v>0</v>
      </c>
      <c r="T2184">
        <v>11</v>
      </c>
      <c r="U2184" t="s">
        <v>146</v>
      </c>
      <c r="V2184">
        <v>10</v>
      </c>
      <c r="W2184">
        <v>1</v>
      </c>
      <c r="X2184">
        <v>36</v>
      </c>
      <c r="Y2184">
        <v>725</v>
      </c>
      <c r="Z2184">
        <v>729</v>
      </c>
      <c r="AA2184">
        <v>3250</v>
      </c>
      <c r="AB2184">
        <v>11</v>
      </c>
    </row>
    <row r="2185" spans="1:28" x14ac:dyDescent="0.25">
      <c r="A2185">
        <v>2184</v>
      </c>
      <c r="B2185">
        <v>36134</v>
      </c>
      <c r="C2185">
        <v>14000</v>
      </c>
      <c r="D2185">
        <v>14000</v>
      </c>
      <c r="E2185" s="1">
        <v>6.6199999999999995E-2</v>
      </c>
      <c r="F2185" t="s">
        <v>14</v>
      </c>
      <c r="G2185" t="s">
        <v>15</v>
      </c>
      <c r="H2185" s="1">
        <v>0.20180000000000001</v>
      </c>
      <c r="I2185" t="s">
        <v>20</v>
      </c>
      <c r="J2185" t="s">
        <v>31</v>
      </c>
      <c r="K2185">
        <v>4583.33</v>
      </c>
      <c r="L2185" t="s">
        <v>82</v>
      </c>
      <c r="M2185">
        <v>15</v>
      </c>
      <c r="N2185">
        <v>15890</v>
      </c>
      <c r="O2185">
        <v>1</v>
      </c>
      <c r="P2185" t="s">
        <v>40</v>
      </c>
      <c r="Q2185">
        <v>6</v>
      </c>
      <c r="R2185">
        <v>20</v>
      </c>
      <c r="S2185">
        <v>1</v>
      </c>
      <c r="T2185">
        <v>11</v>
      </c>
      <c r="U2185" t="s">
        <v>147</v>
      </c>
      <c r="V2185">
        <v>8</v>
      </c>
      <c r="W2185">
        <v>0</v>
      </c>
      <c r="X2185">
        <v>36</v>
      </c>
      <c r="Y2185">
        <v>750</v>
      </c>
      <c r="Z2185">
        <v>754</v>
      </c>
      <c r="AA2185">
        <v>4583.33</v>
      </c>
      <c r="AB2185">
        <v>11</v>
      </c>
    </row>
    <row r="2186" spans="1:28" x14ac:dyDescent="0.25">
      <c r="A2186">
        <v>2185</v>
      </c>
      <c r="B2186">
        <v>87110</v>
      </c>
      <c r="C2186">
        <v>15000</v>
      </c>
      <c r="D2186">
        <v>15000</v>
      </c>
      <c r="E2186" s="1">
        <v>6.0299999999999999E-2</v>
      </c>
      <c r="F2186" t="s">
        <v>14</v>
      </c>
      <c r="G2186" t="s">
        <v>15</v>
      </c>
      <c r="H2186" s="1">
        <v>8.72E-2</v>
      </c>
      <c r="I2186" t="s">
        <v>38</v>
      </c>
      <c r="J2186" t="s">
        <v>17</v>
      </c>
      <c r="K2186">
        <v>12000</v>
      </c>
      <c r="L2186" t="s">
        <v>112</v>
      </c>
      <c r="M2186">
        <v>17</v>
      </c>
      <c r="N2186">
        <v>13151</v>
      </c>
      <c r="O2186">
        <v>0</v>
      </c>
      <c r="P2186" t="s">
        <v>22</v>
      </c>
      <c r="Q2186">
        <v>6</v>
      </c>
      <c r="R2186">
        <v>8</v>
      </c>
      <c r="S2186">
        <v>1</v>
      </c>
      <c r="T2186">
        <v>2</v>
      </c>
      <c r="U2186" t="s">
        <v>146</v>
      </c>
      <c r="V2186">
        <v>7</v>
      </c>
      <c r="W2186">
        <v>1</v>
      </c>
      <c r="X2186">
        <v>36</v>
      </c>
      <c r="Y2186">
        <v>800</v>
      </c>
      <c r="Z2186">
        <v>804</v>
      </c>
      <c r="AA2186">
        <v>12000</v>
      </c>
      <c r="AB2186">
        <v>2</v>
      </c>
    </row>
    <row r="2187" spans="1:28" x14ac:dyDescent="0.25">
      <c r="A2187">
        <v>2186</v>
      </c>
      <c r="B2187">
        <v>28467</v>
      </c>
      <c r="C2187">
        <v>22000</v>
      </c>
      <c r="D2187">
        <v>14550</v>
      </c>
      <c r="E2187" s="1">
        <v>0.1099</v>
      </c>
      <c r="F2187" t="s">
        <v>23</v>
      </c>
      <c r="G2187" t="s">
        <v>15</v>
      </c>
      <c r="H2187" s="1">
        <v>0.1583</v>
      </c>
      <c r="I2187" t="s">
        <v>20</v>
      </c>
      <c r="J2187" t="s">
        <v>17</v>
      </c>
      <c r="K2187">
        <v>5243.75</v>
      </c>
      <c r="L2187" t="s">
        <v>57</v>
      </c>
      <c r="M2187">
        <v>18</v>
      </c>
      <c r="N2187">
        <v>14115</v>
      </c>
      <c r="O2187">
        <v>0</v>
      </c>
      <c r="P2187" t="s">
        <v>22</v>
      </c>
      <c r="Q2187">
        <v>10</v>
      </c>
      <c r="R2187">
        <v>15</v>
      </c>
      <c r="S2187">
        <v>1</v>
      </c>
      <c r="T2187">
        <v>2</v>
      </c>
      <c r="U2187" t="s">
        <v>146</v>
      </c>
      <c r="V2187">
        <v>8</v>
      </c>
      <c r="W2187">
        <v>1</v>
      </c>
      <c r="X2187">
        <v>60</v>
      </c>
      <c r="Y2187">
        <v>760</v>
      </c>
      <c r="Z2187">
        <v>764</v>
      </c>
      <c r="AA2187">
        <v>5243.75</v>
      </c>
      <c r="AB2187">
        <v>2</v>
      </c>
    </row>
    <row r="2188" spans="1:28" x14ac:dyDescent="0.25">
      <c r="A2188">
        <v>2187</v>
      </c>
      <c r="B2188">
        <v>928</v>
      </c>
      <c r="C2188">
        <v>10000</v>
      </c>
      <c r="D2188">
        <v>1300</v>
      </c>
      <c r="E2188" s="1">
        <v>0.1103</v>
      </c>
      <c r="F2188" t="s">
        <v>14</v>
      </c>
      <c r="G2188" t="s">
        <v>29</v>
      </c>
      <c r="H2188" s="1">
        <v>0.1103</v>
      </c>
      <c r="I2188" t="s">
        <v>61</v>
      </c>
      <c r="J2188" t="s">
        <v>17</v>
      </c>
      <c r="K2188">
        <v>6666.67</v>
      </c>
      <c r="L2188" t="s">
        <v>27</v>
      </c>
      <c r="M2188">
        <v>8</v>
      </c>
      <c r="N2188">
        <v>43712</v>
      </c>
      <c r="O2188">
        <v>0</v>
      </c>
      <c r="P2188" t="s">
        <v>64</v>
      </c>
      <c r="Q2188">
        <v>11</v>
      </c>
      <c r="R2188">
        <v>11</v>
      </c>
      <c r="S2188">
        <v>2</v>
      </c>
      <c r="T2188">
        <v>4</v>
      </c>
      <c r="U2188" t="s">
        <v>146</v>
      </c>
      <c r="V2188">
        <v>14</v>
      </c>
      <c r="W2188">
        <v>1</v>
      </c>
      <c r="X2188">
        <v>36</v>
      </c>
      <c r="Y2188">
        <v>695</v>
      </c>
      <c r="Z2188">
        <v>699</v>
      </c>
      <c r="AA2188">
        <v>6666.67</v>
      </c>
      <c r="AB2188">
        <v>4</v>
      </c>
    </row>
    <row r="2189" spans="1:28" x14ac:dyDescent="0.25">
      <c r="A2189">
        <v>2188</v>
      </c>
      <c r="B2189">
        <v>84897</v>
      </c>
      <c r="C2189">
        <v>35000</v>
      </c>
      <c r="D2189">
        <v>35000</v>
      </c>
      <c r="E2189" s="1">
        <v>0.2049</v>
      </c>
      <c r="F2189" t="s">
        <v>14</v>
      </c>
      <c r="G2189" t="s">
        <v>15</v>
      </c>
      <c r="H2189" s="1">
        <v>0.2082</v>
      </c>
      <c r="I2189" t="s">
        <v>20</v>
      </c>
      <c r="J2189" t="s">
        <v>17</v>
      </c>
      <c r="K2189">
        <v>12333.33</v>
      </c>
      <c r="L2189" t="s">
        <v>83</v>
      </c>
      <c r="M2189">
        <v>23</v>
      </c>
      <c r="N2189">
        <v>36870</v>
      </c>
      <c r="O2189">
        <v>0</v>
      </c>
      <c r="P2189" t="s">
        <v>40</v>
      </c>
      <c r="Q2189">
        <v>20</v>
      </c>
      <c r="R2189">
        <v>20</v>
      </c>
      <c r="S2189">
        <v>1</v>
      </c>
      <c r="T2189">
        <v>11</v>
      </c>
      <c r="U2189" t="s">
        <v>146</v>
      </c>
      <c r="V2189">
        <v>13</v>
      </c>
      <c r="W2189">
        <v>1</v>
      </c>
      <c r="X2189">
        <v>36</v>
      </c>
      <c r="Y2189">
        <v>700</v>
      </c>
      <c r="Z2189">
        <v>704</v>
      </c>
      <c r="AA2189">
        <v>12333.33</v>
      </c>
      <c r="AB2189">
        <v>11</v>
      </c>
    </row>
    <row r="2190" spans="1:28" x14ac:dyDescent="0.25">
      <c r="A2190">
        <v>2189</v>
      </c>
      <c r="B2190">
        <v>63224</v>
      </c>
      <c r="C2190">
        <v>10000</v>
      </c>
      <c r="D2190">
        <v>10000</v>
      </c>
      <c r="E2190" s="1">
        <v>0.2049</v>
      </c>
      <c r="F2190" t="s">
        <v>14</v>
      </c>
      <c r="G2190" t="s">
        <v>15</v>
      </c>
      <c r="H2190" s="1">
        <v>0.1875</v>
      </c>
      <c r="I2190" t="s">
        <v>20</v>
      </c>
      <c r="J2190" t="s">
        <v>31</v>
      </c>
      <c r="K2190">
        <v>5250</v>
      </c>
      <c r="L2190" t="s">
        <v>43</v>
      </c>
      <c r="M2190">
        <v>25</v>
      </c>
      <c r="N2190">
        <v>3802</v>
      </c>
      <c r="O2190">
        <v>1</v>
      </c>
      <c r="P2190" t="s">
        <v>37</v>
      </c>
      <c r="Q2190">
        <v>20</v>
      </c>
      <c r="R2190">
        <v>18</v>
      </c>
      <c r="S2190">
        <v>1</v>
      </c>
      <c r="T2190">
        <v>3</v>
      </c>
      <c r="U2190" t="s">
        <v>147</v>
      </c>
      <c r="V2190">
        <v>14</v>
      </c>
      <c r="W2190">
        <v>0</v>
      </c>
      <c r="X2190">
        <v>36</v>
      </c>
      <c r="Y2190">
        <v>685</v>
      </c>
      <c r="Z2190">
        <v>689</v>
      </c>
      <c r="AA2190">
        <v>5250</v>
      </c>
      <c r="AB2190">
        <v>3</v>
      </c>
    </row>
    <row r="2191" spans="1:28" x14ac:dyDescent="0.25">
      <c r="A2191">
        <v>2190</v>
      </c>
      <c r="B2191">
        <v>103951</v>
      </c>
      <c r="C2191">
        <v>6000</v>
      </c>
      <c r="D2191">
        <v>6000</v>
      </c>
      <c r="E2191" s="1">
        <v>0.13980000000000001</v>
      </c>
      <c r="F2191" t="s">
        <v>23</v>
      </c>
      <c r="G2191" t="s">
        <v>91</v>
      </c>
      <c r="H2191" s="1">
        <v>0.2429</v>
      </c>
      <c r="I2191" t="s">
        <v>24</v>
      </c>
      <c r="J2191" t="s">
        <v>31</v>
      </c>
      <c r="K2191">
        <v>2400</v>
      </c>
      <c r="L2191" t="s">
        <v>27</v>
      </c>
      <c r="M2191">
        <v>11</v>
      </c>
      <c r="N2191">
        <v>6069</v>
      </c>
      <c r="O2191">
        <v>4</v>
      </c>
      <c r="P2191" t="s">
        <v>32</v>
      </c>
      <c r="Q2191">
        <v>13</v>
      </c>
      <c r="R2191">
        <v>24</v>
      </c>
      <c r="S2191">
        <v>0</v>
      </c>
      <c r="T2191">
        <v>9</v>
      </c>
      <c r="U2191" t="s">
        <v>149</v>
      </c>
      <c r="V2191">
        <v>14</v>
      </c>
      <c r="W2191">
        <v>0</v>
      </c>
      <c r="X2191">
        <v>60</v>
      </c>
      <c r="Y2191">
        <v>695</v>
      </c>
      <c r="Z2191">
        <v>699</v>
      </c>
      <c r="AA2191">
        <v>2400</v>
      </c>
      <c r="AB2191">
        <v>9</v>
      </c>
    </row>
    <row r="2192" spans="1:28" x14ac:dyDescent="0.25">
      <c r="A2192">
        <v>2191</v>
      </c>
      <c r="B2192">
        <v>72766</v>
      </c>
      <c r="C2192">
        <v>10000</v>
      </c>
      <c r="D2192">
        <v>10000</v>
      </c>
      <c r="E2192" s="1">
        <v>0.158</v>
      </c>
      <c r="F2192" t="s">
        <v>14</v>
      </c>
      <c r="G2192" t="s">
        <v>15</v>
      </c>
      <c r="H2192" s="1">
        <v>0.13100000000000001</v>
      </c>
      <c r="I2192" t="s">
        <v>90</v>
      </c>
      <c r="J2192" t="s">
        <v>17</v>
      </c>
      <c r="K2192">
        <v>4458.33</v>
      </c>
      <c r="L2192" t="s">
        <v>62</v>
      </c>
      <c r="M2192">
        <v>7</v>
      </c>
      <c r="N2192">
        <v>6413</v>
      </c>
      <c r="O2192">
        <v>1</v>
      </c>
      <c r="P2192" t="s">
        <v>19</v>
      </c>
      <c r="Q2192">
        <v>15</v>
      </c>
      <c r="R2192">
        <v>13</v>
      </c>
      <c r="S2192">
        <v>1</v>
      </c>
      <c r="T2192">
        <v>0</v>
      </c>
      <c r="U2192" t="s">
        <v>147</v>
      </c>
      <c r="V2192">
        <v>15</v>
      </c>
      <c r="W2192">
        <v>1</v>
      </c>
      <c r="X2192">
        <v>36</v>
      </c>
      <c r="Y2192">
        <v>675</v>
      </c>
      <c r="Z2192">
        <v>679</v>
      </c>
      <c r="AA2192">
        <v>4458.33</v>
      </c>
      <c r="AB2192">
        <v>0</v>
      </c>
    </row>
    <row r="2193" spans="1:28" x14ac:dyDescent="0.25">
      <c r="A2193">
        <v>2192</v>
      </c>
      <c r="B2193">
        <v>4843</v>
      </c>
      <c r="C2193">
        <v>10000</v>
      </c>
      <c r="D2193">
        <v>9950</v>
      </c>
      <c r="E2193" s="1">
        <v>8.9399999999999993E-2</v>
      </c>
      <c r="F2193" t="s">
        <v>14</v>
      </c>
      <c r="G2193" t="s">
        <v>15</v>
      </c>
      <c r="H2193" s="1">
        <v>0.13730000000000001</v>
      </c>
      <c r="I2193" t="s">
        <v>99</v>
      </c>
      <c r="J2193" t="s">
        <v>31</v>
      </c>
      <c r="K2193">
        <v>3125</v>
      </c>
      <c r="L2193" t="s">
        <v>80</v>
      </c>
      <c r="M2193">
        <v>5</v>
      </c>
      <c r="N2193">
        <v>417</v>
      </c>
      <c r="O2193">
        <v>2</v>
      </c>
      <c r="P2193" t="s">
        <v>49</v>
      </c>
      <c r="Q2193">
        <v>8</v>
      </c>
      <c r="R2193">
        <v>13</v>
      </c>
      <c r="S2193">
        <v>1</v>
      </c>
      <c r="T2193">
        <v>1</v>
      </c>
      <c r="U2193" t="s">
        <v>148</v>
      </c>
      <c r="V2193">
        <v>8</v>
      </c>
      <c r="W2193">
        <v>0</v>
      </c>
      <c r="X2193">
        <v>36</v>
      </c>
      <c r="Y2193">
        <v>785</v>
      </c>
      <c r="Z2193">
        <v>789</v>
      </c>
      <c r="AA2193">
        <v>3125</v>
      </c>
      <c r="AB2193">
        <v>1</v>
      </c>
    </row>
    <row r="2194" spans="1:28" x14ac:dyDescent="0.25">
      <c r="A2194">
        <v>2193</v>
      </c>
      <c r="B2194">
        <v>101907</v>
      </c>
      <c r="C2194">
        <v>12000</v>
      </c>
      <c r="D2194">
        <v>3639.28</v>
      </c>
      <c r="E2194" s="1">
        <v>0.13300000000000001</v>
      </c>
      <c r="F2194" t="s">
        <v>14</v>
      </c>
      <c r="G2194" t="s">
        <v>15</v>
      </c>
      <c r="H2194" s="1">
        <v>0.12770000000000001</v>
      </c>
      <c r="I2194" t="s">
        <v>24</v>
      </c>
      <c r="J2194" t="s">
        <v>31</v>
      </c>
      <c r="K2194">
        <v>3000</v>
      </c>
      <c r="L2194" t="s">
        <v>73</v>
      </c>
      <c r="M2194">
        <v>15</v>
      </c>
      <c r="N2194">
        <v>8480</v>
      </c>
      <c r="O2194">
        <v>4</v>
      </c>
      <c r="P2194" t="s">
        <v>47</v>
      </c>
      <c r="Q2194">
        <v>13</v>
      </c>
      <c r="R2194">
        <v>12</v>
      </c>
      <c r="S2194">
        <v>1</v>
      </c>
      <c r="T2194">
        <v>6</v>
      </c>
      <c r="U2194" t="s">
        <v>149</v>
      </c>
      <c r="V2194">
        <v>18</v>
      </c>
      <c r="W2194">
        <v>0</v>
      </c>
      <c r="X2194">
        <v>36</v>
      </c>
      <c r="Y2194">
        <v>660</v>
      </c>
      <c r="Z2194">
        <v>664</v>
      </c>
      <c r="AA2194">
        <v>3000</v>
      </c>
      <c r="AB2194">
        <v>6</v>
      </c>
    </row>
    <row r="2195" spans="1:28" x14ac:dyDescent="0.25">
      <c r="A2195">
        <v>2194</v>
      </c>
      <c r="B2195">
        <v>40756</v>
      </c>
      <c r="C2195">
        <v>9600</v>
      </c>
      <c r="D2195">
        <v>9600</v>
      </c>
      <c r="E2195" s="1">
        <v>0.14649999999999999</v>
      </c>
      <c r="F2195" t="s">
        <v>14</v>
      </c>
      <c r="G2195" t="s">
        <v>29</v>
      </c>
      <c r="H2195" s="1">
        <v>2.2100000000000002E-2</v>
      </c>
      <c r="I2195" t="s">
        <v>24</v>
      </c>
      <c r="J2195" t="s">
        <v>31</v>
      </c>
      <c r="K2195">
        <v>5833.33</v>
      </c>
      <c r="L2195" t="s">
        <v>62</v>
      </c>
      <c r="M2195">
        <v>7</v>
      </c>
      <c r="N2195">
        <v>5879</v>
      </c>
      <c r="O2195">
        <v>1</v>
      </c>
      <c r="P2195" t="s">
        <v>53</v>
      </c>
      <c r="Q2195">
        <v>14</v>
      </c>
      <c r="R2195">
        <v>2</v>
      </c>
      <c r="S2195">
        <v>2</v>
      </c>
      <c r="T2195">
        <v>7</v>
      </c>
      <c r="U2195" t="s">
        <v>147</v>
      </c>
      <c r="V2195">
        <v>15</v>
      </c>
      <c r="W2195">
        <v>0</v>
      </c>
      <c r="X2195">
        <v>36</v>
      </c>
      <c r="Y2195">
        <v>675</v>
      </c>
      <c r="Z2195">
        <v>679</v>
      </c>
      <c r="AA2195">
        <v>5833.33</v>
      </c>
      <c r="AB2195">
        <v>7</v>
      </c>
    </row>
    <row r="2196" spans="1:28" x14ac:dyDescent="0.25">
      <c r="A2196">
        <v>2195</v>
      </c>
      <c r="B2196">
        <v>27030</v>
      </c>
      <c r="C2196">
        <v>17800</v>
      </c>
      <c r="D2196">
        <v>17775</v>
      </c>
      <c r="E2196" s="1">
        <v>0.22109999999999999</v>
      </c>
      <c r="F2196" t="s">
        <v>23</v>
      </c>
      <c r="G2196" t="s">
        <v>15</v>
      </c>
      <c r="H2196" s="1">
        <v>5.8599999999999999E-2</v>
      </c>
      <c r="I2196" t="s">
        <v>85</v>
      </c>
      <c r="J2196" t="s">
        <v>31</v>
      </c>
      <c r="K2196">
        <v>7000</v>
      </c>
      <c r="L2196" t="s">
        <v>73</v>
      </c>
      <c r="M2196">
        <v>9</v>
      </c>
      <c r="N2196">
        <v>6708</v>
      </c>
      <c r="O2196">
        <v>0</v>
      </c>
      <c r="P2196" t="s">
        <v>47</v>
      </c>
      <c r="Q2196">
        <v>22</v>
      </c>
      <c r="R2196">
        <v>5</v>
      </c>
      <c r="S2196">
        <v>1</v>
      </c>
      <c r="T2196">
        <v>6</v>
      </c>
      <c r="U2196" t="s">
        <v>146</v>
      </c>
      <c r="V2196">
        <v>18</v>
      </c>
      <c r="W2196">
        <v>0</v>
      </c>
      <c r="X2196">
        <v>60</v>
      </c>
      <c r="Y2196">
        <v>660</v>
      </c>
      <c r="Z2196">
        <v>664</v>
      </c>
      <c r="AA2196">
        <v>7000</v>
      </c>
      <c r="AB2196">
        <v>6</v>
      </c>
    </row>
    <row r="2197" spans="1:28" x14ac:dyDescent="0.25">
      <c r="A2197">
        <v>2196</v>
      </c>
      <c r="B2197">
        <v>69983</v>
      </c>
      <c r="C2197">
        <v>2000</v>
      </c>
      <c r="D2197">
        <v>2000</v>
      </c>
      <c r="E2197" s="1">
        <v>7.6200000000000004E-2</v>
      </c>
      <c r="F2197" t="s">
        <v>14</v>
      </c>
      <c r="G2197" t="s">
        <v>76</v>
      </c>
      <c r="H2197" s="1">
        <v>0.24690000000000001</v>
      </c>
      <c r="I2197" t="s">
        <v>20</v>
      </c>
      <c r="J2197" t="s">
        <v>17</v>
      </c>
      <c r="K2197">
        <v>4333.33</v>
      </c>
      <c r="L2197" t="s">
        <v>63</v>
      </c>
      <c r="M2197">
        <v>10</v>
      </c>
      <c r="N2197">
        <v>2792</v>
      </c>
      <c r="O2197">
        <v>4</v>
      </c>
      <c r="P2197" t="s">
        <v>40</v>
      </c>
      <c r="Q2197">
        <v>7</v>
      </c>
      <c r="R2197">
        <v>24</v>
      </c>
      <c r="S2197">
        <v>5</v>
      </c>
      <c r="T2197">
        <v>11</v>
      </c>
      <c r="U2197" t="s">
        <v>149</v>
      </c>
      <c r="V2197">
        <v>7</v>
      </c>
      <c r="W2197">
        <v>1</v>
      </c>
      <c r="X2197">
        <v>36</v>
      </c>
      <c r="Y2197">
        <v>765</v>
      </c>
      <c r="Z2197">
        <v>769</v>
      </c>
      <c r="AA2197">
        <v>4333.33</v>
      </c>
      <c r="AB2197">
        <v>11</v>
      </c>
    </row>
    <row r="2198" spans="1:28" x14ac:dyDescent="0.25">
      <c r="A2198">
        <v>2197</v>
      </c>
      <c r="B2198">
        <v>100440</v>
      </c>
      <c r="C2198">
        <v>18825</v>
      </c>
      <c r="D2198">
        <v>18825</v>
      </c>
      <c r="E2198" s="1">
        <v>0.21</v>
      </c>
      <c r="F2198" t="s">
        <v>23</v>
      </c>
      <c r="G2198" t="s">
        <v>15</v>
      </c>
      <c r="H2198" s="1">
        <v>0.19220000000000001</v>
      </c>
      <c r="I2198" t="s">
        <v>34</v>
      </c>
      <c r="J2198" t="s">
        <v>31</v>
      </c>
      <c r="K2198">
        <v>4583.33</v>
      </c>
      <c r="L2198" t="s">
        <v>84</v>
      </c>
      <c r="M2198">
        <v>8</v>
      </c>
      <c r="N2198">
        <v>17292</v>
      </c>
      <c r="O2198">
        <v>2</v>
      </c>
      <c r="P2198" t="s">
        <v>40</v>
      </c>
      <c r="Q2198">
        <v>21</v>
      </c>
      <c r="R2198">
        <v>19</v>
      </c>
      <c r="S2198">
        <v>1</v>
      </c>
      <c r="T2198">
        <v>11</v>
      </c>
      <c r="U2198" t="s">
        <v>148</v>
      </c>
      <c r="V2198">
        <v>15</v>
      </c>
      <c r="W2198">
        <v>0</v>
      </c>
      <c r="X2198">
        <v>60</v>
      </c>
      <c r="Y2198">
        <v>680</v>
      </c>
      <c r="Z2198">
        <v>684</v>
      </c>
      <c r="AA2198">
        <v>4583.33</v>
      </c>
      <c r="AB2198">
        <v>11</v>
      </c>
    </row>
    <row r="2199" spans="1:28" x14ac:dyDescent="0.25">
      <c r="A2199">
        <v>2198</v>
      </c>
      <c r="B2199">
        <v>21657</v>
      </c>
      <c r="C2199">
        <v>3000</v>
      </c>
      <c r="D2199">
        <v>2509.17</v>
      </c>
      <c r="E2199" s="1">
        <v>0.13059999999999999</v>
      </c>
      <c r="F2199" t="s">
        <v>14</v>
      </c>
      <c r="G2199" t="s">
        <v>75</v>
      </c>
      <c r="H2199" s="1">
        <v>0.1206</v>
      </c>
      <c r="I2199" t="s">
        <v>108</v>
      </c>
      <c r="J2199" t="s">
        <v>31</v>
      </c>
      <c r="K2199">
        <v>2571.42</v>
      </c>
      <c r="L2199" t="s">
        <v>42</v>
      </c>
      <c r="M2199">
        <v>2</v>
      </c>
      <c r="N2199">
        <v>0</v>
      </c>
      <c r="O2199">
        <v>3</v>
      </c>
      <c r="P2199" t="s">
        <v>47</v>
      </c>
      <c r="Q2199">
        <v>13</v>
      </c>
      <c r="R2199">
        <v>12</v>
      </c>
      <c r="S2199">
        <v>0</v>
      </c>
      <c r="T2199">
        <v>6</v>
      </c>
      <c r="U2199" t="s">
        <v>149</v>
      </c>
      <c r="V2199">
        <v>12</v>
      </c>
      <c r="W2199">
        <v>0</v>
      </c>
      <c r="X2199">
        <v>36</v>
      </c>
      <c r="Y2199">
        <v>705</v>
      </c>
      <c r="Z2199">
        <v>709</v>
      </c>
      <c r="AA2199">
        <v>2571.42</v>
      </c>
      <c r="AB2199">
        <v>6</v>
      </c>
    </row>
    <row r="2200" spans="1:28" x14ac:dyDescent="0.25">
      <c r="A2200">
        <v>2199</v>
      </c>
      <c r="B2200">
        <v>78336</v>
      </c>
      <c r="C2200">
        <v>2000</v>
      </c>
      <c r="D2200">
        <v>2000</v>
      </c>
      <c r="E2200" s="1">
        <v>0.13109999999999999</v>
      </c>
      <c r="F2200" t="s">
        <v>14</v>
      </c>
      <c r="G2200" t="s">
        <v>15</v>
      </c>
      <c r="H2200" s="1">
        <v>0.1913</v>
      </c>
      <c r="I2200" t="s">
        <v>114</v>
      </c>
      <c r="J2200" t="s">
        <v>31</v>
      </c>
      <c r="K2200">
        <v>2916.67</v>
      </c>
      <c r="L2200" t="s">
        <v>36</v>
      </c>
      <c r="M2200">
        <v>7</v>
      </c>
      <c r="N2200">
        <v>4376</v>
      </c>
      <c r="O2200">
        <v>0</v>
      </c>
      <c r="P2200" t="s">
        <v>40</v>
      </c>
      <c r="Q2200">
        <v>13</v>
      </c>
      <c r="R2200">
        <v>19</v>
      </c>
      <c r="S2200">
        <v>1</v>
      </c>
      <c r="T2200">
        <v>11</v>
      </c>
      <c r="U2200" t="s">
        <v>146</v>
      </c>
      <c r="V2200">
        <v>16</v>
      </c>
      <c r="W2200">
        <v>0</v>
      </c>
      <c r="X2200">
        <v>36</v>
      </c>
      <c r="Y2200">
        <v>670</v>
      </c>
      <c r="Z2200">
        <v>674</v>
      </c>
      <c r="AA2200">
        <v>2916.67</v>
      </c>
      <c r="AB2200">
        <v>11</v>
      </c>
    </row>
    <row r="2201" spans="1:28" x14ac:dyDescent="0.25">
      <c r="A2201">
        <v>2200</v>
      </c>
      <c r="B2201">
        <v>83749</v>
      </c>
      <c r="C2201">
        <v>9000</v>
      </c>
      <c r="D2201">
        <v>9000</v>
      </c>
      <c r="E2201" s="1">
        <v>0.1777</v>
      </c>
      <c r="F2201" t="s">
        <v>14</v>
      </c>
      <c r="G2201" t="s">
        <v>15</v>
      </c>
      <c r="H2201" s="1">
        <v>0.13719999999999999</v>
      </c>
      <c r="I2201" t="s">
        <v>24</v>
      </c>
      <c r="J2201" t="s">
        <v>31</v>
      </c>
      <c r="K2201">
        <v>4583.33</v>
      </c>
      <c r="L2201" t="s">
        <v>36</v>
      </c>
      <c r="M2201">
        <v>14</v>
      </c>
      <c r="N2201">
        <v>21175</v>
      </c>
      <c r="O2201">
        <v>1</v>
      </c>
      <c r="P2201" t="s">
        <v>28</v>
      </c>
      <c r="Q2201">
        <v>17</v>
      </c>
      <c r="R2201">
        <v>13</v>
      </c>
      <c r="S2201">
        <v>1</v>
      </c>
      <c r="T2201">
        <v>5</v>
      </c>
      <c r="U2201" t="s">
        <v>147</v>
      </c>
      <c r="V2201">
        <v>16</v>
      </c>
      <c r="W2201">
        <v>0</v>
      </c>
      <c r="X2201">
        <v>36</v>
      </c>
      <c r="Y2201">
        <v>670</v>
      </c>
      <c r="Z2201">
        <v>674</v>
      </c>
      <c r="AA2201">
        <v>4583.33</v>
      </c>
      <c r="AB2201">
        <v>5</v>
      </c>
    </row>
    <row r="2202" spans="1:28" x14ac:dyDescent="0.25">
      <c r="A2202">
        <v>2201</v>
      </c>
      <c r="B2202">
        <v>96051</v>
      </c>
      <c r="C2202">
        <v>5750</v>
      </c>
      <c r="D2202">
        <v>5750</v>
      </c>
      <c r="E2202" s="1">
        <v>0.13109999999999999</v>
      </c>
      <c r="F2202" t="s">
        <v>14</v>
      </c>
      <c r="G2202" t="s">
        <v>29</v>
      </c>
      <c r="H2202" s="1">
        <v>0.2424</v>
      </c>
      <c r="I2202" t="s">
        <v>71</v>
      </c>
      <c r="J2202" t="s">
        <v>31</v>
      </c>
      <c r="K2202">
        <v>1675</v>
      </c>
      <c r="L2202" t="s">
        <v>42</v>
      </c>
      <c r="M2202">
        <v>18</v>
      </c>
      <c r="N2202">
        <v>8035</v>
      </c>
      <c r="O2202">
        <v>0</v>
      </c>
      <c r="P2202" t="s">
        <v>64</v>
      </c>
      <c r="Q2202">
        <v>13</v>
      </c>
      <c r="R2202">
        <v>24</v>
      </c>
      <c r="S2202">
        <v>2</v>
      </c>
      <c r="T2202">
        <v>4</v>
      </c>
      <c r="U2202" t="s">
        <v>146</v>
      </c>
      <c r="V2202">
        <v>12</v>
      </c>
      <c r="W2202">
        <v>0</v>
      </c>
      <c r="X2202">
        <v>36</v>
      </c>
      <c r="Y2202">
        <v>705</v>
      </c>
      <c r="Z2202">
        <v>709</v>
      </c>
      <c r="AA2202">
        <v>1675</v>
      </c>
      <c r="AB2202">
        <v>4</v>
      </c>
    </row>
    <row r="2203" spans="1:28" x14ac:dyDescent="0.25">
      <c r="A2203">
        <v>2202</v>
      </c>
      <c r="B2203">
        <v>55598</v>
      </c>
      <c r="C2203">
        <v>21725</v>
      </c>
      <c r="D2203">
        <v>21725</v>
      </c>
      <c r="E2203" s="1">
        <v>0.19220000000000001</v>
      </c>
      <c r="F2203" t="s">
        <v>23</v>
      </c>
      <c r="G2203" t="s">
        <v>15</v>
      </c>
      <c r="H2203" s="1">
        <v>0.2248</v>
      </c>
      <c r="I2203" t="s">
        <v>41</v>
      </c>
      <c r="J2203" t="s">
        <v>35</v>
      </c>
      <c r="K2203">
        <v>3629.58</v>
      </c>
      <c r="L2203" t="s">
        <v>62</v>
      </c>
      <c r="M2203">
        <v>7</v>
      </c>
      <c r="N2203">
        <v>19685</v>
      </c>
      <c r="O2203">
        <v>0</v>
      </c>
      <c r="P2203" t="s">
        <v>40</v>
      </c>
      <c r="Q2203">
        <v>19</v>
      </c>
      <c r="R2203">
        <v>22</v>
      </c>
      <c r="S2203">
        <v>1</v>
      </c>
      <c r="T2203">
        <v>11</v>
      </c>
      <c r="U2203" t="s">
        <v>146</v>
      </c>
      <c r="V2203">
        <v>15</v>
      </c>
      <c r="W2203">
        <v>1</v>
      </c>
      <c r="X2203">
        <v>60</v>
      </c>
      <c r="Y2203">
        <v>675</v>
      </c>
      <c r="Z2203">
        <v>679</v>
      </c>
      <c r="AA2203">
        <v>3629.58</v>
      </c>
      <c r="AB2203">
        <v>11</v>
      </c>
    </row>
    <row r="2204" spans="1:28" x14ac:dyDescent="0.25">
      <c r="A2204">
        <v>2203</v>
      </c>
      <c r="B2204">
        <v>92347</v>
      </c>
      <c r="C2204">
        <v>20000</v>
      </c>
      <c r="D2204">
        <v>20000</v>
      </c>
      <c r="E2204" s="1">
        <v>7.9000000000000001E-2</v>
      </c>
      <c r="F2204" t="s">
        <v>14</v>
      </c>
      <c r="G2204" t="s">
        <v>15</v>
      </c>
      <c r="H2204" s="1">
        <v>0.33279999999999998</v>
      </c>
      <c r="I2204" t="s">
        <v>71</v>
      </c>
      <c r="J2204" t="s">
        <v>31</v>
      </c>
      <c r="K2204">
        <v>8666.67</v>
      </c>
      <c r="L2204" t="s">
        <v>51</v>
      </c>
      <c r="M2204">
        <v>9</v>
      </c>
      <c r="N2204">
        <v>33067</v>
      </c>
      <c r="O2204">
        <v>0</v>
      </c>
      <c r="P2204" t="s">
        <v>37</v>
      </c>
      <c r="Q2204">
        <v>7</v>
      </c>
      <c r="R2204">
        <v>33</v>
      </c>
      <c r="S2204">
        <v>1</v>
      </c>
      <c r="T2204">
        <v>3</v>
      </c>
      <c r="U2204" t="s">
        <v>146</v>
      </c>
      <c r="V2204">
        <v>10</v>
      </c>
      <c r="W2204">
        <v>0</v>
      </c>
      <c r="X2204">
        <v>36</v>
      </c>
      <c r="Y2204">
        <v>725</v>
      </c>
      <c r="Z2204">
        <v>729</v>
      </c>
      <c r="AA2204">
        <v>8666.67</v>
      </c>
      <c r="AB2204">
        <v>3</v>
      </c>
    </row>
    <row r="2205" spans="1:28" x14ac:dyDescent="0.25">
      <c r="A2205">
        <v>2204</v>
      </c>
      <c r="B2205">
        <v>34650</v>
      </c>
      <c r="C2205">
        <v>15350</v>
      </c>
      <c r="D2205">
        <v>15325</v>
      </c>
      <c r="E2205" s="1">
        <v>0.13489999999999999</v>
      </c>
      <c r="F2205" t="s">
        <v>23</v>
      </c>
      <c r="G2205" t="s">
        <v>15</v>
      </c>
      <c r="H2205" s="1">
        <v>0.2863</v>
      </c>
      <c r="I2205" t="s">
        <v>79</v>
      </c>
      <c r="J2205" t="s">
        <v>17</v>
      </c>
      <c r="K2205">
        <v>3200</v>
      </c>
      <c r="L2205" t="s">
        <v>52</v>
      </c>
      <c r="M2205">
        <v>6</v>
      </c>
      <c r="N2205">
        <v>9946</v>
      </c>
      <c r="O2205">
        <v>1</v>
      </c>
      <c r="P2205" t="s">
        <v>40</v>
      </c>
      <c r="Q2205">
        <v>13</v>
      </c>
      <c r="R2205">
        <v>28</v>
      </c>
      <c r="S2205">
        <v>1</v>
      </c>
      <c r="T2205">
        <v>11</v>
      </c>
      <c r="U2205" t="s">
        <v>147</v>
      </c>
      <c r="V2205">
        <v>9</v>
      </c>
      <c r="W2205">
        <v>1</v>
      </c>
      <c r="X2205">
        <v>60</v>
      </c>
      <c r="Y2205">
        <v>730</v>
      </c>
      <c r="Z2205">
        <v>734</v>
      </c>
      <c r="AA2205">
        <v>3200</v>
      </c>
      <c r="AB2205">
        <v>11</v>
      </c>
    </row>
    <row r="2206" spans="1:28" x14ac:dyDescent="0.25">
      <c r="A2206">
        <v>2205</v>
      </c>
      <c r="B2206">
        <v>63101</v>
      </c>
      <c r="C2206">
        <v>8400</v>
      </c>
      <c r="D2206">
        <v>8400</v>
      </c>
      <c r="E2206" s="1">
        <v>0.14330000000000001</v>
      </c>
      <c r="F2206" t="s">
        <v>14</v>
      </c>
      <c r="G2206" t="s">
        <v>15</v>
      </c>
      <c r="H2206" s="1">
        <v>0.11609999999999999</v>
      </c>
      <c r="I2206" t="s">
        <v>24</v>
      </c>
      <c r="J2206" t="s">
        <v>31</v>
      </c>
      <c r="K2206">
        <v>3333.33</v>
      </c>
      <c r="L2206" t="s">
        <v>36</v>
      </c>
      <c r="M2206">
        <v>11</v>
      </c>
      <c r="N2206">
        <v>2060</v>
      </c>
      <c r="O2206">
        <v>0</v>
      </c>
      <c r="P2206" t="s">
        <v>19</v>
      </c>
      <c r="Q2206">
        <v>14</v>
      </c>
      <c r="R2206">
        <v>11</v>
      </c>
      <c r="S2206">
        <v>1</v>
      </c>
      <c r="T2206">
        <v>0</v>
      </c>
      <c r="U2206" t="s">
        <v>146</v>
      </c>
      <c r="V2206">
        <v>16</v>
      </c>
      <c r="W2206">
        <v>0</v>
      </c>
      <c r="X2206">
        <v>36</v>
      </c>
      <c r="Y2206">
        <v>670</v>
      </c>
      <c r="Z2206">
        <v>674</v>
      </c>
      <c r="AA2206">
        <v>3333.33</v>
      </c>
      <c r="AB2206">
        <v>0</v>
      </c>
    </row>
    <row r="2207" spans="1:28" x14ac:dyDescent="0.25">
      <c r="A2207">
        <v>2206</v>
      </c>
      <c r="B2207">
        <v>29797</v>
      </c>
      <c r="C2207">
        <v>4500</v>
      </c>
      <c r="D2207">
        <v>4500</v>
      </c>
      <c r="E2207" s="1">
        <v>7.4899999999999994E-2</v>
      </c>
      <c r="F2207" t="s">
        <v>14</v>
      </c>
      <c r="G2207" t="s">
        <v>29</v>
      </c>
      <c r="H2207" s="1">
        <v>0.27629999999999999</v>
      </c>
      <c r="I2207" t="s">
        <v>116</v>
      </c>
      <c r="J2207" t="s">
        <v>31</v>
      </c>
      <c r="K2207">
        <v>2700</v>
      </c>
      <c r="L2207" t="s">
        <v>39</v>
      </c>
      <c r="M2207">
        <v>13</v>
      </c>
      <c r="N2207">
        <v>9341</v>
      </c>
      <c r="O2207">
        <v>0</v>
      </c>
      <c r="P2207" t="s">
        <v>64</v>
      </c>
      <c r="Q2207">
        <v>7</v>
      </c>
      <c r="R2207">
        <v>27</v>
      </c>
      <c r="S2207">
        <v>2</v>
      </c>
      <c r="T2207">
        <v>4</v>
      </c>
      <c r="U2207" t="s">
        <v>146</v>
      </c>
      <c r="V2207">
        <v>11</v>
      </c>
      <c r="W2207">
        <v>0</v>
      </c>
      <c r="X2207">
        <v>36</v>
      </c>
      <c r="Y2207">
        <v>720</v>
      </c>
      <c r="Z2207">
        <v>724</v>
      </c>
      <c r="AA2207">
        <v>2700</v>
      </c>
      <c r="AB2207">
        <v>4</v>
      </c>
    </row>
    <row r="2208" spans="1:28" x14ac:dyDescent="0.25">
      <c r="A2208">
        <v>2207</v>
      </c>
      <c r="B2208">
        <v>58924</v>
      </c>
      <c r="C2208">
        <v>9950</v>
      </c>
      <c r="D2208">
        <v>9950</v>
      </c>
      <c r="E2208" s="1">
        <v>0.15310000000000001</v>
      </c>
      <c r="F2208" t="s">
        <v>14</v>
      </c>
      <c r="G2208" t="s">
        <v>97</v>
      </c>
      <c r="H2208" s="1">
        <v>7.8399999999999997E-2</v>
      </c>
      <c r="I2208" t="s">
        <v>24</v>
      </c>
      <c r="J2208" t="s">
        <v>31</v>
      </c>
      <c r="K2208">
        <v>2833.33</v>
      </c>
      <c r="L2208" t="s">
        <v>62</v>
      </c>
      <c r="M2208">
        <v>7</v>
      </c>
      <c r="N2208">
        <v>4904</v>
      </c>
      <c r="O2208">
        <v>2</v>
      </c>
      <c r="P2208" t="s">
        <v>100</v>
      </c>
      <c r="Q2208">
        <v>15</v>
      </c>
      <c r="R2208">
        <v>7</v>
      </c>
      <c r="S2208">
        <v>0</v>
      </c>
      <c r="T2208" t="s">
        <v>100</v>
      </c>
      <c r="U2208" t="s">
        <v>148</v>
      </c>
      <c r="V2208">
        <v>15</v>
      </c>
      <c r="W2208">
        <v>0</v>
      </c>
      <c r="X2208">
        <v>36</v>
      </c>
      <c r="Y2208">
        <v>675</v>
      </c>
      <c r="Z2208">
        <v>679</v>
      </c>
      <c r="AA2208">
        <v>2833.33</v>
      </c>
      <c r="AB2208">
        <v>-1</v>
      </c>
    </row>
    <row r="2209" spans="1:28" x14ac:dyDescent="0.25">
      <c r="A2209">
        <v>2208</v>
      </c>
      <c r="B2209">
        <v>42772</v>
      </c>
      <c r="C2209">
        <v>15000</v>
      </c>
      <c r="D2209">
        <v>15000</v>
      </c>
      <c r="E2209" s="1">
        <v>7.9000000000000001E-2</v>
      </c>
      <c r="F2209" t="s">
        <v>14</v>
      </c>
      <c r="G2209" t="s">
        <v>15</v>
      </c>
      <c r="H2209" s="1">
        <v>0.20749999999999999</v>
      </c>
      <c r="I2209" t="s">
        <v>81</v>
      </c>
      <c r="J2209" t="s">
        <v>17</v>
      </c>
      <c r="K2209">
        <v>2583.33</v>
      </c>
      <c r="L2209" t="s">
        <v>51</v>
      </c>
      <c r="M2209">
        <v>10</v>
      </c>
      <c r="N2209">
        <v>9608</v>
      </c>
      <c r="O2209">
        <v>0</v>
      </c>
      <c r="P2209" t="s">
        <v>37</v>
      </c>
      <c r="Q2209">
        <v>7</v>
      </c>
      <c r="R2209">
        <v>20</v>
      </c>
      <c r="S2209">
        <v>1</v>
      </c>
      <c r="T2209">
        <v>3</v>
      </c>
      <c r="U2209" t="s">
        <v>146</v>
      </c>
      <c r="V2209">
        <v>10</v>
      </c>
      <c r="W2209">
        <v>1</v>
      </c>
      <c r="X2209">
        <v>36</v>
      </c>
      <c r="Y2209">
        <v>725</v>
      </c>
      <c r="Z2209">
        <v>729</v>
      </c>
      <c r="AA2209">
        <v>2583.33</v>
      </c>
      <c r="AB2209">
        <v>3</v>
      </c>
    </row>
    <row r="2210" spans="1:28" x14ac:dyDescent="0.25">
      <c r="A2210">
        <v>2209</v>
      </c>
      <c r="B2210">
        <v>8626</v>
      </c>
      <c r="C2210">
        <v>10000</v>
      </c>
      <c r="D2210">
        <v>9850</v>
      </c>
      <c r="E2210" s="1">
        <v>0.1099</v>
      </c>
      <c r="F2210" t="s">
        <v>14</v>
      </c>
      <c r="G2210" t="s">
        <v>33</v>
      </c>
      <c r="H2210" s="1">
        <v>0.1923</v>
      </c>
      <c r="I2210" t="s">
        <v>69</v>
      </c>
      <c r="J2210" t="s">
        <v>17</v>
      </c>
      <c r="K2210">
        <v>9150</v>
      </c>
      <c r="L2210" t="s">
        <v>42</v>
      </c>
      <c r="M2210">
        <v>16</v>
      </c>
      <c r="N2210">
        <v>43256</v>
      </c>
      <c r="O2210">
        <v>2</v>
      </c>
      <c r="P2210" t="s">
        <v>40</v>
      </c>
      <c r="Q2210">
        <v>10</v>
      </c>
      <c r="R2210">
        <v>19</v>
      </c>
      <c r="S2210">
        <v>3</v>
      </c>
      <c r="T2210">
        <v>11</v>
      </c>
      <c r="U2210" t="s">
        <v>148</v>
      </c>
      <c r="V2210">
        <v>12</v>
      </c>
      <c r="W2210">
        <v>1</v>
      </c>
      <c r="X2210">
        <v>36</v>
      </c>
      <c r="Y2210">
        <v>705</v>
      </c>
      <c r="Z2210">
        <v>709</v>
      </c>
      <c r="AA2210">
        <v>9150</v>
      </c>
      <c r="AB2210">
        <v>11</v>
      </c>
    </row>
    <row r="2211" spans="1:28" x14ac:dyDescent="0.25">
      <c r="A2211">
        <v>2210</v>
      </c>
      <c r="B2211">
        <v>20234</v>
      </c>
      <c r="C2211">
        <v>12000</v>
      </c>
      <c r="D2211">
        <v>10400</v>
      </c>
      <c r="E2211" s="1">
        <v>0.1825</v>
      </c>
      <c r="F2211" t="s">
        <v>23</v>
      </c>
      <c r="G2211" t="s">
        <v>58</v>
      </c>
      <c r="H2211" s="1">
        <v>0.1211</v>
      </c>
      <c r="I2211" t="s">
        <v>24</v>
      </c>
      <c r="J2211" t="s">
        <v>31</v>
      </c>
      <c r="K2211">
        <v>5600</v>
      </c>
      <c r="L2211" t="s">
        <v>73</v>
      </c>
      <c r="M2211">
        <v>7</v>
      </c>
      <c r="N2211">
        <v>2409</v>
      </c>
      <c r="O2211">
        <v>1</v>
      </c>
      <c r="P2211" t="s">
        <v>37</v>
      </c>
      <c r="Q2211">
        <v>18</v>
      </c>
      <c r="R2211">
        <v>12</v>
      </c>
      <c r="S2211">
        <v>0</v>
      </c>
      <c r="T2211">
        <v>3</v>
      </c>
      <c r="U2211" t="s">
        <v>147</v>
      </c>
      <c r="V2211">
        <v>18</v>
      </c>
      <c r="W2211">
        <v>0</v>
      </c>
      <c r="X2211">
        <v>60</v>
      </c>
      <c r="Y2211">
        <v>660</v>
      </c>
      <c r="Z2211">
        <v>664</v>
      </c>
      <c r="AA2211">
        <v>5600</v>
      </c>
      <c r="AB2211">
        <v>3</v>
      </c>
    </row>
    <row r="2212" spans="1:28" x14ac:dyDescent="0.25">
      <c r="A2212">
        <v>2211</v>
      </c>
      <c r="B2212">
        <v>1677</v>
      </c>
      <c r="C2212">
        <v>8000</v>
      </c>
      <c r="D2212">
        <v>3862.32</v>
      </c>
      <c r="E2212" s="1">
        <v>0.1221</v>
      </c>
      <c r="F2212" t="s">
        <v>14</v>
      </c>
      <c r="G2212" t="s">
        <v>33</v>
      </c>
      <c r="H2212" s="1">
        <v>0.13289999999999999</v>
      </c>
      <c r="I2212" t="s">
        <v>61</v>
      </c>
      <c r="J2212" t="s">
        <v>17</v>
      </c>
      <c r="K2212">
        <v>12500</v>
      </c>
      <c r="L2212" t="s">
        <v>27</v>
      </c>
      <c r="M2212">
        <v>10</v>
      </c>
      <c r="N2212">
        <v>93265</v>
      </c>
      <c r="O2212">
        <v>1</v>
      </c>
      <c r="P2212" t="s">
        <v>40</v>
      </c>
      <c r="Q2212">
        <v>12</v>
      </c>
      <c r="R2212">
        <v>13</v>
      </c>
      <c r="S2212">
        <v>3</v>
      </c>
      <c r="T2212">
        <v>11</v>
      </c>
      <c r="U2212" t="s">
        <v>147</v>
      </c>
      <c r="V2212">
        <v>14</v>
      </c>
      <c r="W2212">
        <v>1</v>
      </c>
      <c r="X2212">
        <v>36</v>
      </c>
      <c r="Y2212">
        <v>695</v>
      </c>
      <c r="Z2212">
        <v>699</v>
      </c>
      <c r="AA2212">
        <v>12500</v>
      </c>
      <c r="AB2212">
        <v>11</v>
      </c>
    </row>
    <row r="2213" spans="1:28" x14ac:dyDescent="0.25">
      <c r="A2213">
        <v>2212</v>
      </c>
      <c r="B2213">
        <v>35161</v>
      </c>
      <c r="C2213">
        <v>3000</v>
      </c>
      <c r="D2213">
        <v>3000</v>
      </c>
      <c r="E2213" s="1">
        <v>6.0299999999999999E-2</v>
      </c>
      <c r="F2213" t="s">
        <v>14</v>
      </c>
      <c r="G2213" t="s">
        <v>15</v>
      </c>
      <c r="H2213" s="1">
        <v>0.1103</v>
      </c>
      <c r="I2213" t="s">
        <v>71</v>
      </c>
      <c r="J2213" t="s">
        <v>17</v>
      </c>
      <c r="K2213">
        <v>7500</v>
      </c>
      <c r="L2213" t="s">
        <v>63</v>
      </c>
      <c r="M2213">
        <v>13</v>
      </c>
      <c r="N2213">
        <v>10585</v>
      </c>
      <c r="O2213">
        <v>0</v>
      </c>
      <c r="P2213" t="s">
        <v>100</v>
      </c>
      <c r="Q2213">
        <v>6</v>
      </c>
      <c r="R2213">
        <v>11</v>
      </c>
      <c r="S2213">
        <v>1</v>
      </c>
      <c r="T2213" t="s">
        <v>100</v>
      </c>
      <c r="U2213" t="s">
        <v>146</v>
      </c>
      <c r="V2213">
        <v>7</v>
      </c>
      <c r="W2213">
        <v>1</v>
      </c>
      <c r="X2213">
        <v>36</v>
      </c>
      <c r="Y2213">
        <v>765</v>
      </c>
      <c r="Z2213">
        <v>769</v>
      </c>
      <c r="AA2213">
        <v>7500</v>
      </c>
      <c r="AB2213">
        <v>-1</v>
      </c>
    </row>
    <row r="2214" spans="1:28" x14ac:dyDescent="0.25">
      <c r="A2214">
        <v>2213</v>
      </c>
      <c r="B2214">
        <v>64339</v>
      </c>
      <c r="C2214">
        <v>15000</v>
      </c>
      <c r="D2214">
        <v>15000</v>
      </c>
      <c r="E2214" s="1">
        <v>0.14330000000000001</v>
      </c>
      <c r="F2214" t="s">
        <v>14</v>
      </c>
      <c r="G2214" t="s">
        <v>15</v>
      </c>
      <c r="H2214" s="1">
        <v>0.27250000000000002</v>
      </c>
      <c r="I2214" t="s">
        <v>20</v>
      </c>
      <c r="J2214" t="s">
        <v>17</v>
      </c>
      <c r="K2214">
        <v>7500</v>
      </c>
      <c r="L2214" t="s">
        <v>84</v>
      </c>
      <c r="M2214">
        <v>13</v>
      </c>
      <c r="N2214">
        <v>27872</v>
      </c>
      <c r="O2214">
        <v>0</v>
      </c>
      <c r="P2214" t="s">
        <v>40</v>
      </c>
      <c r="Q2214">
        <v>14</v>
      </c>
      <c r="R2214">
        <v>27</v>
      </c>
      <c r="S2214">
        <v>1</v>
      </c>
      <c r="T2214">
        <v>11</v>
      </c>
      <c r="U2214" t="s">
        <v>146</v>
      </c>
      <c r="V2214">
        <v>15</v>
      </c>
      <c r="W2214">
        <v>1</v>
      </c>
      <c r="X2214">
        <v>36</v>
      </c>
      <c r="Y2214">
        <v>680</v>
      </c>
      <c r="Z2214">
        <v>684</v>
      </c>
      <c r="AA2214">
        <v>7500</v>
      </c>
      <c r="AB2214">
        <v>11</v>
      </c>
    </row>
    <row r="2215" spans="1:28" x14ac:dyDescent="0.25">
      <c r="A2215">
        <v>2214</v>
      </c>
      <c r="B2215">
        <v>100635</v>
      </c>
      <c r="C2215">
        <v>12700</v>
      </c>
      <c r="D2215">
        <v>12700</v>
      </c>
      <c r="E2215" s="1">
        <v>0.1777</v>
      </c>
      <c r="F2215" t="s">
        <v>14</v>
      </c>
      <c r="G2215" t="s">
        <v>15</v>
      </c>
      <c r="H2215" s="1">
        <v>0.2394</v>
      </c>
      <c r="I2215" t="s">
        <v>56</v>
      </c>
      <c r="J2215" t="s">
        <v>17</v>
      </c>
      <c r="K2215">
        <v>3333.33</v>
      </c>
      <c r="L2215" t="s">
        <v>43</v>
      </c>
      <c r="M2215">
        <v>14</v>
      </c>
      <c r="N2215">
        <v>9655</v>
      </c>
      <c r="O2215">
        <v>3</v>
      </c>
      <c r="P2215" t="s">
        <v>100</v>
      </c>
      <c r="Q2215">
        <v>17</v>
      </c>
      <c r="R2215">
        <v>23</v>
      </c>
      <c r="S2215">
        <v>1</v>
      </c>
      <c r="T2215" t="s">
        <v>100</v>
      </c>
      <c r="U2215" t="s">
        <v>149</v>
      </c>
      <c r="V2215">
        <v>14</v>
      </c>
      <c r="W2215">
        <v>1</v>
      </c>
      <c r="X2215">
        <v>36</v>
      </c>
      <c r="Y2215">
        <v>685</v>
      </c>
      <c r="Z2215">
        <v>689</v>
      </c>
      <c r="AA2215">
        <v>3333.33</v>
      </c>
      <c r="AB2215">
        <v>-1</v>
      </c>
    </row>
    <row r="2216" spans="1:28" x14ac:dyDescent="0.25">
      <c r="A2216">
        <v>2215</v>
      </c>
      <c r="B2216">
        <v>23566</v>
      </c>
      <c r="C2216">
        <v>16000</v>
      </c>
      <c r="D2216">
        <v>15745.73</v>
      </c>
      <c r="E2216" s="1">
        <v>0.1111</v>
      </c>
      <c r="F2216" t="s">
        <v>23</v>
      </c>
      <c r="G2216" t="s">
        <v>15</v>
      </c>
      <c r="H2216" s="1">
        <v>9.9000000000000005E-2</v>
      </c>
      <c r="I2216" t="s">
        <v>94</v>
      </c>
      <c r="J2216" t="s">
        <v>31</v>
      </c>
      <c r="K2216">
        <v>2958.33</v>
      </c>
      <c r="L2216" t="s">
        <v>63</v>
      </c>
      <c r="M2216">
        <v>6</v>
      </c>
      <c r="N2216">
        <v>8943</v>
      </c>
      <c r="O2216">
        <v>2</v>
      </c>
      <c r="P2216" t="s">
        <v>19</v>
      </c>
      <c r="Q2216">
        <v>11</v>
      </c>
      <c r="R2216">
        <v>9</v>
      </c>
      <c r="S2216">
        <v>1</v>
      </c>
      <c r="T2216">
        <v>0</v>
      </c>
      <c r="U2216" t="s">
        <v>148</v>
      </c>
      <c r="V2216">
        <v>7</v>
      </c>
      <c r="W2216">
        <v>0</v>
      </c>
      <c r="X2216">
        <v>60</v>
      </c>
      <c r="Y2216">
        <v>765</v>
      </c>
      <c r="Z2216">
        <v>769</v>
      </c>
      <c r="AA2216">
        <v>2958.33</v>
      </c>
      <c r="AB2216">
        <v>0</v>
      </c>
    </row>
    <row r="2217" spans="1:28" x14ac:dyDescent="0.25">
      <c r="A2217">
        <v>2216</v>
      </c>
      <c r="B2217">
        <v>60832</v>
      </c>
      <c r="C2217">
        <v>7200</v>
      </c>
      <c r="D2217">
        <v>7200</v>
      </c>
      <c r="E2217" s="1">
        <v>7.9000000000000001E-2</v>
      </c>
      <c r="F2217" t="s">
        <v>14</v>
      </c>
      <c r="G2217" t="s">
        <v>15</v>
      </c>
      <c r="H2217" s="1">
        <v>0.21740000000000001</v>
      </c>
      <c r="I2217" t="s">
        <v>20</v>
      </c>
      <c r="J2217" t="s">
        <v>31</v>
      </c>
      <c r="K2217">
        <v>4300</v>
      </c>
      <c r="L2217" t="s">
        <v>78</v>
      </c>
      <c r="M2217">
        <v>7</v>
      </c>
      <c r="N2217">
        <v>33189</v>
      </c>
      <c r="O2217">
        <v>0</v>
      </c>
      <c r="P2217" t="s">
        <v>40</v>
      </c>
      <c r="Q2217">
        <v>7</v>
      </c>
      <c r="R2217">
        <v>21</v>
      </c>
      <c r="S2217">
        <v>1</v>
      </c>
      <c r="T2217">
        <v>11</v>
      </c>
      <c r="U2217" t="s">
        <v>146</v>
      </c>
      <c r="V2217">
        <v>12</v>
      </c>
      <c r="W2217">
        <v>0</v>
      </c>
      <c r="X2217">
        <v>36</v>
      </c>
      <c r="Y2217">
        <v>710</v>
      </c>
      <c r="Z2217">
        <v>714</v>
      </c>
      <c r="AA2217">
        <v>4300</v>
      </c>
      <c r="AB2217">
        <v>11</v>
      </c>
    </row>
    <row r="2218" spans="1:28" x14ac:dyDescent="0.25">
      <c r="A2218">
        <v>2217</v>
      </c>
      <c r="B2218">
        <v>29595</v>
      </c>
      <c r="C2218">
        <v>30000</v>
      </c>
      <c r="D2218">
        <v>30000</v>
      </c>
      <c r="E2218" s="1">
        <v>0.20250000000000001</v>
      </c>
      <c r="F2218" t="s">
        <v>23</v>
      </c>
      <c r="G2218" t="s">
        <v>15</v>
      </c>
      <c r="H2218" s="1">
        <v>0.1046</v>
      </c>
      <c r="I2218" t="s">
        <v>69</v>
      </c>
      <c r="J2218" t="s">
        <v>17</v>
      </c>
      <c r="K2218">
        <v>12500</v>
      </c>
      <c r="L2218" t="s">
        <v>27</v>
      </c>
      <c r="M2218">
        <v>10</v>
      </c>
      <c r="N2218">
        <v>43491</v>
      </c>
      <c r="O2218">
        <v>3</v>
      </c>
      <c r="P2218" t="s">
        <v>28</v>
      </c>
      <c r="Q2218">
        <v>20</v>
      </c>
      <c r="R2218">
        <v>10</v>
      </c>
      <c r="S2218">
        <v>1</v>
      </c>
      <c r="T2218">
        <v>5</v>
      </c>
      <c r="U2218" t="s">
        <v>149</v>
      </c>
      <c r="V2218">
        <v>14</v>
      </c>
      <c r="W2218">
        <v>1</v>
      </c>
      <c r="X2218">
        <v>60</v>
      </c>
      <c r="Y2218">
        <v>695</v>
      </c>
      <c r="Z2218">
        <v>699</v>
      </c>
      <c r="AA2218">
        <v>12500</v>
      </c>
      <c r="AB2218">
        <v>5</v>
      </c>
    </row>
    <row r="2219" spans="1:28" x14ac:dyDescent="0.25">
      <c r="A2219">
        <v>2218</v>
      </c>
      <c r="B2219">
        <v>48620</v>
      </c>
      <c r="C2219">
        <v>20125</v>
      </c>
      <c r="D2219">
        <v>20125</v>
      </c>
      <c r="E2219" s="1">
        <v>0.14649999999999999</v>
      </c>
      <c r="F2219" t="s">
        <v>14</v>
      </c>
      <c r="G2219" t="s">
        <v>15</v>
      </c>
      <c r="H2219" s="1">
        <v>0.17879999999999999</v>
      </c>
      <c r="I2219" t="s">
        <v>46</v>
      </c>
      <c r="J2219" t="s">
        <v>17</v>
      </c>
      <c r="K2219">
        <v>10353.33</v>
      </c>
      <c r="L2219" t="s">
        <v>27</v>
      </c>
      <c r="M2219">
        <v>11</v>
      </c>
      <c r="N2219">
        <v>23698</v>
      </c>
      <c r="O2219">
        <v>1</v>
      </c>
      <c r="P2219" t="s">
        <v>53</v>
      </c>
      <c r="Q2219">
        <v>14</v>
      </c>
      <c r="R2219">
        <v>17</v>
      </c>
      <c r="S2219">
        <v>1</v>
      </c>
      <c r="T2219">
        <v>7</v>
      </c>
      <c r="U2219" t="s">
        <v>147</v>
      </c>
      <c r="V2219">
        <v>14</v>
      </c>
      <c r="W2219">
        <v>1</v>
      </c>
      <c r="X2219">
        <v>36</v>
      </c>
      <c r="Y2219">
        <v>695</v>
      </c>
      <c r="Z2219">
        <v>699</v>
      </c>
      <c r="AA2219">
        <v>10353.33</v>
      </c>
      <c r="AB2219">
        <v>7</v>
      </c>
    </row>
    <row r="2220" spans="1:28" x14ac:dyDescent="0.25">
      <c r="A2220">
        <v>2219</v>
      </c>
      <c r="B2220">
        <v>40753</v>
      </c>
      <c r="C2220">
        <v>12000</v>
      </c>
      <c r="D2220">
        <v>12000</v>
      </c>
      <c r="E2220" s="1">
        <v>0.1527</v>
      </c>
      <c r="F2220" t="s">
        <v>14</v>
      </c>
      <c r="G2220" t="s">
        <v>29</v>
      </c>
      <c r="H2220" s="1">
        <v>0.1646</v>
      </c>
      <c r="I2220" t="s">
        <v>77</v>
      </c>
      <c r="J2220" t="s">
        <v>35</v>
      </c>
      <c r="K2220">
        <v>2516.67</v>
      </c>
      <c r="L2220" t="s">
        <v>36</v>
      </c>
      <c r="M2220">
        <v>9</v>
      </c>
      <c r="N2220">
        <v>2174</v>
      </c>
      <c r="O2220">
        <v>2</v>
      </c>
      <c r="P2220" t="s">
        <v>28</v>
      </c>
      <c r="Q2220">
        <v>15</v>
      </c>
      <c r="R2220">
        <v>16</v>
      </c>
      <c r="S2220">
        <v>2</v>
      </c>
      <c r="T2220">
        <v>5</v>
      </c>
      <c r="U2220" t="s">
        <v>148</v>
      </c>
      <c r="V2220">
        <v>16</v>
      </c>
      <c r="W2220">
        <v>1</v>
      </c>
      <c r="X2220">
        <v>36</v>
      </c>
      <c r="Y2220">
        <v>670</v>
      </c>
      <c r="Z2220">
        <v>674</v>
      </c>
      <c r="AA2220">
        <v>2516.67</v>
      </c>
      <c r="AB2220">
        <v>5</v>
      </c>
    </row>
    <row r="2221" spans="1:28" x14ac:dyDescent="0.25">
      <c r="A2221">
        <v>2220</v>
      </c>
      <c r="B2221">
        <v>9820</v>
      </c>
      <c r="C2221">
        <v>5000</v>
      </c>
      <c r="D2221">
        <v>4950</v>
      </c>
      <c r="E2221" s="1">
        <v>0.1062</v>
      </c>
      <c r="F2221" t="s">
        <v>23</v>
      </c>
      <c r="G2221" t="s">
        <v>68</v>
      </c>
      <c r="H2221" s="1">
        <v>0.1123</v>
      </c>
      <c r="I2221" t="s">
        <v>24</v>
      </c>
      <c r="J2221" t="s">
        <v>17</v>
      </c>
      <c r="K2221">
        <v>5200</v>
      </c>
      <c r="L2221" t="s">
        <v>106</v>
      </c>
      <c r="M2221">
        <v>6</v>
      </c>
      <c r="N2221">
        <v>1941</v>
      </c>
      <c r="O2221">
        <v>1</v>
      </c>
      <c r="P2221" t="s">
        <v>28</v>
      </c>
      <c r="Q2221">
        <v>10</v>
      </c>
      <c r="R2221">
        <v>11</v>
      </c>
      <c r="S2221">
        <v>4</v>
      </c>
      <c r="T2221">
        <v>5</v>
      </c>
      <c r="U2221" t="s">
        <v>147</v>
      </c>
      <c r="V2221">
        <v>9</v>
      </c>
      <c r="W2221">
        <v>1</v>
      </c>
      <c r="X2221">
        <v>60</v>
      </c>
      <c r="Y2221">
        <v>745</v>
      </c>
      <c r="Z2221">
        <v>749</v>
      </c>
      <c r="AA2221">
        <v>5200</v>
      </c>
      <c r="AB2221">
        <v>5</v>
      </c>
    </row>
    <row r="2222" spans="1:28" x14ac:dyDescent="0.25">
      <c r="A2222">
        <v>2221</v>
      </c>
      <c r="B2222">
        <v>7606</v>
      </c>
      <c r="C2222">
        <v>8000</v>
      </c>
      <c r="D2222">
        <v>7989.96</v>
      </c>
      <c r="E2222" s="1">
        <v>0.11360000000000001</v>
      </c>
      <c r="F2222" t="s">
        <v>14</v>
      </c>
      <c r="G2222" t="s">
        <v>33</v>
      </c>
      <c r="H2222" s="1">
        <v>5.2699999999999997E-2</v>
      </c>
      <c r="I2222" t="s">
        <v>24</v>
      </c>
      <c r="J2222" t="s">
        <v>17</v>
      </c>
      <c r="K2222">
        <v>13389.15</v>
      </c>
      <c r="L2222" t="s">
        <v>42</v>
      </c>
      <c r="M2222">
        <v>6</v>
      </c>
      <c r="N2222">
        <v>7351</v>
      </c>
      <c r="O2222">
        <v>1</v>
      </c>
      <c r="P2222" t="s">
        <v>37</v>
      </c>
      <c r="Q2222">
        <v>11</v>
      </c>
      <c r="R2222">
        <v>5</v>
      </c>
      <c r="S2222">
        <v>3</v>
      </c>
      <c r="T2222">
        <v>3</v>
      </c>
      <c r="U2222" t="s">
        <v>147</v>
      </c>
      <c r="V2222">
        <v>12</v>
      </c>
      <c r="W2222">
        <v>1</v>
      </c>
      <c r="X2222">
        <v>36</v>
      </c>
      <c r="Y2222">
        <v>705</v>
      </c>
      <c r="Z2222">
        <v>709</v>
      </c>
      <c r="AA2222">
        <v>13389.15</v>
      </c>
      <c r="AB2222">
        <v>3</v>
      </c>
    </row>
    <row r="2223" spans="1:28" x14ac:dyDescent="0.25">
      <c r="A2223">
        <v>2222</v>
      </c>
      <c r="B2223">
        <v>32191</v>
      </c>
      <c r="C2223">
        <v>3600</v>
      </c>
      <c r="D2223">
        <v>3600</v>
      </c>
      <c r="E2223" s="1">
        <v>6.6199999999999995E-2</v>
      </c>
      <c r="F2223" t="s">
        <v>14</v>
      </c>
      <c r="G2223" t="s">
        <v>29</v>
      </c>
      <c r="H2223" s="1">
        <v>9.35E-2</v>
      </c>
      <c r="I2223" t="s">
        <v>20</v>
      </c>
      <c r="J2223" t="s">
        <v>31</v>
      </c>
      <c r="K2223">
        <v>2000</v>
      </c>
      <c r="L2223" t="s">
        <v>18</v>
      </c>
      <c r="M2223">
        <v>17</v>
      </c>
      <c r="N2223">
        <v>1710</v>
      </c>
      <c r="O2223">
        <v>0</v>
      </c>
      <c r="P2223" t="s">
        <v>49</v>
      </c>
      <c r="Q2223">
        <v>6</v>
      </c>
      <c r="R2223">
        <v>9</v>
      </c>
      <c r="S2223">
        <v>2</v>
      </c>
      <c r="T2223">
        <v>1</v>
      </c>
      <c r="U2223" t="s">
        <v>146</v>
      </c>
      <c r="V2223">
        <v>9</v>
      </c>
      <c r="W2223">
        <v>0</v>
      </c>
      <c r="X2223">
        <v>36</v>
      </c>
      <c r="Y2223">
        <v>735</v>
      </c>
      <c r="Z2223">
        <v>739</v>
      </c>
      <c r="AA2223">
        <v>2000</v>
      </c>
      <c r="AB2223">
        <v>1</v>
      </c>
    </row>
    <row r="2224" spans="1:28" x14ac:dyDescent="0.25">
      <c r="A2224">
        <v>2223</v>
      </c>
      <c r="B2224">
        <v>3414</v>
      </c>
      <c r="C2224">
        <v>8800</v>
      </c>
      <c r="D2224">
        <v>8350</v>
      </c>
      <c r="E2224" s="1">
        <v>9.6299999999999997E-2</v>
      </c>
      <c r="F2224" t="s">
        <v>14</v>
      </c>
      <c r="G2224" t="s">
        <v>97</v>
      </c>
      <c r="H2224" s="1">
        <v>4.8899999999999999E-2</v>
      </c>
      <c r="I2224" t="s">
        <v>61</v>
      </c>
      <c r="J2224" t="s">
        <v>17</v>
      </c>
      <c r="K2224">
        <v>5479</v>
      </c>
      <c r="L2224" t="s">
        <v>88</v>
      </c>
      <c r="M2224">
        <v>5</v>
      </c>
      <c r="N2224">
        <v>6055</v>
      </c>
      <c r="O2224">
        <v>0</v>
      </c>
      <c r="P2224" t="s">
        <v>47</v>
      </c>
      <c r="Q2224">
        <v>9</v>
      </c>
      <c r="R2224">
        <v>4</v>
      </c>
      <c r="S2224">
        <v>0</v>
      </c>
      <c r="T2224">
        <v>6</v>
      </c>
      <c r="U2224" t="s">
        <v>146</v>
      </c>
      <c r="V2224">
        <v>8</v>
      </c>
      <c r="W2224">
        <v>1</v>
      </c>
      <c r="X2224">
        <v>36</v>
      </c>
      <c r="Y2224">
        <v>755</v>
      </c>
      <c r="Z2224">
        <v>759</v>
      </c>
      <c r="AA2224">
        <v>5479</v>
      </c>
      <c r="AB2224">
        <v>6</v>
      </c>
    </row>
    <row r="2225" spans="1:28" x14ac:dyDescent="0.25">
      <c r="A2225">
        <v>2224</v>
      </c>
      <c r="B2225">
        <v>51742</v>
      </c>
      <c r="C2225">
        <v>18000</v>
      </c>
      <c r="D2225">
        <v>17925</v>
      </c>
      <c r="E2225" s="1">
        <v>0.19220000000000001</v>
      </c>
      <c r="F2225" t="s">
        <v>23</v>
      </c>
      <c r="G2225" t="s">
        <v>15</v>
      </c>
      <c r="H2225" s="1">
        <v>0.21360000000000001</v>
      </c>
      <c r="I2225" t="s">
        <v>24</v>
      </c>
      <c r="J2225" t="s">
        <v>31</v>
      </c>
      <c r="K2225">
        <v>6867.92</v>
      </c>
      <c r="L2225" t="s">
        <v>25</v>
      </c>
      <c r="M2225">
        <v>13</v>
      </c>
      <c r="N2225">
        <v>19446</v>
      </c>
      <c r="O2225">
        <v>0</v>
      </c>
      <c r="P2225" t="s">
        <v>40</v>
      </c>
      <c r="Q2225">
        <v>19</v>
      </c>
      <c r="R2225">
        <v>21</v>
      </c>
      <c r="S2225">
        <v>1</v>
      </c>
      <c r="T2225">
        <v>11</v>
      </c>
      <c r="U2225" t="s">
        <v>146</v>
      </c>
      <c r="V2225">
        <v>14</v>
      </c>
      <c r="W2225">
        <v>0</v>
      </c>
      <c r="X2225">
        <v>60</v>
      </c>
      <c r="Y2225">
        <v>690</v>
      </c>
      <c r="Z2225">
        <v>694</v>
      </c>
      <c r="AA2225">
        <v>6867.92</v>
      </c>
      <c r="AB2225">
        <v>11</v>
      </c>
    </row>
    <row r="2226" spans="1:28" x14ac:dyDescent="0.25">
      <c r="A2226">
        <v>2225</v>
      </c>
      <c r="B2226">
        <v>98167</v>
      </c>
      <c r="C2226">
        <v>20000</v>
      </c>
      <c r="D2226">
        <v>20000</v>
      </c>
      <c r="E2226" s="1">
        <v>0.23760000000000001</v>
      </c>
      <c r="F2226" t="s">
        <v>23</v>
      </c>
      <c r="G2226" t="s">
        <v>15</v>
      </c>
      <c r="H2226" s="1">
        <v>0.1875</v>
      </c>
      <c r="I2226" t="s">
        <v>69</v>
      </c>
      <c r="J2226" t="s">
        <v>17</v>
      </c>
      <c r="K2226">
        <v>6266.67</v>
      </c>
      <c r="L2226" t="s">
        <v>73</v>
      </c>
      <c r="M2226">
        <v>25</v>
      </c>
      <c r="N2226">
        <v>10784</v>
      </c>
      <c r="O2226">
        <v>3</v>
      </c>
      <c r="P2226" t="s">
        <v>40</v>
      </c>
      <c r="Q2226">
        <v>23</v>
      </c>
      <c r="R2226">
        <v>18</v>
      </c>
      <c r="S2226">
        <v>1</v>
      </c>
      <c r="T2226">
        <v>11</v>
      </c>
      <c r="U2226" t="s">
        <v>149</v>
      </c>
      <c r="V2226">
        <v>18</v>
      </c>
      <c r="W2226">
        <v>1</v>
      </c>
      <c r="X2226">
        <v>60</v>
      </c>
      <c r="Y2226">
        <v>660</v>
      </c>
      <c r="Z2226">
        <v>664</v>
      </c>
      <c r="AA2226">
        <v>6266.67</v>
      </c>
      <c r="AB2226">
        <v>11</v>
      </c>
    </row>
    <row r="2227" spans="1:28" x14ac:dyDescent="0.25">
      <c r="A2227">
        <v>2226</v>
      </c>
      <c r="B2227">
        <v>31654</v>
      </c>
      <c r="C2227">
        <v>4350</v>
      </c>
      <c r="D2227">
        <v>4350</v>
      </c>
      <c r="E2227" s="1">
        <v>5.9900000000000002E-2</v>
      </c>
      <c r="F2227" t="s">
        <v>14</v>
      </c>
      <c r="G2227" t="s">
        <v>75</v>
      </c>
      <c r="H2227" s="1">
        <v>3.1199999999999999E-2</v>
      </c>
      <c r="I2227" t="s">
        <v>24</v>
      </c>
      <c r="J2227" t="s">
        <v>35</v>
      </c>
      <c r="K2227">
        <v>2600</v>
      </c>
      <c r="L2227" t="s">
        <v>67</v>
      </c>
      <c r="M2227">
        <v>5</v>
      </c>
      <c r="N2227">
        <v>866</v>
      </c>
      <c r="O2227">
        <v>0</v>
      </c>
      <c r="P2227" t="s">
        <v>19</v>
      </c>
      <c r="Q2227">
        <v>5</v>
      </c>
      <c r="R2227">
        <v>3</v>
      </c>
      <c r="S2227">
        <v>0</v>
      </c>
      <c r="T2227">
        <v>0</v>
      </c>
      <c r="U2227" t="s">
        <v>146</v>
      </c>
      <c r="V2227">
        <v>7</v>
      </c>
      <c r="W2227">
        <v>1</v>
      </c>
      <c r="X2227">
        <v>36</v>
      </c>
      <c r="Y2227">
        <v>780</v>
      </c>
      <c r="Z2227">
        <v>784</v>
      </c>
      <c r="AA2227">
        <v>2600</v>
      </c>
      <c r="AB2227">
        <v>0</v>
      </c>
    </row>
    <row r="2228" spans="1:28" x14ac:dyDescent="0.25">
      <c r="A2228">
        <v>2227</v>
      </c>
      <c r="B2228">
        <v>26652</v>
      </c>
      <c r="C2228">
        <v>12000</v>
      </c>
      <c r="D2228">
        <v>11975</v>
      </c>
      <c r="E2228" s="1">
        <v>0.1099</v>
      </c>
      <c r="F2228" t="s">
        <v>23</v>
      </c>
      <c r="G2228" t="s">
        <v>68</v>
      </c>
      <c r="H2228" s="1">
        <v>4.0399999999999998E-2</v>
      </c>
      <c r="I2228" t="s">
        <v>71</v>
      </c>
      <c r="J2228" t="s">
        <v>17</v>
      </c>
      <c r="K2228">
        <v>3416.67</v>
      </c>
      <c r="L2228" t="s">
        <v>18</v>
      </c>
      <c r="M2228">
        <v>10</v>
      </c>
      <c r="N2228">
        <v>6935</v>
      </c>
      <c r="O2228">
        <v>0</v>
      </c>
      <c r="P2228" t="s">
        <v>19</v>
      </c>
      <c r="Q2228">
        <v>10</v>
      </c>
      <c r="R2228">
        <v>4</v>
      </c>
      <c r="S2228">
        <v>4</v>
      </c>
      <c r="T2228">
        <v>0</v>
      </c>
      <c r="U2228" t="s">
        <v>146</v>
      </c>
      <c r="V2228">
        <v>9</v>
      </c>
      <c r="W2228">
        <v>1</v>
      </c>
      <c r="X2228">
        <v>60</v>
      </c>
      <c r="Y2228">
        <v>735</v>
      </c>
      <c r="Z2228">
        <v>739</v>
      </c>
      <c r="AA2228">
        <v>3416.67</v>
      </c>
      <c r="AB2228">
        <v>0</v>
      </c>
    </row>
    <row r="2229" spans="1:28" x14ac:dyDescent="0.25">
      <c r="A2229">
        <v>2228</v>
      </c>
      <c r="B2229">
        <v>54076</v>
      </c>
      <c r="C2229">
        <v>5400</v>
      </c>
      <c r="D2229">
        <v>5400</v>
      </c>
      <c r="E2229" s="1">
        <v>0.13669999999999999</v>
      </c>
      <c r="F2229" t="s">
        <v>14</v>
      </c>
      <c r="G2229" t="s">
        <v>15</v>
      </c>
      <c r="H2229" s="1">
        <v>0.1542</v>
      </c>
      <c r="I2229" t="s">
        <v>24</v>
      </c>
      <c r="J2229" t="s">
        <v>31</v>
      </c>
      <c r="K2229">
        <v>1666.67</v>
      </c>
      <c r="L2229" t="s">
        <v>84</v>
      </c>
      <c r="M2229">
        <v>6</v>
      </c>
      <c r="N2229">
        <v>2533</v>
      </c>
      <c r="O2229">
        <v>0</v>
      </c>
      <c r="P2229" t="s">
        <v>64</v>
      </c>
      <c r="Q2229">
        <v>13</v>
      </c>
      <c r="R2229">
        <v>15</v>
      </c>
      <c r="S2229">
        <v>1</v>
      </c>
      <c r="T2229">
        <v>4</v>
      </c>
      <c r="U2229" t="s">
        <v>146</v>
      </c>
      <c r="V2229">
        <v>15</v>
      </c>
      <c r="W2229">
        <v>0</v>
      </c>
      <c r="X2229">
        <v>36</v>
      </c>
      <c r="Y2229">
        <v>680</v>
      </c>
      <c r="Z2229">
        <v>684</v>
      </c>
      <c r="AA2229">
        <v>1666.67</v>
      </c>
      <c r="AB2229">
        <v>4</v>
      </c>
    </row>
    <row r="2230" spans="1:28" x14ac:dyDescent="0.25">
      <c r="A2230">
        <v>2229</v>
      </c>
      <c r="B2230">
        <v>19695</v>
      </c>
      <c r="C2230">
        <v>12000</v>
      </c>
      <c r="D2230">
        <v>11950</v>
      </c>
      <c r="E2230" s="1">
        <v>0.1268</v>
      </c>
      <c r="F2230" t="s">
        <v>23</v>
      </c>
      <c r="G2230" t="s">
        <v>15</v>
      </c>
      <c r="H2230" s="1">
        <v>0.22720000000000001</v>
      </c>
      <c r="I2230" t="s">
        <v>71</v>
      </c>
      <c r="J2230" t="s">
        <v>31</v>
      </c>
      <c r="K2230">
        <v>5000</v>
      </c>
      <c r="L2230" t="s">
        <v>83</v>
      </c>
      <c r="M2230">
        <v>19</v>
      </c>
      <c r="N2230">
        <v>9002</v>
      </c>
      <c r="O2230">
        <v>0</v>
      </c>
      <c r="P2230" t="s">
        <v>100</v>
      </c>
      <c r="Q2230">
        <v>12</v>
      </c>
      <c r="R2230">
        <v>22</v>
      </c>
      <c r="S2230">
        <v>1</v>
      </c>
      <c r="T2230" t="s">
        <v>100</v>
      </c>
      <c r="U2230" t="s">
        <v>146</v>
      </c>
      <c r="V2230">
        <v>13</v>
      </c>
      <c r="W2230">
        <v>0</v>
      </c>
      <c r="X2230">
        <v>60</v>
      </c>
      <c r="Y2230">
        <v>700</v>
      </c>
      <c r="Z2230">
        <v>704</v>
      </c>
      <c r="AA2230">
        <v>5000</v>
      </c>
      <c r="AB2230">
        <v>-1</v>
      </c>
    </row>
    <row r="2231" spans="1:28" x14ac:dyDescent="0.25">
      <c r="A2231">
        <v>2230</v>
      </c>
      <c r="B2231">
        <v>62644</v>
      </c>
      <c r="C2231">
        <v>12000</v>
      </c>
      <c r="D2231">
        <v>12000</v>
      </c>
      <c r="E2231" s="1">
        <v>0.1777</v>
      </c>
      <c r="F2231" t="s">
        <v>14</v>
      </c>
      <c r="G2231" t="s">
        <v>15</v>
      </c>
      <c r="H2231" s="1">
        <v>0.24479999999999999</v>
      </c>
      <c r="I2231" t="s">
        <v>103</v>
      </c>
      <c r="J2231" t="s">
        <v>35</v>
      </c>
      <c r="K2231">
        <v>3333.33</v>
      </c>
      <c r="L2231" t="s">
        <v>48</v>
      </c>
      <c r="M2231">
        <v>12</v>
      </c>
      <c r="N2231">
        <v>16984</v>
      </c>
      <c r="O2231">
        <v>0</v>
      </c>
      <c r="P2231" t="s">
        <v>40</v>
      </c>
      <c r="Q2231">
        <v>17</v>
      </c>
      <c r="R2231">
        <v>24</v>
      </c>
      <c r="S2231">
        <v>1</v>
      </c>
      <c r="T2231">
        <v>11</v>
      </c>
      <c r="U2231" t="s">
        <v>146</v>
      </c>
      <c r="V2231">
        <v>17</v>
      </c>
      <c r="W2231">
        <v>1</v>
      </c>
      <c r="X2231">
        <v>36</v>
      </c>
      <c r="Y2231">
        <v>665</v>
      </c>
      <c r="Z2231">
        <v>669</v>
      </c>
      <c r="AA2231">
        <v>3333.33</v>
      </c>
      <c r="AB2231">
        <v>11</v>
      </c>
    </row>
    <row r="2232" spans="1:28" x14ac:dyDescent="0.25">
      <c r="A2232">
        <v>2231</v>
      </c>
      <c r="B2232">
        <v>53454</v>
      </c>
      <c r="C2232">
        <v>6700</v>
      </c>
      <c r="D2232">
        <v>6700</v>
      </c>
      <c r="E2232" s="1">
        <v>7.9000000000000001E-2</v>
      </c>
      <c r="F2232" t="s">
        <v>14</v>
      </c>
      <c r="G2232" t="s">
        <v>29</v>
      </c>
      <c r="H2232" s="1">
        <v>0.22189999999999999</v>
      </c>
      <c r="I2232" t="s">
        <v>26</v>
      </c>
      <c r="J2232" t="s">
        <v>31</v>
      </c>
      <c r="K2232">
        <v>2708.33</v>
      </c>
      <c r="L2232" t="s">
        <v>42</v>
      </c>
      <c r="M2232">
        <v>10</v>
      </c>
      <c r="N2232">
        <v>6627</v>
      </c>
      <c r="O2232">
        <v>0</v>
      </c>
      <c r="P2232" t="s">
        <v>22</v>
      </c>
      <c r="Q2232">
        <v>7</v>
      </c>
      <c r="R2232">
        <v>22</v>
      </c>
      <c r="S2232">
        <v>2</v>
      </c>
      <c r="T2232">
        <v>2</v>
      </c>
      <c r="U2232" t="s">
        <v>146</v>
      </c>
      <c r="V2232">
        <v>12</v>
      </c>
      <c r="W2232">
        <v>0</v>
      </c>
      <c r="X2232">
        <v>36</v>
      </c>
      <c r="Y2232">
        <v>705</v>
      </c>
      <c r="Z2232">
        <v>709</v>
      </c>
      <c r="AA2232">
        <v>2708.33</v>
      </c>
      <c r="AB2232">
        <v>2</v>
      </c>
    </row>
    <row r="2233" spans="1:28" x14ac:dyDescent="0.25">
      <c r="A2233">
        <v>2232</v>
      </c>
      <c r="B2233">
        <v>40692</v>
      </c>
      <c r="C2233">
        <v>3750</v>
      </c>
      <c r="D2233">
        <v>3750</v>
      </c>
      <c r="E2233" s="1">
        <v>0.1171</v>
      </c>
      <c r="F2233" t="s">
        <v>14</v>
      </c>
      <c r="G2233" t="s">
        <v>15</v>
      </c>
      <c r="H2233" s="1">
        <v>0.16980000000000001</v>
      </c>
      <c r="I2233" t="s">
        <v>24</v>
      </c>
      <c r="J2233" t="s">
        <v>31</v>
      </c>
      <c r="K2233">
        <v>1650</v>
      </c>
      <c r="L2233" t="s">
        <v>62</v>
      </c>
      <c r="M2233">
        <v>6</v>
      </c>
      <c r="N2233">
        <v>8101</v>
      </c>
      <c r="O2233">
        <v>0</v>
      </c>
      <c r="P2233" t="s">
        <v>64</v>
      </c>
      <c r="Q2233">
        <v>11</v>
      </c>
      <c r="R2233">
        <v>16</v>
      </c>
      <c r="S2233">
        <v>1</v>
      </c>
      <c r="T2233">
        <v>4</v>
      </c>
      <c r="U2233" t="s">
        <v>146</v>
      </c>
      <c r="V2233">
        <v>15</v>
      </c>
      <c r="W2233">
        <v>0</v>
      </c>
      <c r="X2233">
        <v>36</v>
      </c>
      <c r="Y2233">
        <v>675</v>
      </c>
      <c r="Z2233">
        <v>679</v>
      </c>
      <c r="AA2233">
        <v>1650</v>
      </c>
      <c r="AB2233">
        <v>4</v>
      </c>
    </row>
    <row r="2234" spans="1:28" x14ac:dyDescent="0.25">
      <c r="A2234">
        <v>2233</v>
      </c>
      <c r="B2234">
        <v>55177</v>
      </c>
      <c r="C2234">
        <v>8000</v>
      </c>
      <c r="D2234">
        <v>8000</v>
      </c>
      <c r="E2234" s="1">
        <v>0.13669999999999999</v>
      </c>
      <c r="F2234" t="s">
        <v>14</v>
      </c>
      <c r="G2234" t="s">
        <v>33</v>
      </c>
      <c r="H2234" s="1">
        <v>0.23499999999999999</v>
      </c>
      <c r="I2234" t="s">
        <v>30</v>
      </c>
      <c r="J2234" t="s">
        <v>31</v>
      </c>
      <c r="K2234">
        <v>2791.67</v>
      </c>
      <c r="L2234" t="s">
        <v>43</v>
      </c>
      <c r="M2234">
        <v>5</v>
      </c>
      <c r="N2234">
        <v>27151</v>
      </c>
      <c r="O2234">
        <v>0</v>
      </c>
      <c r="P2234" t="s">
        <v>19</v>
      </c>
      <c r="Q2234">
        <v>13</v>
      </c>
      <c r="R2234">
        <v>23</v>
      </c>
      <c r="S2234">
        <v>3</v>
      </c>
      <c r="T2234">
        <v>0</v>
      </c>
      <c r="U2234" t="s">
        <v>146</v>
      </c>
      <c r="V2234">
        <v>14</v>
      </c>
      <c r="W2234">
        <v>0</v>
      </c>
      <c r="X2234">
        <v>36</v>
      </c>
      <c r="Y2234">
        <v>685</v>
      </c>
      <c r="Z2234">
        <v>689</v>
      </c>
      <c r="AA2234">
        <v>2791.67</v>
      </c>
      <c r="AB2234">
        <v>0</v>
      </c>
    </row>
    <row r="2235" spans="1:28" x14ac:dyDescent="0.25">
      <c r="A2235">
        <v>2234</v>
      </c>
      <c r="B2235">
        <v>24187</v>
      </c>
      <c r="C2235">
        <v>4500</v>
      </c>
      <c r="D2235">
        <v>4500</v>
      </c>
      <c r="E2235" s="1">
        <v>0.1149</v>
      </c>
      <c r="F2235" t="s">
        <v>14</v>
      </c>
      <c r="G2235" t="s">
        <v>33</v>
      </c>
      <c r="H2235" s="1">
        <v>9.2600000000000002E-2</v>
      </c>
      <c r="I2235" t="s">
        <v>24</v>
      </c>
      <c r="J2235" t="s">
        <v>31</v>
      </c>
      <c r="K2235">
        <v>3500</v>
      </c>
      <c r="L2235" t="s">
        <v>27</v>
      </c>
      <c r="M2235">
        <v>5</v>
      </c>
      <c r="N2235">
        <v>7247</v>
      </c>
      <c r="O2235">
        <v>0</v>
      </c>
      <c r="P2235" t="s">
        <v>22</v>
      </c>
      <c r="Q2235">
        <v>11</v>
      </c>
      <c r="R2235">
        <v>9</v>
      </c>
      <c r="S2235">
        <v>3</v>
      </c>
      <c r="T2235">
        <v>2</v>
      </c>
      <c r="U2235" t="s">
        <v>146</v>
      </c>
      <c r="V2235">
        <v>14</v>
      </c>
      <c r="W2235">
        <v>0</v>
      </c>
      <c r="X2235">
        <v>36</v>
      </c>
      <c r="Y2235">
        <v>695</v>
      </c>
      <c r="Z2235">
        <v>699</v>
      </c>
      <c r="AA2235">
        <v>3500</v>
      </c>
      <c r="AB2235">
        <v>2</v>
      </c>
    </row>
    <row r="2236" spans="1:28" x14ac:dyDescent="0.25">
      <c r="A2236">
        <v>2235</v>
      </c>
      <c r="B2236">
        <v>20979</v>
      </c>
      <c r="C2236">
        <v>6000</v>
      </c>
      <c r="D2236">
        <v>5975</v>
      </c>
      <c r="E2236" s="1">
        <v>0.1714</v>
      </c>
      <c r="F2236" t="s">
        <v>23</v>
      </c>
      <c r="G2236" t="s">
        <v>101</v>
      </c>
      <c r="H2236" s="1">
        <v>6.6000000000000003E-2</v>
      </c>
      <c r="I2236" t="s">
        <v>46</v>
      </c>
      <c r="J2236" t="s">
        <v>17</v>
      </c>
      <c r="K2236">
        <v>2500</v>
      </c>
      <c r="L2236" t="s">
        <v>73</v>
      </c>
      <c r="M2236">
        <v>5</v>
      </c>
      <c r="N2236">
        <v>5087</v>
      </c>
      <c r="O2236">
        <v>0</v>
      </c>
      <c r="P2236" t="s">
        <v>44</v>
      </c>
      <c r="Q2236">
        <v>17</v>
      </c>
      <c r="R2236">
        <v>6</v>
      </c>
      <c r="S2236">
        <v>0</v>
      </c>
      <c r="T2236">
        <v>8</v>
      </c>
      <c r="U2236" t="s">
        <v>146</v>
      </c>
      <c r="V2236">
        <v>18</v>
      </c>
      <c r="W2236">
        <v>1</v>
      </c>
      <c r="X2236">
        <v>60</v>
      </c>
      <c r="Y2236">
        <v>660</v>
      </c>
      <c r="Z2236">
        <v>664</v>
      </c>
      <c r="AA2236">
        <v>2500</v>
      </c>
      <c r="AB2236">
        <v>8</v>
      </c>
    </row>
    <row r="2237" spans="1:28" x14ac:dyDescent="0.25">
      <c r="A2237">
        <v>2236</v>
      </c>
      <c r="B2237">
        <v>81254</v>
      </c>
      <c r="C2237">
        <v>19400</v>
      </c>
      <c r="D2237">
        <v>19400</v>
      </c>
      <c r="E2237" s="1">
        <v>0.23280000000000001</v>
      </c>
      <c r="F2237" t="s">
        <v>23</v>
      </c>
      <c r="G2237" t="s">
        <v>29</v>
      </c>
      <c r="H2237" s="1">
        <v>9.2999999999999999E-2</v>
      </c>
      <c r="I2237" t="s">
        <v>85</v>
      </c>
      <c r="J2237" t="s">
        <v>17</v>
      </c>
      <c r="K2237">
        <v>6000</v>
      </c>
      <c r="L2237" t="s">
        <v>73</v>
      </c>
      <c r="M2237">
        <v>5</v>
      </c>
      <c r="N2237">
        <v>28921</v>
      </c>
      <c r="O2237">
        <v>0</v>
      </c>
      <c r="P2237" t="s">
        <v>40</v>
      </c>
      <c r="Q2237">
        <v>23</v>
      </c>
      <c r="R2237">
        <v>9</v>
      </c>
      <c r="S2237">
        <v>2</v>
      </c>
      <c r="T2237">
        <v>11</v>
      </c>
      <c r="U2237" t="s">
        <v>146</v>
      </c>
      <c r="V2237">
        <v>18</v>
      </c>
      <c r="W2237">
        <v>1</v>
      </c>
      <c r="X2237">
        <v>60</v>
      </c>
      <c r="Y2237">
        <v>660</v>
      </c>
      <c r="Z2237">
        <v>664</v>
      </c>
      <c r="AA2237">
        <v>6000</v>
      </c>
      <c r="AB2237">
        <v>11</v>
      </c>
    </row>
    <row r="2238" spans="1:28" x14ac:dyDescent="0.25">
      <c r="A2238">
        <v>2237</v>
      </c>
      <c r="B2238">
        <v>13413</v>
      </c>
      <c r="C2238">
        <v>25000</v>
      </c>
      <c r="D2238">
        <v>15600</v>
      </c>
      <c r="E2238" s="1">
        <v>0.17929999999999999</v>
      </c>
      <c r="F2238" t="s">
        <v>23</v>
      </c>
      <c r="G2238" t="s">
        <v>101</v>
      </c>
      <c r="H2238" s="1">
        <v>0.19939999999999999</v>
      </c>
      <c r="I2238" t="s">
        <v>24</v>
      </c>
      <c r="J2238" t="s">
        <v>31</v>
      </c>
      <c r="K2238">
        <v>5416.67</v>
      </c>
      <c r="L2238" t="s">
        <v>25</v>
      </c>
      <c r="M2238">
        <v>13</v>
      </c>
      <c r="N2238">
        <v>24810</v>
      </c>
      <c r="O2238">
        <v>0</v>
      </c>
      <c r="P2238" t="s">
        <v>40</v>
      </c>
      <c r="Q2238">
        <v>17</v>
      </c>
      <c r="R2238">
        <v>19</v>
      </c>
      <c r="S2238">
        <v>0</v>
      </c>
      <c r="T2238">
        <v>11</v>
      </c>
      <c r="U2238" t="s">
        <v>146</v>
      </c>
      <c r="V2238">
        <v>14</v>
      </c>
      <c r="W2238">
        <v>0</v>
      </c>
      <c r="X2238">
        <v>60</v>
      </c>
      <c r="Y2238">
        <v>690</v>
      </c>
      <c r="Z2238">
        <v>694</v>
      </c>
      <c r="AA2238">
        <v>5416.67</v>
      </c>
      <c r="AB2238">
        <v>11</v>
      </c>
    </row>
    <row r="2239" spans="1:28" x14ac:dyDescent="0.25">
      <c r="A2239">
        <v>2238</v>
      </c>
      <c r="B2239">
        <v>34871</v>
      </c>
      <c r="C2239">
        <v>8800</v>
      </c>
      <c r="D2239">
        <v>8800</v>
      </c>
      <c r="E2239" s="1">
        <v>0.14269999999999999</v>
      </c>
      <c r="F2239" t="s">
        <v>14</v>
      </c>
      <c r="G2239" t="s">
        <v>15</v>
      </c>
      <c r="H2239" s="1">
        <v>9.5699999999999993E-2</v>
      </c>
      <c r="I2239" t="s">
        <v>81</v>
      </c>
      <c r="J2239" t="s">
        <v>31</v>
      </c>
      <c r="K2239">
        <v>3833.33</v>
      </c>
      <c r="L2239" t="s">
        <v>27</v>
      </c>
      <c r="M2239">
        <v>4</v>
      </c>
      <c r="N2239">
        <v>8130</v>
      </c>
      <c r="O2239">
        <v>1</v>
      </c>
      <c r="P2239" t="s">
        <v>64</v>
      </c>
      <c r="Q2239">
        <v>14</v>
      </c>
      <c r="R2239">
        <v>9</v>
      </c>
      <c r="S2239">
        <v>1</v>
      </c>
      <c r="T2239">
        <v>4</v>
      </c>
      <c r="U2239" t="s">
        <v>147</v>
      </c>
      <c r="V2239">
        <v>14</v>
      </c>
      <c r="W2239">
        <v>0</v>
      </c>
      <c r="X2239">
        <v>36</v>
      </c>
      <c r="Y2239">
        <v>695</v>
      </c>
      <c r="Z2239">
        <v>699</v>
      </c>
      <c r="AA2239">
        <v>3833.33</v>
      </c>
      <c r="AB2239">
        <v>4</v>
      </c>
    </row>
    <row r="2240" spans="1:28" x14ac:dyDescent="0.25">
      <c r="A2240">
        <v>2239</v>
      </c>
      <c r="B2240">
        <v>44681</v>
      </c>
      <c r="C2240">
        <v>4800</v>
      </c>
      <c r="D2240">
        <v>4800</v>
      </c>
      <c r="E2240" s="1">
        <v>0.1399</v>
      </c>
      <c r="F2240" t="s">
        <v>14</v>
      </c>
      <c r="G2240" t="s">
        <v>91</v>
      </c>
      <c r="H2240" s="1">
        <v>7.3899999999999993E-2</v>
      </c>
      <c r="I2240" t="s">
        <v>54</v>
      </c>
      <c r="J2240" t="s">
        <v>31</v>
      </c>
      <c r="K2240">
        <v>5833.33</v>
      </c>
      <c r="L2240" t="s">
        <v>84</v>
      </c>
      <c r="M2240">
        <v>9</v>
      </c>
      <c r="N2240">
        <v>170</v>
      </c>
      <c r="O2240">
        <v>2</v>
      </c>
      <c r="P2240" t="s">
        <v>49</v>
      </c>
      <c r="Q2240">
        <v>13</v>
      </c>
      <c r="R2240">
        <v>7</v>
      </c>
      <c r="S2240">
        <v>0</v>
      </c>
      <c r="T2240">
        <v>1</v>
      </c>
      <c r="U2240" t="s">
        <v>148</v>
      </c>
      <c r="V2240">
        <v>15</v>
      </c>
      <c r="W2240">
        <v>0</v>
      </c>
      <c r="X2240">
        <v>36</v>
      </c>
      <c r="Y2240">
        <v>680</v>
      </c>
      <c r="Z2240">
        <v>684</v>
      </c>
      <c r="AA2240">
        <v>5833.33</v>
      </c>
      <c r="AB2240">
        <v>1</v>
      </c>
    </row>
    <row r="2241" spans="1:28" x14ac:dyDescent="0.25">
      <c r="A2241">
        <v>2240</v>
      </c>
      <c r="B2241">
        <v>73773</v>
      </c>
      <c r="C2241">
        <v>5175</v>
      </c>
      <c r="D2241">
        <v>5175</v>
      </c>
      <c r="E2241" s="1">
        <v>0.1777</v>
      </c>
      <c r="F2241" t="s">
        <v>14</v>
      </c>
      <c r="G2241" t="s">
        <v>29</v>
      </c>
      <c r="H2241" s="1">
        <v>0.2293</v>
      </c>
      <c r="I2241" t="s">
        <v>71</v>
      </c>
      <c r="J2241" t="s">
        <v>31</v>
      </c>
      <c r="K2241">
        <v>1500</v>
      </c>
      <c r="L2241" t="s">
        <v>73</v>
      </c>
      <c r="M2241">
        <v>9</v>
      </c>
      <c r="N2241">
        <v>8577</v>
      </c>
      <c r="O2241">
        <v>1</v>
      </c>
      <c r="P2241" t="s">
        <v>28</v>
      </c>
      <c r="Q2241">
        <v>17</v>
      </c>
      <c r="R2241">
        <v>22</v>
      </c>
      <c r="S2241">
        <v>2</v>
      </c>
      <c r="T2241">
        <v>5</v>
      </c>
      <c r="U2241" t="s">
        <v>147</v>
      </c>
      <c r="V2241">
        <v>18</v>
      </c>
      <c r="W2241">
        <v>0</v>
      </c>
      <c r="X2241">
        <v>36</v>
      </c>
      <c r="Y2241">
        <v>660</v>
      </c>
      <c r="Z2241">
        <v>664</v>
      </c>
      <c r="AA2241">
        <v>1500</v>
      </c>
      <c r="AB2241">
        <v>5</v>
      </c>
    </row>
    <row r="2242" spans="1:28" x14ac:dyDescent="0.25">
      <c r="A2242">
        <v>2241</v>
      </c>
      <c r="B2242">
        <v>12248</v>
      </c>
      <c r="C2242">
        <v>10000</v>
      </c>
      <c r="D2242">
        <v>9999.36</v>
      </c>
      <c r="E2242" s="1">
        <v>0.1075</v>
      </c>
      <c r="F2242" t="s">
        <v>23</v>
      </c>
      <c r="G2242" t="s">
        <v>68</v>
      </c>
      <c r="H2242" s="1">
        <v>4.0500000000000001E-2</v>
      </c>
      <c r="I2242" t="s">
        <v>72</v>
      </c>
      <c r="J2242" t="s">
        <v>17</v>
      </c>
      <c r="K2242">
        <v>8750</v>
      </c>
      <c r="L2242" t="s">
        <v>121</v>
      </c>
      <c r="M2242">
        <v>7</v>
      </c>
      <c r="N2242">
        <v>0</v>
      </c>
      <c r="O2242">
        <v>1</v>
      </c>
      <c r="P2242" t="s">
        <v>22</v>
      </c>
      <c r="Q2242">
        <v>10</v>
      </c>
      <c r="R2242">
        <v>4</v>
      </c>
      <c r="S2242">
        <v>4</v>
      </c>
      <c r="T2242">
        <v>2</v>
      </c>
      <c r="U2242" t="s">
        <v>147</v>
      </c>
      <c r="V2242">
        <v>8</v>
      </c>
      <c r="W2242">
        <v>1</v>
      </c>
      <c r="X2242">
        <v>60</v>
      </c>
      <c r="Y2242">
        <v>795</v>
      </c>
      <c r="Z2242">
        <v>799</v>
      </c>
      <c r="AA2242">
        <v>8750</v>
      </c>
      <c r="AB2242">
        <v>2</v>
      </c>
    </row>
    <row r="2243" spans="1:28" x14ac:dyDescent="0.25">
      <c r="A2243">
        <v>2242</v>
      </c>
      <c r="B2243">
        <v>83704</v>
      </c>
      <c r="C2243">
        <v>12000</v>
      </c>
      <c r="D2243">
        <v>12000</v>
      </c>
      <c r="E2243" s="1">
        <v>0.1114</v>
      </c>
      <c r="F2243" t="s">
        <v>14</v>
      </c>
      <c r="G2243" t="s">
        <v>33</v>
      </c>
      <c r="H2243" s="1">
        <v>7.85E-2</v>
      </c>
      <c r="I2243" t="s">
        <v>69</v>
      </c>
      <c r="J2243" t="s">
        <v>31</v>
      </c>
      <c r="K2243">
        <v>6666.67</v>
      </c>
      <c r="L2243" t="s">
        <v>39</v>
      </c>
      <c r="M2243">
        <v>11</v>
      </c>
      <c r="N2243">
        <v>4428</v>
      </c>
      <c r="O2243">
        <v>2</v>
      </c>
      <c r="P2243" t="s">
        <v>32</v>
      </c>
      <c r="Q2243">
        <v>11</v>
      </c>
      <c r="R2243">
        <v>7</v>
      </c>
      <c r="S2243">
        <v>3</v>
      </c>
      <c r="T2243">
        <v>9</v>
      </c>
      <c r="U2243" t="s">
        <v>148</v>
      </c>
      <c r="V2243">
        <v>11</v>
      </c>
      <c r="W2243">
        <v>0</v>
      </c>
      <c r="X2243">
        <v>36</v>
      </c>
      <c r="Y2243">
        <v>720</v>
      </c>
      <c r="Z2243">
        <v>724</v>
      </c>
      <c r="AA2243">
        <v>6666.67</v>
      </c>
      <c r="AB2243">
        <v>9</v>
      </c>
    </row>
    <row r="2244" spans="1:28" x14ac:dyDescent="0.25">
      <c r="A2244">
        <v>2243</v>
      </c>
      <c r="B2244">
        <v>43610</v>
      </c>
      <c r="C2244">
        <v>5000</v>
      </c>
      <c r="D2244">
        <v>5000</v>
      </c>
      <c r="E2244" s="1">
        <v>7.51E-2</v>
      </c>
      <c r="F2244" t="s">
        <v>14</v>
      </c>
      <c r="G2244" t="s">
        <v>33</v>
      </c>
      <c r="H2244" s="1">
        <v>0.114</v>
      </c>
      <c r="I2244" t="s">
        <v>46</v>
      </c>
      <c r="J2244" t="s">
        <v>31</v>
      </c>
      <c r="K2244">
        <v>1666.67</v>
      </c>
      <c r="L2244" t="s">
        <v>82</v>
      </c>
      <c r="M2244">
        <v>4</v>
      </c>
      <c r="N2244">
        <v>7968</v>
      </c>
      <c r="O2244">
        <v>0</v>
      </c>
      <c r="P2244" t="s">
        <v>40</v>
      </c>
      <c r="Q2244">
        <v>7</v>
      </c>
      <c r="R2244">
        <v>11</v>
      </c>
      <c r="S2244">
        <v>3</v>
      </c>
      <c r="T2244">
        <v>11</v>
      </c>
      <c r="U2244" t="s">
        <v>146</v>
      </c>
      <c r="V2244">
        <v>8</v>
      </c>
      <c r="W2244">
        <v>0</v>
      </c>
      <c r="X2244">
        <v>36</v>
      </c>
      <c r="Y2244">
        <v>750</v>
      </c>
      <c r="Z2244">
        <v>754</v>
      </c>
      <c r="AA2244">
        <v>1666.67</v>
      </c>
      <c r="AB2244">
        <v>11</v>
      </c>
    </row>
    <row r="2245" spans="1:28" x14ac:dyDescent="0.25">
      <c r="A2245">
        <v>2244</v>
      </c>
      <c r="B2245">
        <v>43017</v>
      </c>
      <c r="C2245">
        <v>33600</v>
      </c>
      <c r="D2245">
        <v>33600</v>
      </c>
      <c r="E2245" s="1">
        <v>0.17269999999999999</v>
      </c>
      <c r="F2245" t="s">
        <v>23</v>
      </c>
      <c r="G2245" t="s">
        <v>15</v>
      </c>
      <c r="H2245" s="1">
        <v>0.15079999999999999</v>
      </c>
      <c r="I2245" t="s">
        <v>71</v>
      </c>
      <c r="J2245" t="s">
        <v>31</v>
      </c>
      <c r="K2245">
        <v>5416.67</v>
      </c>
      <c r="L2245" t="s">
        <v>52</v>
      </c>
      <c r="M2245">
        <v>5</v>
      </c>
      <c r="N2245">
        <v>20514</v>
      </c>
      <c r="O2245">
        <v>1</v>
      </c>
      <c r="P2245" t="s">
        <v>44</v>
      </c>
      <c r="Q2245">
        <v>17</v>
      </c>
      <c r="R2245">
        <v>15</v>
      </c>
      <c r="S2245">
        <v>1</v>
      </c>
      <c r="T2245">
        <v>8</v>
      </c>
      <c r="U2245" t="s">
        <v>147</v>
      </c>
      <c r="V2245">
        <v>9</v>
      </c>
      <c r="W2245">
        <v>0</v>
      </c>
      <c r="X2245">
        <v>60</v>
      </c>
      <c r="Y2245">
        <v>730</v>
      </c>
      <c r="Z2245">
        <v>734</v>
      </c>
      <c r="AA2245">
        <v>5416.67</v>
      </c>
      <c r="AB2245">
        <v>8</v>
      </c>
    </row>
    <row r="2246" spans="1:28" x14ac:dyDescent="0.25">
      <c r="A2246">
        <v>2245</v>
      </c>
      <c r="B2246">
        <v>80198</v>
      </c>
      <c r="C2246">
        <v>10000</v>
      </c>
      <c r="D2246">
        <v>10000</v>
      </c>
      <c r="E2246" s="1">
        <v>0.13109999999999999</v>
      </c>
      <c r="F2246" t="s">
        <v>14</v>
      </c>
      <c r="G2246" t="s">
        <v>15</v>
      </c>
      <c r="H2246" s="1">
        <v>0.2913</v>
      </c>
      <c r="I2246" t="s">
        <v>20</v>
      </c>
      <c r="J2246" t="s">
        <v>17</v>
      </c>
      <c r="K2246">
        <v>8750</v>
      </c>
      <c r="L2246" t="s">
        <v>83</v>
      </c>
      <c r="M2246">
        <v>13</v>
      </c>
      <c r="N2246">
        <v>11125</v>
      </c>
      <c r="O2246">
        <v>2</v>
      </c>
      <c r="P2246" t="s">
        <v>19</v>
      </c>
      <c r="Q2246">
        <v>13</v>
      </c>
      <c r="R2246">
        <v>29</v>
      </c>
      <c r="S2246">
        <v>1</v>
      </c>
      <c r="T2246">
        <v>0</v>
      </c>
      <c r="U2246" t="s">
        <v>148</v>
      </c>
      <c r="V2246">
        <v>13</v>
      </c>
      <c r="W2246">
        <v>1</v>
      </c>
      <c r="X2246">
        <v>36</v>
      </c>
      <c r="Y2246">
        <v>700</v>
      </c>
      <c r="Z2246">
        <v>704</v>
      </c>
      <c r="AA2246">
        <v>8750</v>
      </c>
      <c r="AB2246">
        <v>0</v>
      </c>
    </row>
    <row r="2247" spans="1:28" x14ac:dyDescent="0.25">
      <c r="A2247">
        <v>2246</v>
      </c>
      <c r="B2247">
        <v>91989</v>
      </c>
      <c r="C2247">
        <v>12000</v>
      </c>
      <c r="D2247">
        <v>11975</v>
      </c>
      <c r="E2247" s="1">
        <v>0.16289999999999999</v>
      </c>
      <c r="F2247" t="s">
        <v>14</v>
      </c>
      <c r="G2247" t="s">
        <v>33</v>
      </c>
      <c r="H2247" s="1">
        <v>0.1429</v>
      </c>
      <c r="I2247" t="s">
        <v>59</v>
      </c>
      <c r="J2247" t="s">
        <v>17</v>
      </c>
      <c r="K2247">
        <v>8541.67</v>
      </c>
      <c r="L2247" t="s">
        <v>27</v>
      </c>
      <c r="M2247">
        <v>5</v>
      </c>
      <c r="N2247">
        <v>5890</v>
      </c>
      <c r="O2247">
        <v>3</v>
      </c>
      <c r="P2247" t="s">
        <v>40</v>
      </c>
      <c r="Q2247">
        <v>16</v>
      </c>
      <c r="R2247">
        <v>14</v>
      </c>
      <c r="S2247">
        <v>3</v>
      </c>
      <c r="T2247">
        <v>11</v>
      </c>
      <c r="U2247" t="s">
        <v>149</v>
      </c>
      <c r="V2247">
        <v>14</v>
      </c>
      <c r="W2247">
        <v>1</v>
      </c>
      <c r="X2247">
        <v>36</v>
      </c>
      <c r="Y2247">
        <v>695</v>
      </c>
      <c r="Z2247">
        <v>699</v>
      </c>
      <c r="AA2247">
        <v>8541.67</v>
      </c>
      <c r="AB2247">
        <v>11</v>
      </c>
    </row>
    <row r="2248" spans="1:28" x14ac:dyDescent="0.25">
      <c r="A2248">
        <v>2247</v>
      </c>
      <c r="B2248">
        <v>87119</v>
      </c>
      <c r="C2248">
        <v>4000</v>
      </c>
      <c r="D2248">
        <v>4000</v>
      </c>
      <c r="E2248" s="1">
        <v>0.14330000000000001</v>
      </c>
      <c r="F2248" t="s">
        <v>14</v>
      </c>
      <c r="G2248" t="s">
        <v>110</v>
      </c>
      <c r="H2248" s="1">
        <v>0.22739999999999999</v>
      </c>
      <c r="I2248" t="s">
        <v>72</v>
      </c>
      <c r="J2248" t="s">
        <v>31</v>
      </c>
      <c r="K2248">
        <v>1666.67</v>
      </c>
      <c r="L2248" t="s">
        <v>48</v>
      </c>
      <c r="M2248">
        <v>7</v>
      </c>
      <c r="N2248">
        <v>278</v>
      </c>
      <c r="O2248">
        <v>0</v>
      </c>
      <c r="P2248" t="s">
        <v>37</v>
      </c>
      <c r="Q2248">
        <v>14</v>
      </c>
      <c r="R2248">
        <v>22</v>
      </c>
      <c r="S2248">
        <v>0</v>
      </c>
      <c r="T2248">
        <v>3</v>
      </c>
      <c r="U2248" t="s">
        <v>146</v>
      </c>
      <c r="V2248">
        <v>17</v>
      </c>
      <c r="W2248">
        <v>0</v>
      </c>
      <c r="X2248">
        <v>36</v>
      </c>
      <c r="Y2248">
        <v>665</v>
      </c>
      <c r="Z2248">
        <v>669</v>
      </c>
      <c r="AA2248">
        <v>1666.67</v>
      </c>
      <c r="AB2248">
        <v>3</v>
      </c>
    </row>
    <row r="2249" spans="1:28" x14ac:dyDescent="0.25">
      <c r="A2249">
        <v>2248</v>
      </c>
      <c r="B2249">
        <v>66132</v>
      </c>
      <c r="C2249">
        <v>20000</v>
      </c>
      <c r="D2249">
        <v>20000</v>
      </c>
      <c r="E2249" s="1">
        <v>0.158</v>
      </c>
      <c r="F2249" t="s">
        <v>14</v>
      </c>
      <c r="G2249" t="s">
        <v>29</v>
      </c>
      <c r="H2249" s="1">
        <v>0.1313</v>
      </c>
      <c r="I2249" t="s">
        <v>34</v>
      </c>
      <c r="J2249" t="s">
        <v>31</v>
      </c>
      <c r="K2249">
        <v>5000</v>
      </c>
      <c r="L2249" t="s">
        <v>25</v>
      </c>
      <c r="M2249">
        <v>10</v>
      </c>
      <c r="N2249">
        <v>17981</v>
      </c>
      <c r="O2249">
        <v>1</v>
      </c>
      <c r="P2249" t="s">
        <v>37</v>
      </c>
      <c r="Q2249">
        <v>15</v>
      </c>
      <c r="R2249">
        <v>13</v>
      </c>
      <c r="S2249">
        <v>2</v>
      </c>
      <c r="T2249">
        <v>3</v>
      </c>
      <c r="U2249" t="s">
        <v>147</v>
      </c>
      <c r="V2249">
        <v>14</v>
      </c>
      <c r="W2249">
        <v>0</v>
      </c>
      <c r="X2249">
        <v>36</v>
      </c>
      <c r="Y2249">
        <v>690</v>
      </c>
      <c r="Z2249">
        <v>694</v>
      </c>
      <c r="AA2249">
        <v>5000</v>
      </c>
      <c r="AB2249">
        <v>3</v>
      </c>
    </row>
    <row r="2250" spans="1:28" x14ac:dyDescent="0.25">
      <c r="A2250">
        <v>2249</v>
      </c>
      <c r="B2250">
        <v>73203</v>
      </c>
      <c r="C2250">
        <v>12000</v>
      </c>
      <c r="D2250">
        <v>12000</v>
      </c>
      <c r="E2250" s="1">
        <v>0.1409</v>
      </c>
      <c r="F2250" t="s">
        <v>14</v>
      </c>
      <c r="G2250" t="s">
        <v>15</v>
      </c>
      <c r="H2250" s="1">
        <v>0.19489999999999999</v>
      </c>
      <c r="I2250" t="s">
        <v>24</v>
      </c>
      <c r="J2250" t="s">
        <v>31</v>
      </c>
      <c r="K2250">
        <v>6166.67</v>
      </c>
      <c r="L2250" t="s">
        <v>62</v>
      </c>
      <c r="M2250">
        <v>13</v>
      </c>
      <c r="N2250">
        <v>6499</v>
      </c>
      <c r="O2250">
        <v>0</v>
      </c>
      <c r="P2250" t="s">
        <v>47</v>
      </c>
      <c r="Q2250">
        <v>14</v>
      </c>
      <c r="R2250">
        <v>19</v>
      </c>
      <c r="S2250">
        <v>1</v>
      </c>
      <c r="T2250">
        <v>6</v>
      </c>
      <c r="U2250" t="s">
        <v>146</v>
      </c>
      <c r="V2250">
        <v>15</v>
      </c>
      <c r="W2250">
        <v>0</v>
      </c>
      <c r="X2250">
        <v>36</v>
      </c>
      <c r="Y2250">
        <v>675</v>
      </c>
      <c r="Z2250">
        <v>679</v>
      </c>
      <c r="AA2250">
        <v>6166.67</v>
      </c>
      <c r="AB2250">
        <v>6</v>
      </c>
    </row>
    <row r="2251" spans="1:28" x14ac:dyDescent="0.25">
      <c r="A2251">
        <v>2250</v>
      </c>
      <c r="B2251">
        <v>76842</v>
      </c>
      <c r="C2251">
        <v>17500</v>
      </c>
      <c r="D2251">
        <v>17500</v>
      </c>
      <c r="E2251" s="1">
        <v>0.21</v>
      </c>
      <c r="F2251" t="s">
        <v>23</v>
      </c>
      <c r="G2251" t="s">
        <v>68</v>
      </c>
      <c r="H2251" s="1">
        <v>1.78E-2</v>
      </c>
      <c r="I2251" t="s">
        <v>71</v>
      </c>
      <c r="J2251" t="s">
        <v>31</v>
      </c>
      <c r="K2251">
        <v>4166.67</v>
      </c>
      <c r="L2251" t="s">
        <v>43</v>
      </c>
      <c r="M2251">
        <v>7</v>
      </c>
      <c r="N2251">
        <v>3377</v>
      </c>
      <c r="O2251">
        <v>3</v>
      </c>
      <c r="P2251" t="s">
        <v>40</v>
      </c>
      <c r="Q2251">
        <v>21</v>
      </c>
      <c r="R2251">
        <v>1</v>
      </c>
      <c r="S2251">
        <v>4</v>
      </c>
      <c r="T2251">
        <v>11</v>
      </c>
      <c r="U2251" t="s">
        <v>149</v>
      </c>
      <c r="V2251">
        <v>14</v>
      </c>
      <c r="W2251">
        <v>0</v>
      </c>
      <c r="X2251">
        <v>60</v>
      </c>
      <c r="Y2251">
        <v>685</v>
      </c>
      <c r="Z2251">
        <v>689</v>
      </c>
      <c r="AA2251">
        <v>4166.67</v>
      </c>
      <c r="AB2251">
        <v>11</v>
      </c>
    </row>
    <row r="2252" spans="1:28" x14ac:dyDescent="0.25">
      <c r="A2252">
        <v>2251</v>
      </c>
      <c r="B2252">
        <v>41741</v>
      </c>
      <c r="C2252">
        <v>10000</v>
      </c>
      <c r="D2252">
        <v>10000</v>
      </c>
      <c r="E2252" s="1">
        <v>0.1171</v>
      </c>
      <c r="F2252" t="s">
        <v>14</v>
      </c>
      <c r="G2252" t="s">
        <v>29</v>
      </c>
      <c r="H2252" s="1">
        <v>0.21179999999999999</v>
      </c>
      <c r="I2252" t="s">
        <v>46</v>
      </c>
      <c r="J2252" t="s">
        <v>35</v>
      </c>
      <c r="K2252">
        <v>3333.33</v>
      </c>
      <c r="L2252" t="s">
        <v>25</v>
      </c>
      <c r="M2252">
        <v>8</v>
      </c>
      <c r="N2252">
        <v>7579</v>
      </c>
      <c r="O2252">
        <v>0</v>
      </c>
      <c r="P2252" t="s">
        <v>49</v>
      </c>
      <c r="Q2252">
        <v>11</v>
      </c>
      <c r="R2252">
        <v>21</v>
      </c>
      <c r="S2252">
        <v>2</v>
      </c>
      <c r="T2252">
        <v>1</v>
      </c>
      <c r="U2252" t="s">
        <v>146</v>
      </c>
      <c r="V2252">
        <v>14</v>
      </c>
      <c r="W2252">
        <v>1</v>
      </c>
      <c r="X2252">
        <v>36</v>
      </c>
      <c r="Y2252">
        <v>690</v>
      </c>
      <c r="Z2252">
        <v>694</v>
      </c>
      <c r="AA2252">
        <v>3333.33</v>
      </c>
      <c r="AB2252">
        <v>1</v>
      </c>
    </row>
    <row r="2253" spans="1:28" x14ac:dyDescent="0.25">
      <c r="A2253">
        <v>2252</v>
      </c>
      <c r="B2253">
        <v>8127</v>
      </c>
      <c r="C2253">
        <v>3000</v>
      </c>
      <c r="D2253">
        <v>3000</v>
      </c>
      <c r="E2253" s="1">
        <v>0.14219999999999999</v>
      </c>
      <c r="F2253" t="s">
        <v>14</v>
      </c>
      <c r="G2253" t="s">
        <v>45</v>
      </c>
      <c r="H2253" s="1">
        <v>0.10050000000000001</v>
      </c>
      <c r="I2253" t="s">
        <v>38</v>
      </c>
      <c r="J2253" t="s">
        <v>31</v>
      </c>
      <c r="K2253">
        <v>9166.67</v>
      </c>
      <c r="L2253" t="s">
        <v>48</v>
      </c>
      <c r="M2253">
        <v>15</v>
      </c>
      <c r="N2253">
        <v>22698</v>
      </c>
      <c r="O2253">
        <v>2</v>
      </c>
      <c r="P2253" t="s">
        <v>47</v>
      </c>
      <c r="Q2253">
        <v>14</v>
      </c>
      <c r="R2253">
        <v>10</v>
      </c>
      <c r="S2253">
        <v>0</v>
      </c>
      <c r="T2253">
        <v>6</v>
      </c>
      <c r="U2253" t="s">
        <v>148</v>
      </c>
      <c r="V2253">
        <v>17</v>
      </c>
      <c r="W2253">
        <v>0</v>
      </c>
      <c r="X2253">
        <v>36</v>
      </c>
      <c r="Y2253">
        <v>665</v>
      </c>
      <c r="Z2253">
        <v>669</v>
      </c>
      <c r="AA2253">
        <v>9166.67</v>
      </c>
      <c r="AB2253">
        <v>6</v>
      </c>
    </row>
    <row r="2254" spans="1:28" x14ac:dyDescent="0.25">
      <c r="A2254">
        <v>2253</v>
      </c>
      <c r="B2254">
        <v>4750</v>
      </c>
      <c r="C2254">
        <v>5600</v>
      </c>
      <c r="D2254">
        <v>5592.37</v>
      </c>
      <c r="E2254" s="1">
        <v>8.5900000000000004E-2</v>
      </c>
      <c r="F2254" t="s">
        <v>14</v>
      </c>
      <c r="G2254" t="s">
        <v>29</v>
      </c>
      <c r="H2254" s="1">
        <v>8.3400000000000002E-2</v>
      </c>
      <c r="I2254" t="s">
        <v>30</v>
      </c>
      <c r="J2254" t="s">
        <v>17</v>
      </c>
      <c r="K2254">
        <v>3250</v>
      </c>
      <c r="L2254" t="s">
        <v>18</v>
      </c>
      <c r="M2254">
        <v>9</v>
      </c>
      <c r="N2254">
        <v>2639</v>
      </c>
      <c r="O2254">
        <v>1</v>
      </c>
      <c r="P2254" t="s">
        <v>28</v>
      </c>
      <c r="Q2254">
        <v>8</v>
      </c>
      <c r="R2254">
        <v>8</v>
      </c>
      <c r="S2254">
        <v>2</v>
      </c>
      <c r="T2254">
        <v>5</v>
      </c>
      <c r="U2254" t="s">
        <v>147</v>
      </c>
      <c r="V2254">
        <v>9</v>
      </c>
      <c r="W2254">
        <v>1</v>
      </c>
      <c r="X2254">
        <v>36</v>
      </c>
      <c r="Y2254">
        <v>735</v>
      </c>
      <c r="Z2254">
        <v>739</v>
      </c>
      <c r="AA2254">
        <v>3250</v>
      </c>
      <c r="AB2254">
        <v>5</v>
      </c>
    </row>
    <row r="2255" spans="1:28" x14ac:dyDescent="0.25">
      <c r="A2255">
        <v>2254</v>
      </c>
      <c r="B2255">
        <v>93711</v>
      </c>
      <c r="C2255">
        <v>10000</v>
      </c>
      <c r="D2255">
        <v>10000</v>
      </c>
      <c r="E2255" s="1">
        <v>0.158</v>
      </c>
      <c r="F2255" t="s">
        <v>14</v>
      </c>
      <c r="G2255" t="s">
        <v>15</v>
      </c>
      <c r="H2255" s="1">
        <v>0.13320000000000001</v>
      </c>
      <c r="I2255" t="s">
        <v>59</v>
      </c>
      <c r="J2255" t="s">
        <v>31</v>
      </c>
      <c r="K2255">
        <v>5000</v>
      </c>
      <c r="L2255" t="s">
        <v>36</v>
      </c>
      <c r="M2255">
        <v>16</v>
      </c>
      <c r="N2255">
        <v>11286</v>
      </c>
      <c r="O2255">
        <v>1</v>
      </c>
      <c r="P2255" t="s">
        <v>19</v>
      </c>
      <c r="Q2255">
        <v>15</v>
      </c>
      <c r="R2255">
        <v>13</v>
      </c>
      <c r="S2255">
        <v>1</v>
      </c>
      <c r="T2255">
        <v>0</v>
      </c>
      <c r="U2255" t="s">
        <v>147</v>
      </c>
      <c r="V2255">
        <v>16</v>
      </c>
      <c r="W2255">
        <v>0</v>
      </c>
      <c r="X2255">
        <v>36</v>
      </c>
      <c r="Y2255">
        <v>670</v>
      </c>
      <c r="Z2255">
        <v>674</v>
      </c>
      <c r="AA2255">
        <v>5000</v>
      </c>
      <c r="AB2255">
        <v>0</v>
      </c>
    </row>
    <row r="2256" spans="1:28" x14ac:dyDescent="0.25">
      <c r="A2256">
        <v>2255</v>
      </c>
      <c r="B2256">
        <v>28368</v>
      </c>
      <c r="C2256">
        <v>5000</v>
      </c>
      <c r="D2256">
        <v>5000</v>
      </c>
      <c r="E2256" s="1">
        <v>8.4900000000000003E-2</v>
      </c>
      <c r="F2256" t="s">
        <v>14</v>
      </c>
      <c r="G2256" t="s">
        <v>15</v>
      </c>
      <c r="H2256" s="1">
        <v>0.2253</v>
      </c>
      <c r="I2256" t="s">
        <v>79</v>
      </c>
      <c r="J2256" t="s">
        <v>17</v>
      </c>
      <c r="K2256">
        <v>3000</v>
      </c>
      <c r="L2256" t="s">
        <v>39</v>
      </c>
      <c r="M2256">
        <v>9</v>
      </c>
      <c r="N2256">
        <v>3388</v>
      </c>
      <c r="O2256">
        <v>2</v>
      </c>
      <c r="P2256" t="s">
        <v>40</v>
      </c>
      <c r="Q2256">
        <v>8</v>
      </c>
      <c r="R2256">
        <v>22</v>
      </c>
      <c r="S2256">
        <v>1</v>
      </c>
      <c r="T2256">
        <v>11</v>
      </c>
      <c r="U2256" t="s">
        <v>148</v>
      </c>
      <c r="V2256">
        <v>11</v>
      </c>
      <c r="W2256">
        <v>1</v>
      </c>
      <c r="X2256">
        <v>36</v>
      </c>
      <c r="Y2256">
        <v>720</v>
      </c>
      <c r="Z2256">
        <v>724</v>
      </c>
      <c r="AA2256">
        <v>3000</v>
      </c>
      <c r="AB2256">
        <v>11</v>
      </c>
    </row>
    <row r="2257" spans="1:28" x14ac:dyDescent="0.25">
      <c r="A2257">
        <v>2256</v>
      </c>
      <c r="B2257">
        <v>66425</v>
      </c>
      <c r="C2257">
        <v>16000</v>
      </c>
      <c r="D2257">
        <v>16000</v>
      </c>
      <c r="E2257" s="1">
        <v>0.21490000000000001</v>
      </c>
      <c r="F2257" t="s">
        <v>23</v>
      </c>
      <c r="G2257" t="s">
        <v>101</v>
      </c>
      <c r="H2257" s="1">
        <v>0.2576</v>
      </c>
      <c r="I2257" t="s">
        <v>71</v>
      </c>
      <c r="J2257" t="s">
        <v>17</v>
      </c>
      <c r="K2257">
        <v>5000</v>
      </c>
      <c r="L2257" t="s">
        <v>36</v>
      </c>
      <c r="M2257">
        <v>14</v>
      </c>
      <c r="N2257">
        <v>10881</v>
      </c>
      <c r="O2257">
        <v>0</v>
      </c>
      <c r="P2257" t="s">
        <v>28</v>
      </c>
      <c r="Q2257">
        <v>21</v>
      </c>
      <c r="R2257">
        <v>25</v>
      </c>
      <c r="S2257">
        <v>0</v>
      </c>
      <c r="T2257">
        <v>5</v>
      </c>
      <c r="U2257" t="s">
        <v>146</v>
      </c>
      <c r="V2257">
        <v>16</v>
      </c>
      <c r="W2257">
        <v>1</v>
      </c>
      <c r="X2257">
        <v>60</v>
      </c>
      <c r="Y2257">
        <v>670</v>
      </c>
      <c r="Z2257">
        <v>674</v>
      </c>
      <c r="AA2257">
        <v>5000</v>
      </c>
      <c r="AB2257">
        <v>5</v>
      </c>
    </row>
    <row r="2258" spans="1:28" x14ac:dyDescent="0.25">
      <c r="A2258">
        <v>2257</v>
      </c>
      <c r="B2258">
        <v>13652</v>
      </c>
      <c r="C2258">
        <v>4800</v>
      </c>
      <c r="D2258">
        <v>4800</v>
      </c>
      <c r="E2258" s="1">
        <v>0.1075</v>
      </c>
      <c r="F2258" t="s">
        <v>14</v>
      </c>
      <c r="G2258" t="s">
        <v>33</v>
      </c>
      <c r="H2258" s="1">
        <v>0.2263</v>
      </c>
      <c r="I2258" t="s">
        <v>38</v>
      </c>
      <c r="J2258" t="s">
        <v>31</v>
      </c>
      <c r="K2258">
        <v>1750</v>
      </c>
      <c r="L2258" t="s">
        <v>78</v>
      </c>
      <c r="M2258">
        <v>6</v>
      </c>
      <c r="N2258">
        <v>11234</v>
      </c>
      <c r="O2258">
        <v>0</v>
      </c>
      <c r="P2258" t="s">
        <v>28</v>
      </c>
      <c r="Q2258">
        <v>10</v>
      </c>
      <c r="R2258">
        <v>22</v>
      </c>
      <c r="S2258">
        <v>3</v>
      </c>
      <c r="T2258">
        <v>5</v>
      </c>
      <c r="U2258" t="s">
        <v>146</v>
      </c>
      <c r="V2258">
        <v>12</v>
      </c>
      <c r="W2258">
        <v>0</v>
      </c>
      <c r="X2258">
        <v>36</v>
      </c>
      <c r="Y2258">
        <v>710</v>
      </c>
      <c r="Z2258">
        <v>714</v>
      </c>
      <c r="AA2258">
        <v>1750</v>
      </c>
      <c r="AB2258">
        <v>5</v>
      </c>
    </row>
    <row r="2259" spans="1:28" x14ac:dyDescent="0.25">
      <c r="A2259">
        <v>2258</v>
      </c>
      <c r="B2259">
        <v>66166</v>
      </c>
      <c r="C2259">
        <v>24925</v>
      </c>
      <c r="D2259">
        <v>24925</v>
      </c>
      <c r="E2259" s="1">
        <v>0.1875</v>
      </c>
      <c r="F2259" t="s">
        <v>23</v>
      </c>
      <c r="G2259" t="s">
        <v>15</v>
      </c>
      <c r="H2259" s="1">
        <v>8.5099999999999995E-2</v>
      </c>
      <c r="I2259" t="s">
        <v>90</v>
      </c>
      <c r="J2259" t="s">
        <v>17</v>
      </c>
      <c r="K2259">
        <v>5250</v>
      </c>
      <c r="L2259" t="s">
        <v>78</v>
      </c>
      <c r="M2259">
        <v>7</v>
      </c>
      <c r="N2259">
        <v>15288</v>
      </c>
      <c r="O2259">
        <v>0</v>
      </c>
      <c r="P2259" t="s">
        <v>40</v>
      </c>
      <c r="Q2259">
        <v>18</v>
      </c>
      <c r="R2259">
        <v>8</v>
      </c>
      <c r="S2259">
        <v>1</v>
      </c>
      <c r="T2259">
        <v>11</v>
      </c>
      <c r="U2259" t="s">
        <v>146</v>
      </c>
      <c r="V2259">
        <v>12</v>
      </c>
      <c r="W2259">
        <v>1</v>
      </c>
      <c r="X2259">
        <v>60</v>
      </c>
      <c r="Y2259">
        <v>710</v>
      </c>
      <c r="Z2259">
        <v>714</v>
      </c>
      <c r="AA2259">
        <v>5250</v>
      </c>
      <c r="AB2259">
        <v>11</v>
      </c>
    </row>
    <row r="2260" spans="1:28" x14ac:dyDescent="0.25">
      <c r="A2260">
        <v>2259</v>
      </c>
      <c r="B2260">
        <v>73128</v>
      </c>
      <c r="C2260">
        <v>4825</v>
      </c>
      <c r="D2260">
        <v>4825</v>
      </c>
      <c r="E2260" s="1">
        <v>0.1212</v>
      </c>
      <c r="F2260" t="s">
        <v>14</v>
      </c>
      <c r="G2260" t="s">
        <v>15</v>
      </c>
      <c r="H2260" s="1">
        <v>4.7600000000000003E-2</v>
      </c>
      <c r="I2260" t="s">
        <v>34</v>
      </c>
      <c r="J2260" t="s">
        <v>17</v>
      </c>
      <c r="K2260">
        <v>5416.67</v>
      </c>
      <c r="L2260" t="s">
        <v>84</v>
      </c>
      <c r="M2260">
        <v>8</v>
      </c>
      <c r="N2260">
        <v>6883</v>
      </c>
      <c r="O2260">
        <v>0</v>
      </c>
      <c r="P2260" t="s">
        <v>44</v>
      </c>
      <c r="Q2260">
        <v>12</v>
      </c>
      <c r="R2260">
        <v>4</v>
      </c>
      <c r="S2260">
        <v>1</v>
      </c>
      <c r="T2260">
        <v>8</v>
      </c>
      <c r="U2260" t="s">
        <v>146</v>
      </c>
      <c r="V2260">
        <v>15</v>
      </c>
      <c r="W2260">
        <v>1</v>
      </c>
      <c r="X2260">
        <v>36</v>
      </c>
      <c r="Y2260">
        <v>680</v>
      </c>
      <c r="Z2260">
        <v>684</v>
      </c>
      <c r="AA2260">
        <v>5416.67</v>
      </c>
      <c r="AB2260">
        <v>8</v>
      </c>
    </row>
    <row r="2261" spans="1:28" x14ac:dyDescent="0.25">
      <c r="A2261">
        <v>2260</v>
      </c>
      <c r="B2261">
        <v>42032</v>
      </c>
      <c r="C2261">
        <v>18750</v>
      </c>
      <c r="D2261">
        <v>18750</v>
      </c>
      <c r="E2261" s="1">
        <v>0.1825</v>
      </c>
      <c r="F2261" t="s">
        <v>23</v>
      </c>
      <c r="G2261" t="s">
        <v>15</v>
      </c>
      <c r="H2261" s="1">
        <v>0.12540000000000001</v>
      </c>
      <c r="I2261" t="s">
        <v>99</v>
      </c>
      <c r="J2261" t="s">
        <v>17</v>
      </c>
      <c r="K2261">
        <v>4833.33</v>
      </c>
      <c r="L2261" t="s">
        <v>62</v>
      </c>
      <c r="M2261">
        <v>13</v>
      </c>
      <c r="N2261">
        <v>11232</v>
      </c>
      <c r="O2261">
        <v>2</v>
      </c>
      <c r="P2261" t="s">
        <v>40</v>
      </c>
      <c r="Q2261">
        <v>18</v>
      </c>
      <c r="R2261">
        <v>12</v>
      </c>
      <c r="S2261">
        <v>1</v>
      </c>
      <c r="T2261">
        <v>11</v>
      </c>
      <c r="U2261" t="s">
        <v>148</v>
      </c>
      <c r="V2261">
        <v>15</v>
      </c>
      <c r="W2261">
        <v>1</v>
      </c>
      <c r="X2261">
        <v>60</v>
      </c>
      <c r="Y2261">
        <v>675</v>
      </c>
      <c r="Z2261">
        <v>679</v>
      </c>
      <c r="AA2261">
        <v>4833.33</v>
      </c>
      <c r="AB2261">
        <v>11</v>
      </c>
    </row>
    <row r="2262" spans="1:28" x14ac:dyDescent="0.25">
      <c r="A2262">
        <v>2261</v>
      </c>
      <c r="B2262">
        <v>101034</v>
      </c>
      <c r="C2262">
        <v>5000</v>
      </c>
      <c r="D2262">
        <v>5000</v>
      </c>
      <c r="E2262" s="1">
        <v>0.15310000000000001</v>
      </c>
      <c r="F2262" t="s">
        <v>14</v>
      </c>
      <c r="G2262" t="s">
        <v>68</v>
      </c>
      <c r="H2262" s="1">
        <v>0.2054</v>
      </c>
      <c r="I2262" t="s">
        <v>34</v>
      </c>
      <c r="J2262" t="s">
        <v>17</v>
      </c>
      <c r="K2262">
        <v>4166.67</v>
      </c>
      <c r="L2262" t="s">
        <v>62</v>
      </c>
      <c r="M2262">
        <v>18</v>
      </c>
      <c r="N2262">
        <v>12929</v>
      </c>
      <c r="O2262">
        <v>3</v>
      </c>
      <c r="P2262" t="s">
        <v>40</v>
      </c>
      <c r="Q2262">
        <v>15</v>
      </c>
      <c r="R2262">
        <v>20</v>
      </c>
      <c r="S2262">
        <v>4</v>
      </c>
      <c r="T2262">
        <v>11</v>
      </c>
      <c r="U2262" t="s">
        <v>149</v>
      </c>
      <c r="V2262">
        <v>15</v>
      </c>
      <c r="W2262">
        <v>1</v>
      </c>
      <c r="X2262">
        <v>36</v>
      </c>
      <c r="Y2262">
        <v>675</v>
      </c>
      <c r="Z2262">
        <v>679</v>
      </c>
      <c r="AA2262">
        <v>4166.67</v>
      </c>
      <c r="AB2262">
        <v>11</v>
      </c>
    </row>
    <row r="2263" spans="1:28" x14ac:dyDescent="0.25">
      <c r="A2263">
        <v>2262</v>
      </c>
      <c r="B2263">
        <v>102595</v>
      </c>
      <c r="C2263">
        <v>7500</v>
      </c>
      <c r="D2263">
        <v>224.99</v>
      </c>
      <c r="E2263" s="1">
        <v>0.13170000000000001</v>
      </c>
      <c r="F2263" t="s">
        <v>14</v>
      </c>
      <c r="G2263" t="s">
        <v>33</v>
      </c>
      <c r="H2263" s="1">
        <v>1.03E-2</v>
      </c>
      <c r="I2263" t="s">
        <v>34</v>
      </c>
      <c r="J2263" t="s">
        <v>17</v>
      </c>
      <c r="K2263">
        <v>8750</v>
      </c>
      <c r="L2263" t="s">
        <v>62</v>
      </c>
      <c r="M2263">
        <v>3</v>
      </c>
      <c r="N2263">
        <v>3607</v>
      </c>
      <c r="O2263">
        <v>4</v>
      </c>
      <c r="P2263" t="s">
        <v>47</v>
      </c>
      <c r="Q2263">
        <v>13</v>
      </c>
      <c r="R2263">
        <v>1</v>
      </c>
      <c r="S2263">
        <v>3</v>
      </c>
      <c r="T2263">
        <v>6</v>
      </c>
      <c r="U2263" t="s">
        <v>149</v>
      </c>
      <c r="V2263">
        <v>15</v>
      </c>
      <c r="W2263">
        <v>1</v>
      </c>
      <c r="X2263">
        <v>36</v>
      </c>
      <c r="Y2263">
        <v>675</v>
      </c>
      <c r="Z2263">
        <v>679</v>
      </c>
      <c r="AA2263">
        <v>8750</v>
      </c>
      <c r="AB2263">
        <v>6</v>
      </c>
    </row>
    <row r="2264" spans="1:28" x14ac:dyDescent="0.25">
      <c r="A2264">
        <v>2263</v>
      </c>
      <c r="B2264">
        <v>12429</v>
      </c>
      <c r="C2264">
        <v>10000</v>
      </c>
      <c r="D2264">
        <v>10000</v>
      </c>
      <c r="E2264" s="1">
        <v>0.16819999999999999</v>
      </c>
      <c r="F2264" t="s">
        <v>23</v>
      </c>
      <c r="G2264" t="s">
        <v>15</v>
      </c>
      <c r="H2264" s="1">
        <v>0.12540000000000001</v>
      </c>
      <c r="I2264" t="s">
        <v>38</v>
      </c>
      <c r="J2264" t="s">
        <v>31</v>
      </c>
      <c r="K2264">
        <v>4417</v>
      </c>
      <c r="L2264" t="s">
        <v>84</v>
      </c>
      <c r="M2264">
        <v>9</v>
      </c>
      <c r="N2264">
        <v>6630</v>
      </c>
      <c r="O2264">
        <v>2</v>
      </c>
      <c r="P2264" t="s">
        <v>37</v>
      </c>
      <c r="Q2264">
        <v>16</v>
      </c>
      <c r="R2264">
        <v>12</v>
      </c>
      <c r="S2264">
        <v>1</v>
      </c>
      <c r="T2264">
        <v>3</v>
      </c>
      <c r="U2264" t="s">
        <v>148</v>
      </c>
      <c r="V2264">
        <v>15</v>
      </c>
      <c r="W2264">
        <v>0</v>
      </c>
      <c r="X2264">
        <v>60</v>
      </c>
      <c r="Y2264">
        <v>680</v>
      </c>
      <c r="Z2264">
        <v>684</v>
      </c>
      <c r="AA2264">
        <v>4417</v>
      </c>
      <c r="AB2264">
        <v>3</v>
      </c>
    </row>
    <row r="2265" spans="1:28" x14ac:dyDescent="0.25">
      <c r="A2265">
        <v>2264</v>
      </c>
      <c r="B2265">
        <v>36084</v>
      </c>
      <c r="C2265">
        <v>5300</v>
      </c>
      <c r="D2265">
        <v>5300</v>
      </c>
      <c r="E2265" s="1">
        <v>7.9000000000000001E-2</v>
      </c>
      <c r="F2265" t="s">
        <v>14</v>
      </c>
      <c r="G2265" t="s">
        <v>15</v>
      </c>
      <c r="H2265" s="1">
        <v>9.6699999999999994E-2</v>
      </c>
      <c r="I2265" t="s">
        <v>20</v>
      </c>
      <c r="J2265" t="s">
        <v>31</v>
      </c>
      <c r="K2265">
        <v>1945</v>
      </c>
      <c r="L2265" t="s">
        <v>57</v>
      </c>
      <c r="M2265">
        <v>3</v>
      </c>
      <c r="N2265">
        <v>5360</v>
      </c>
      <c r="O2265">
        <v>0</v>
      </c>
      <c r="P2265" t="s">
        <v>44</v>
      </c>
      <c r="Q2265">
        <v>7</v>
      </c>
      <c r="R2265">
        <v>9</v>
      </c>
      <c r="S2265">
        <v>1</v>
      </c>
      <c r="T2265">
        <v>8</v>
      </c>
      <c r="U2265" t="s">
        <v>146</v>
      </c>
      <c r="V2265">
        <v>8</v>
      </c>
      <c r="W2265">
        <v>0</v>
      </c>
      <c r="X2265">
        <v>36</v>
      </c>
      <c r="Y2265">
        <v>760</v>
      </c>
      <c r="Z2265">
        <v>764</v>
      </c>
      <c r="AA2265">
        <v>1945</v>
      </c>
      <c r="AB2265">
        <v>8</v>
      </c>
    </row>
    <row r="2266" spans="1:28" x14ac:dyDescent="0.25">
      <c r="A2266">
        <v>2265</v>
      </c>
      <c r="B2266">
        <v>3219</v>
      </c>
      <c r="C2266">
        <v>5000</v>
      </c>
      <c r="D2266">
        <v>5000</v>
      </c>
      <c r="E2266" s="1">
        <v>9.6299999999999997E-2</v>
      </c>
      <c r="F2266" t="s">
        <v>14</v>
      </c>
      <c r="G2266" t="s">
        <v>87</v>
      </c>
      <c r="H2266" s="1">
        <v>0.1181</v>
      </c>
      <c r="I2266" t="s">
        <v>59</v>
      </c>
      <c r="J2266" t="s">
        <v>17</v>
      </c>
      <c r="K2266">
        <v>9166.67</v>
      </c>
      <c r="L2266" t="s">
        <v>52</v>
      </c>
      <c r="M2266">
        <v>16</v>
      </c>
      <c r="N2266">
        <v>23658</v>
      </c>
      <c r="O2266">
        <v>2</v>
      </c>
      <c r="P2266" t="s">
        <v>40</v>
      </c>
      <c r="Q2266">
        <v>9</v>
      </c>
      <c r="R2266">
        <v>11</v>
      </c>
      <c r="S2266">
        <v>0</v>
      </c>
      <c r="T2266">
        <v>11</v>
      </c>
      <c r="U2266" t="s">
        <v>148</v>
      </c>
      <c r="V2266">
        <v>9</v>
      </c>
      <c r="W2266">
        <v>1</v>
      </c>
      <c r="X2266">
        <v>36</v>
      </c>
      <c r="Y2266">
        <v>730</v>
      </c>
      <c r="Z2266">
        <v>734</v>
      </c>
      <c r="AA2266">
        <v>9166.67</v>
      </c>
      <c r="AB2266">
        <v>11</v>
      </c>
    </row>
    <row r="2267" spans="1:28" x14ac:dyDescent="0.25">
      <c r="A2267">
        <v>2266</v>
      </c>
      <c r="B2267">
        <v>15120</v>
      </c>
      <c r="C2267">
        <v>25000</v>
      </c>
      <c r="D2267">
        <v>15051.09</v>
      </c>
      <c r="E2267" s="1">
        <v>0.1323</v>
      </c>
      <c r="F2267" t="s">
        <v>23</v>
      </c>
      <c r="G2267" t="s">
        <v>15</v>
      </c>
      <c r="H2267" s="1">
        <v>0.2011</v>
      </c>
      <c r="I2267" t="s">
        <v>20</v>
      </c>
      <c r="J2267" t="s">
        <v>17</v>
      </c>
      <c r="K2267">
        <v>6666.67</v>
      </c>
      <c r="L2267" t="s">
        <v>18</v>
      </c>
      <c r="M2267">
        <v>11</v>
      </c>
      <c r="N2267">
        <v>33084</v>
      </c>
      <c r="O2267">
        <v>0</v>
      </c>
      <c r="P2267" t="s">
        <v>40</v>
      </c>
      <c r="Q2267">
        <v>13</v>
      </c>
      <c r="R2267">
        <v>20</v>
      </c>
      <c r="S2267">
        <v>1</v>
      </c>
      <c r="T2267">
        <v>11</v>
      </c>
      <c r="U2267" t="s">
        <v>146</v>
      </c>
      <c r="V2267">
        <v>9</v>
      </c>
      <c r="W2267">
        <v>1</v>
      </c>
      <c r="X2267">
        <v>60</v>
      </c>
      <c r="Y2267">
        <v>735</v>
      </c>
      <c r="Z2267">
        <v>739</v>
      </c>
      <c r="AA2267">
        <v>6666.67</v>
      </c>
      <c r="AB2267">
        <v>11</v>
      </c>
    </row>
    <row r="2268" spans="1:28" x14ac:dyDescent="0.25">
      <c r="A2268">
        <v>2267</v>
      </c>
      <c r="B2268">
        <v>3246</v>
      </c>
      <c r="C2268">
        <v>9250</v>
      </c>
      <c r="D2268">
        <v>9200</v>
      </c>
      <c r="E2268" s="1">
        <v>0.11890000000000001</v>
      </c>
      <c r="F2268" t="s">
        <v>14</v>
      </c>
      <c r="G2268" t="s">
        <v>15</v>
      </c>
      <c r="H2268" s="1">
        <v>0.1628</v>
      </c>
      <c r="I2268" t="s">
        <v>54</v>
      </c>
      <c r="J2268" t="s">
        <v>17</v>
      </c>
      <c r="K2268">
        <v>5416.67</v>
      </c>
      <c r="L2268" t="s">
        <v>106</v>
      </c>
      <c r="M2268">
        <v>14</v>
      </c>
      <c r="N2268">
        <v>10111</v>
      </c>
      <c r="O2268">
        <v>6</v>
      </c>
      <c r="P2268" t="s">
        <v>47</v>
      </c>
      <c r="Q2268">
        <v>11</v>
      </c>
      <c r="R2268">
        <v>16</v>
      </c>
      <c r="S2268">
        <v>1</v>
      </c>
      <c r="T2268">
        <v>6</v>
      </c>
      <c r="U2268" t="s">
        <v>149</v>
      </c>
      <c r="V2268">
        <v>9</v>
      </c>
      <c r="W2268">
        <v>1</v>
      </c>
      <c r="X2268">
        <v>36</v>
      </c>
      <c r="Y2268">
        <v>745</v>
      </c>
      <c r="Z2268">
        <v>749</v>
      </c>
      <c r="AA2268">
        <v>5416.67</v>
      </c>
      <c r="AB2268">
        <v>6</v>
      </c>
    </row>
    <row r="2269" spans="1:28" x14ac:dyDescent="0.25">
      <c r="A2269">
        <v>2268</v>
      </c>
      <c r="B2269">
        <v>14851</v>
      </c>
      <c r="C2269">
        <v>19000</v>
      </c>
      <c r="D2269">
        <v>18725</v>
      </c>
      <c r="E2269" s="1">
        <v>0.1075</v>
      </c>
      <c r="F2269" t="s">
        <v>23</v>
      </c>
      <c r="G2269" t="s">
        <v>68</v>
      </c>
      <c r="H2269" s="1">
        <v>6.1899999999999997E-2</v>
      </c>
      <c r="I2269" t="s">
        <v>72</v>
      </c>
      <c r="J2269" t="s">
        <v>17</v>
      </c>
      <c r="K2269">
        <v>7500</v>
      </c>
      <c r="L2269" t="s">
        <v>104</v>
      </c>
      <c r="M2269">
        <v>12</v>
      </c>
      <c r="N2269">
        <v>1142</v>
      </c>
      <c r="O2269">
        <v>1</v>
      </c>
      <c r="P2269" t="s">
        <v>44</v>
      </c>
      <c r="Q2269">
        <v>10</v>
      </c>
      <c r="R2269">
        <v>6</v>
      </c>
      <c r="S2269">
        <v>4</v>
      </c>
      <c r="T2269">
        <v>8</v>
      </c>
      <c r="U2269" t="s">
        <v>147</v>
      </c>
      <c r="V2269">
        <v>8</v>
      </c>
      <c r="W2269">
        <v>1</v>
      </c>
      <c r="X2269">
        <v>60</v>
      </c>
      <c r="Y2269">
        <v>775</v>
      </c>
      <c r="Z2269">
        <v>779</v>
      </c>
      <c r="AA2269">
        <v>7500</v>
      </c>
      <c r="AB2269">
        <v>8</v>
      </c>
    </row>
    <row r="2270" spans="1:28" x14ac:dyDescent="0.25">
      <c r="A2270">
        <v>2269</v>
      </c>
      <c r="B2270">
        <v>45929</v>
      </c>
      <c r="C2270">
        <v>2000</v>
      </c>
      <c r="D2270">
        <v>2000</v>
      </c>
      <c r="E2270" s="1">
        <v>6.0299999999999999E-2</v>
      </c>
      <c r="F2270" t="s">
        <v>14</v>
      </c>
      <c r="G2270" t="s">
        <v>15</v>
      </c>
      <c r="H2270" s="1">
        <v>8.0100000000000005E-2</v>
      </c>
      <c r="I2270" t="s">
        <v>71</v>
      </c>
      <c r="J2270" t="s">
        <v>31</v>
      </c>
      <c r="K2270">
        <v>5833.33</v>
      </c>
      <c r="L2270" t="s">
        <v>82</v>
      </c>
      <c r="M2270">
        <v>7</v>
      </c>
      <c r="N2270">
        <v>2031</v>
      </c>
      <c r="O2270">
        <v>0</v>
      </c>
      <c r="P2270" t="s">
        <v>19</v>
      </c>
      <c r="Q2270">
        <v>6</v>
      </c>
      <c r="R2270">
        <v>8</v>
      </c>
      <c r="S2270">
        <v>1</v>
      </c>
      <c r="T2270">
        <v>0</v>
      </c>
      <c r="U2270" t="s">
        <v>146</v>
      </c>
      <c r="V2270">
        <v>8</v>
      </c>
      <c r="W2270">
        <v>0</v>
      </c>
      <c r="X2270">
        <v>36</v>
      </c>
      <c r="Y2270">
        <v>750</v>
      </c>
      <c r="Z2270">
        <v>754</v>
      </c>
      <c r="AA2270">
        <v>5833.33</v>
      </c>
      <c r="AB2270">
        <v>0</v>
      </c>
    </row>
    <row r="2271" spans="1:28" x14ac:dyDescent="0.25">
      <c r="A2271">
        <v>2270</v>
      </c>
      <c r="B2271">
        <v>62740</v>
      </c>
      <c r="C2271">
        <v>7200</v>
      </c>
      <c r="D2271">
        <v>7200</v>
      </c>
      <c r="E2271" s="1">
        <v>0.2049</v>
      </c>
      <c r="F2271" t="s">
        <v>23</v>
      </c>
      <c r="G2271" t="s">
        <v>33</v>
      </c>
      <c r="H2271" s="1">
        <v>0.15140000000000001</v>
      </c>
      <c r="I2271" t="s">
        <v>30</v>
      </c>
      <c r="J2271" t="s">
        <v>31</v>
      </c>
      <c r="K2271">
        <v>5166.67</v>
      </c>
      <c r="L2271" t="s">
        <v>36</v>
      </c>
      <c r="M2271">
        <v>10</v>
      </c>
      <c r="N2271">
        <v>14585</v>
      </c>
      <c r="O2271">
        <v>3</v>
      </c>
      <c r="P2271" t="s">
        <v>37</v>
      </c>
      <c r="Q2271">
        <v>20</v>
      </c>
      <c r="R2271">
        <v>15</v>
      </c>
      <c r="S2271">
        <v>3</v>
      </c>
      <c r="T2271">
        <v>3</v>
      </c>
      <c r="U2271" t="s">
        <v>149</v>
      </c>
      <c r="V2271">
        <v>16</v>
      </c>
      <c r="W2271">
        <v>0</v>
      </c>
      <c r="X2271">
        <v>60</v>
      </c>
      <c r="Y2271">
        <v>670</v>
      </c>
      <c r="Z2271">
        <v>674</v>
      </c>
      <c r="AA2271">
        <v>5166.67</v>
      </c>
      <c r="AB2271">
        <v>3</v>
      </c>
    </row>
    <row r="2272" spans="1:28" x14ac:dyDescent="0.25">
      <c r="A2272">
        <v>2271</v>
      </c>
      <c r="B2272">
        <v>70648</v>
      </c>
      <c r="C2272">
        <v>8000</v>
      </c>
      <c r="D2272">
        <v>8000</v>
      </c>
      <c r="E2272" s="1">
        <v>0.1409</v>
      </c>
      <c r="F2272" t="s">
        <v>14</v>
      </c>
      <c r="G2272" t="s">
        <v>15</v>
      </c>
      <c r="H2272" s="1">
        <v>0.19600000000000001</v>
      </c>
      <c r="I2272" t="s">
        <v>99</v>
      </c>
      <c r="J2272" t="s">
        <v>17</v>
      </c>
      <c r="K2272">
        <v>5292</v>
      </c>
      <c r="L2272" t="s">
        <v>27</v>
      </c>
      <c r="M2272">
        <v>13</v>
      </c>
      <c r="N2272">
        <v>8903</v>
      </c>
      <c r="O2272">
        <v>1</v>
      </c>
      <c r="P2272" t="s">
        <v>100</v>
      </c>
      <c r="Q2272">
        <v>14</v>
      </c>
      <c r="R2272">
        <v>19</v>
      </c>
      <c r="S2272">
        <v>1</v>
      </c>
      <c r="T2272" t="s">
        <v>100</v>
      </c>
      <c r="U2272" t="s">
        <v>147</v>
      </c>
      <c r="V2272">
        <v>14</v>
      </c>
      <c r="W2272">
        <v>1</v>
      </c>
      <c r="X2272">
        <v>36</v>
      </c>
      <c r="Y2272">
        <v>695</v>
      </c>
      <c r="Z2272">
        <v>699</v>
      </c>
      <c r="AA2272">
        <v>5292</v>
      </c>
      <c r="AB2272">
        <v>-1</v>
      </c>
    </row>
    <row r="2273" spans="1:28" x14ac:dyDescent="0.25">
      <c r="A2273">
        <v>2272</v>
      </c>
      <c r="B2273">
        <v>33500</v>
      </c>
      <c r="C2273">
        <v>13000</v>
      </c>
      <c r="D2273">
        <v>12875</v>
      </c>
      <c r="E2273" s="1">
        <v>0.1171</v>
      </c>
      <c r="F2273" t="s">
        <v>14</v>
      </c>
      <c r="G2273" t="s">
        <v>15</v>
      </c>
      <c r="H2273" s="1">
        <v>0.16200000000000001</v>
      </c>
      <c r="I2273" t="s">
        <v>30</v>
      </c>
      <c r="J2273" t="s">
        <v>31</v>
      </c>
      <c r="K2273">
        <v>6932.92</v>
      </c>
      <c r="L2273" t="s">
        <v>43</v>
      </c>
      <c r="M2273">
        <v>21</v>
      </c>
      <c r="N2273">
        <v>27852</v>
      </c>
      <c r="O2273">
        <v>0</v>
      </c>
      <c r="P2273" t="s">
        <v>32</v>
      </c>
      <c r="Q2273">
        <v>11</v>
      </c>
      <c r="R2273">
        <v>16</v>
      </c>
      <c r="S2273">
        <v>1</v>
      </c>
      <c r="T2273">
        <v>9</v>
      </c>
      <c r="U2273" t="s">
        <v>146</v>
      </c>
      <c r="V2273">
        <v>14</v>
      </c>
      <c r="W2273">
        <v>0</v>
      </c>
      <c r="X2273">
        <v>36</v>
      </c>
      <c r="Y2273">
        <v>685</v>
      </c>
      <c r="Z2273">
        <v>689</v>
      </c>
      <c r="AA2273">
        <v>6932.92</v>
      </c>
      <c r="AB2273">
        <v>9</v>
      </c>
    </row>
    <row r="2274" spans="1:28" x14ac:dyDescent="0.25">
      <c r="A2274">
        <v>2273</v>
      </c>
      <c r="B2274">
        <v>55755</v>
      </c>
      <c r="C2274">
        <v>8000</v>
      </c>
      <c r="D2274">
        <v>8000</v>
      </c>
      <c r="E2274" s="1">
        <v>0.16289999999999999</v>
      </c>
      <c r="F2274" t="s">
        <v>14</v>
      </c>
      <c r="G2274" t="s">
        <v>97</v>
      </c>
      <c r="H2274" s="1">
        <v>2.92E-2</v>
      </c>
      <c r="I2274" t="s">
        <v>34</v>
      </c>
      <c r="J2274" t="s">
        <v>17</v>
      </c>
      <c r="K2274">
        <v>4250</v>
      </c>
      <c r="L2274" t="s">
        <v>36</v>
      </c>
      <c r="M2274">
        <v>5</v>
      </c>
      <c r="N2274">
        <v>4454</v>
      </c>
      <c r="O2274">
        <v>2</v>
      </c>
      <c r="P2274" t="s">
        <v>40</v>
      </c>
      <c r="Q2274">
        <v>16</v>
      </c>
      <c r="R2274">
        <v>2</v>
      </c>
      <c r="S2274">
        <v>0</v>
      </c>
      <c r="T2274">
        <v>11</v>
      </c>
      <c r="U2274" t="s">
        <v>148</v>
      </c>
      <c r="V2274">
        <v>16</v>
      </c>
      <c r="W2274">
        <v>1</v>
      </c>
      <c r="X2274">
        <v>36</v>
      </c>
      <c r="Y2274">
        <v>670</v>
      </c>
      <c r="Z2274">
        <v>674</v>
      </c>
      <c r="AA2274">
        <v>4250</v>
      </c>
      <c r="AB2274">
        <v>11</v>
      </c>
    </row>
    <row r="2275" spans="1:28" x14ac:dyDescent="0.25">
      <c r="A2275">
        <v>2274</v>
      </c>
      <c r="B2275">
        <v>3158</v>
      </c>
      <c r="C2275">
        <v>14000</v>
      </c>
      <c r="D2275">
        <v>13675</v>
      </c>
      <c r="E2275" s="1">
        <v>9.6299999999999997E-2</v>
      </c>
      <c r="F2275" t="s">
        <v>14</v>
      </c>
      <c r="G2275" t="s">
        <v>15</v>
      </c>
      <c r="H2275" s="1">
        <v>0.13059999999999999</v>
      </c>
      <c r="I2275" t="s">
        <v>24</v>
      </c>
      <c r="J2275" t="s">
        <v>17</v>
      </c>
      <c r="K2275">
        <v>9083.33</v>
      </c>
      <c r="L2275" t="s">
        <v>57</v>
      </c>
      <c r="M2275">
        <v>21</v>
      </c>
      <c r="N2275">
        <v>46017</v>
      </c>
      <c r="O2275">
        <v>3</v>
      </c>
      <c r="P2275" t="s">
        <v>40</v>
      </c>
      <c r="Q2275">
        <v>9</v>
      </c>
      <c r="R2275">
        <v>13</v>
      </c>
      <c r="S2275">
        <v>1</v>
      </c>
      <c r="T2275">
        <v>11</v>
      </c>
      <c r="U2275" t="s">
        <v>149</v>
      </c>
      <c r="V2275">
        <v>8</v>
      </c>
      <c r="W2275">
        <v>1</v>
      </c>
      <c r="X2275">
        <v>36</v>
      </c>
      <c r="Y2275">
        <v>760</v>
      </c>
      <c r="Z2275">
        <v>764</v>
      </c>
      <c r="AA2275">
        <v>9083.33</v>
      </c>
      <c r="AB2275">
        <v>11</v>
      </c>
    </row>
    <row r="2276" spans="1:28" x14ac:dyDescent="0.25">
      <c r="A2276">
        <v>2275</v>
      </c>
      <c r="B2276">
        <v>40127</v>
      </c>
      <c r="C2276">
        <v>1400</v>
      </c>
      <c r="D2276">
        <v>1400</v>
      </c>
      <c r="E2276" s="1">
        <v>0.12690000000000001</v>
      </c>
      <c r="F2276" t="s">
        <v>14</v>
      </c>
      <c r="G2276" t="s">
        <v>33</v>
      </c>
      <c r="H2276" s="1">
        <v>5.9299999999999999E-2</v>
      </c>
      <c r="I2276" t="s">
        <v>30</v>
      </c>
      <c r="J2276" t="s">
        <v>35</v>
      </c>
      <c r="K2276">
        <v>4583.33</v>
      </c>
      <c r="L2276" t="s">
        <v>83</v>
      </c>
      <c r="M2276">
        <v>3</v>
      </c>
      <c r="N2276">
        <v>1029</v>
      </c>
      <c r="O2276">
        <v>0</v>
      </c>
      <c r="P2276" t="s">
        <v>49</v>
      </c>
      <c r="Q2276">
        <v>12</v>
      </c>
      <c r="R2276">
        <v>5</v>
      </c>
      <c r="S2276">
        <v>3</v>
      </c>
      <c r="T2276">
        <v>1</v>
      </c>
      <c r="U2276" t="s">
        <v>146</v>
      </c>
      <c r="V2276">
        <v>13</v>
      </c>
      <c r="W2276">
        <v>1</v>
      </c>
      <c r="X2276">
        <v>36</v>
      </c>
      <c r="Y2276">
        <v>700</v>
      </c>
      <c r="Z2276">
        <v>704</v>
      </c>
      <c r="AA2276">
        <v>4583.33</v>
      </c>
      <c r="AB2276">
        <v>1</v>
      </c>
    </row>
    <row r="2277" spans="1:28" x14ac:dyDescent="0.25">
      <c r="A2277">
        <v>2276</v>
      </c>
      <c r="B2277">
        <v>77444</v>
      </c>
      <c r="C2277">
        <v>9500</v>
      </c>
      <c r="D2277">
        <v>9500</v>
      </c>
      <c r="E2277" s="1">
        <v>8.8999999999999996E-2</v>
      </c>
      <c r="F2277" t="s">
        <v>14</v>
      </c>
      <c r="G2277" t="s">
        <v>15</v>
      </c>
      <c r="H2277" s="1">
        <v>0.2772</v>
      </c>
      <c r="I2277" t="s">
        <v>99</v>
      </c>
      <c r="J2277" t="s">
        <v>35</v>
      </c>
      <c r="K2277">
        <v>5000</v>
      </c>
      <c r="L2277" t="s">
        <v>18</v>
      </c>
      <c r="M2277">
        <v>4</v>
      </c>
      <c r="N2277">
        <v>18393</v>
      </c>
      <c r="O2277">
        <v>1</v>
      </c>
      <c r="P2277" t="s">
        <v>47</v>
      </c>
      <c r="Q2277">
        <v>8</v>
      </c>
      <c r="R2277">
        <v>27</v>
      </c>
      <c r="S2277">
        <v>1</v>
      </c>
      <c r="T2277">
        <v>6</v>
      </c>
      <c r="U2277" t="s">
        <v>147</v>
      </c>
      <c r="V2277">
        <v>9</v>
      </c>
      <c r="W2277">
        <v>1</v>
      </c>
      <c r="X2277">
        <v>36</v>
      </c>
      <c r="Y2277">
        <v>735</v>
      </c>
      <c r="Z2277">
        <v>739</v>
      </c>
      <c r="AA2277">
        <v>5000</v>
      </c>
      <c r="AB2277">
        <v>6</v>
      </c>
    </row>
    <row r="2278" spans="1:28" x14ac:dyDescent="0.25">
      <c r="A2278">
        <v>2277</v>
      </c>
      <c r="B2278">
        <v>74186</v>
      </c>
      <c r="C2278">
        <v>12700</v>
      </c>
      <c r="D2278">
        <v>12700</v>
      </c>
      <c r="E2278" s="1">
        <v>0.1114</v>
      </c>
      <c r="F2278" t="s">
        <v>14</v>
      </c>
      <c r="G2278" t="s">
        <v>15</v>
      </c>
      <c r="H2278" s="1">
        <v>0.1053</v>
      </c>
      <c r="I2278" t="s">
        <v>30</v>
      </c>
      <c r="J2278" t="s">
        <v>35</v>
      </c>
      <c r="K2278">
        <v>3333.33</v>
      </c>
      <c r="L2278" t="s">
        <v>42</v>
      </c>
      <c r="M2278">
        <v>6</v>
      </c>
      <c r="N2278">
        <v>8948</v>
      </c>
      <c r="O2278">
        <v>0</v>
      </c>
      <c r="P2278" t="s">
        <v>19</v>
      </c>
      <c r="Q2278">
        <v>11</v>
      </c>
      <c r="R2278">
        <v>10</v>
      </c>
      <c r="S2278">
        <v>1</v>
      </c>
      <c r="T2278">
        <v>0</v>
      </c>
      <c r="U2278" t="s">
        <v>146</v>
      </c>
      <c r="V2278">
        <v>12</v>
      </c>
      <c r="W2278">
        <v>1</v>
      </c>
      <c r="X2278">
        <v>36</v>
      </c>
      <c r="Y2278">
        <v>705</v>
      </c>
      <c r="Z2278">
        <v>709</v>
      </c>
      <c r="AA2278">
        <v>3333.33</v>
      </c>
      <c r="AB2278">
        <v>0</v>
      </c>
    </row>
    <row r="2279" spans="1:28" x14ac:dyDescent="0.25">
      <c r="A2279">
        <v>2278</v>
      </c>
      <c r="B2279">
        <v>45644</v>
      </c>
      <c r="C2279">
        <v>10000</v>
      </c>
      <c r="D2279">
        <v>10000</v>
      </c>
      <c r="E2279" s="1">
        <v>9.7600000000000006E-2</v>
      </c>
      <c r="F2279" t="s">
        <v>14</v>
      </c>
      <c r="G2279" t="s">
        <v>15</v>
      </c>
      <c r="H2279" s="1">
        <v>0.18310000000000001</v>
      </c>
      <c r="I2279" t="s">
        <v>30</v>
      </c>
      <c r="J2279" t="s">
        <v>31</v>
      </c>
      <c r="K2279">
        <v>2916.67</v>
      </c>
      <c r="L2279" t="s">
        <v>51</v>
      </c>
      <c r="M2279">
        <v>6</v>
      </c>
      <c r="N2279">
        <v>5670</v>
      </c>
      <c r="O2279">
        <v>1</v>
      </c>
      <c r="P2279" t="s">
        <v>40</v>
      </c>
      <c r="Q2279">
        <v>9</v>
      </c>
      <c r="R2279">
        <v>18</v>
      </c>
      <c r="S2279">
        <v>1</v>
      </c>
      <c r="T2279">
        <v>11</v>
      </c>
      <c r="U2279" t="s">
        <v>147</v>
      </c>
      <c r="V2279">
        <v>10</v>
      </c>
      <c r="W2279">
        <v>0</v>
      </c>
      <c r="X2279">
        <v>36</v>
      </c>
      <c r="Y2279">
        <v>725</v>
      </c>
      <c r="Z2279">
        <v>729</v>
      </c>
      <c r="AA2279">
        <v>2916.67</v>
      </c>
      <c r="AB2279">
        <v>11</v>
      </c>
    </row>
    <row r="2280" spans="1:28" x14ac:dyDescent="0.25">
      <c r="A2280">
        <v>2279</v>
      </c>
      <c r="B2280">
        <v>2868</v>
      </c>
      <c r="C2280">
        <v>6000</v>
      </c>
      <c r="D2280">
        <v>5691.36</v>
      </c>
      <c r="E2280" s="1">
        <v>0.11890000000000001</v>
      </c>
      <c r="F2280" t="s">
        <v>14</v>
      </c>
      <c r="G2280" t="s">
        <v>76</v>
      </c>
      <c r="H2280" s="1">
        <v>0.11550000000000001</v>
      </c>
      <c r="I2280" t="s">
        <v>77</v>
      </c>
      <c r="J2280" t="s">
        <v>31</v>
      </c>
      <c r="K2280">
        <v>2917</v>
      </c>
      <c r="L2280" t="s">
        <v>18</v>
      </c>
      <c r="M2280">
        <v>4</v>
      </c>
      <c r="N2280">
        <v>1003</v>
      </c>
      <c r="O2280">
        <v>2</v>
      </c>
      <c r="P2280" t="s">
        <v>49</v>
      </c>
      <c r="Q2280">
        <v>11</v>
      </c>
      <c r="R2280">
        <v>11</v>
      </c>
      <c r="S2280">
        <v>5</v>
      </c>
      <c r="T2280">
        <v>1</v>
      </c>
      <c r="U2280" t="s">
        <v>148</v>
      </c>
      <c r="V2280">
        <v>9</v>
      </c>
      <c r="W2280">
        <v>0</v>
      </c>
      <c r="X2280">
        <v>36</v>
      </c>
      <c r="Y2280">
        <v>735</v>
      </c>
      <c r="Z2280">
        <v>739</v>
      </c>
      <c r="AA2280">
        <v>2917</v>
      </c>
      <c r="AB2280">
        <v>1</v>
      </c>
    </row>
    <row r="2281" spans="1:28" x14ac:dyDescent="0.25">
      <c r="A2281">
        <v>2280</v>
      </c>
      <c r="B2281">
        <v>28280</v>
      </c>
      <c r="C2281">
        <v>5200</v>
      </c>
      <c r="D2281">
        <v>5200</v>
      </c>
      <c r="E2281" s="1">
        <v>0.1399</v>
      </c>
      <c r="F2281" t="s">
        <v>14</v>
      </c>
      <c r="G2281" t="s">
        <v>15</v>
      </c>
      <c r="H2281" s="1">
        <v>0.23180000000000001</v>
      </c>
      <c r="I2281" t="s">
        <v>24</v>
      </c>
      <c r="J2281" t="s">
        <v>17</v>
      </c>
      <c r="K2281">
        <v>5000</v>
      </c>
      <c r="L2281" t="s">
        <v>84</v>
      </c>
      <c r="M2281">
        <v>17</v>
      </c>
      <c r="N2281">
        <v>28118</v>
      </c>
      <c r="O2281">
        <v>2</v>
      </c>
      <c r="P2281" t="s">
        <v>28</v>
      </c>
      <c r="Q2281">
        <v>13</v>
      </c>
      <c r="R2281">
        <v>23</v>
      </c>
      <c r="S2281">
        <v>1</v>
      </c>
      <c r="T2281">
        <v>5</v>
      </c>
      <c r="U2281" t="s">
        <v>148</v>
      </c>
      <c r="V2281">
        <v>15</v>
      </c>
      <c r="W2281">
        <v>1</v>
      </c>
      <c r="X2281">
        <v>36</v>
      </c>
      <c r="Y2281">
        <v>680</v>
      </c>
      <c r="Z2281">
        <v>684</v>
      </c>
      <c r="AA2281">
        <v>5000</v>
      </c>
      <c r="AB2281">
        <v>5</v>
      </c>
    </row>
    <row r="2282" spans="1:28" x14ac:dyDescent="0.25">
      <c r="A2282">
        <v>2281</v>
      </c>
      <c r="B2282">
        <v>50921</v>
      </c>
      <c r="C2282">
        <v>9000</v>
      </c>
      <c r="D2282">
        <v>8975</v>
      </c>
      <c r="E2282" s="1">
        <v>0.15809999999999999</v>
      </c>
      <c r="F2282" t="s">
        <v>14</v>
      </c>
      <c r="G2282" t="s">
        <v>15</v>
      </c>
      <c r="H2282" s="1">
        <v>0.1069</v>
      </c>
      <c r="I2282" t="s">
        <v>94</v>
      </c>
      <c r="J2282" t="s">
        <v>31</v>
      </c>
      <c r="K2282">
        <v>3750</v>
      </c>
      <c r="L2282" t="s">
        <v>62</v>
      </c>
      <c r="M2282">
        <v>7</v>
      </c>
      <c r="N2282">
        <v>6599</v>
      </c>
      <c r="O2282">
        <v>1</v>
      </c>
      <c r="P2282" t="s">
        <v>40</v>
      </c>
      <c r="Q2282">
        <v>15</v>
      </c>
      <c r="R2282">
        <v>10</v>
      </c>
      <c r="S2282">
        <v>1</v>
      </c>
      <c r="T2282">
        <v>11</v>
      </c>
      <c r="U2282" t="s">
        <v>147</v>
      </c>
      <c r="V2282">
        <v>15</v>
      </c>
      <c r="W2282">
        <v>0</v>
      </c>
      <c r="X2282">
        <v>36</v>
      </c>
      <c r="Y2282">
        <v>675</v>
      </c>
      <c r="Z2282">
        <v>679</v>
      </c>
      <c r="AA2282">
        <v>3750</v>
      </c>
      <c r="AB2282">
        <v>11</v>
      </c>
    </row>
    <row r="2283" spans="1:28" x14ac:dyDescent="0.25">
      <c r="A2283">
        <v>2282</v>
      </c>
      <c r="B2283">
        <v>2425</v>
      </c>
      <c r="C2283">
        <v>12000</v>
      </c>
      <c r="D2283">
        <v>11854.04</v>
      </c>
      <c r="E2283" s="1">
        <v>0.1474</v>
      </c>
      <c r="F2283" t="s">
        <v>14</v>
      </c>
      <c r="G2283" t="s">
        <v>15</v>
      </c>
      <c r="H2283" s="1">
        <v>4.6199999999999998E-2</v>
      </c>
      <c r="I2283" t="s">
        <v>71</v>
      </c>
      <c r="J2283" t="s">
        <v>31</v>
      </c>
      <c r="K2283">
        <v>4500</v>
      </c>
      <c r="L2283" t="s">
        <v>27</v>
      </c>
      <c r="M2283">
        <v>3</v>
      </c>
      <c r="N2283">
        <v>7956</v>
      </c>
      <c r="O2283">
        <v>0</v>
      </c>
      <c r="P2283" t="s">
        <v>40</v>
      </c>
      <c r="Q2283">
        <v>14</v>
      </c>
      <c r="R2283">
        <v>4</v>
      </c>
      <c r="S2283">
        <v>1</v>
      </c>
      <c r="T2283">
        <v>11</v>
      </c>
      <c r="U2283" t="s">
        <v>146</v>
      </c>
      <c r="V2283">
        <v>14</v>
      </c>
      <c r="W2283">
        <v>0</v>
      </c>
      <c r="X2283">
        <v>36</v>
      </c>
      <c r="Y2283">
        <v>695</v>
      </c>
      <c r="Z2283">
        <v>699</v>
      </c>
      <c r="AA2283">
        <v>4500</v>
      </c>
      <c r="AB2283">
        <v>11</v>
      </c>
    </row>
    <row r="2284" spans="1:28" x14ac:dyDescent="0.25">
      <c r="A2284">
        <v>2283</v>
      </c>
      <c r="B2284">
        <v>1337</v>
      </c>
      <c r="C2284">
        <v>6600</v>
      </c>
      <c r="D2284">
        <v>3800</v>
      </c>
      <c r="E2284" s="1">
        <v>9.0700000000000003E-2</v>
      </c>
      <c r="F2284" t="s">
        <v>14</v>
      </c>
      <c r="G2284" t="s">
        <v>33</v>
      </c>
      <c r="H2284" s="1">
        <v>1.84E-2</v>
      </c>
      <c r="I2284" t="s">
        <v>46</v>
      </c>
      <c r="J2284" t="s">
        <v>35</v>
      </c>
      <c r="K2284">
        <v>2667</v>
      </c>
      <c r="L2284" t="s">
        <v>55</v>
      </c>
      <c r="M2284">
        <v>16</v>
      </c>
      <c r="N2284">
        <v>4889</v>
      </c>
      <c r="O2284">
        <v>1</v>
      </c>
      <c r="P2284" t="s">
        <v>19</v>
      </c>
      <c r="Q2284">
        <v>9</v>
      </c>
      <c r="R2284">
        <v>1</v>
      </c>
      <c r="S2284">
        <v>3</v>
      </c>
      <c r="T2284">
        <v>0</v>
      </c>
      <c r="U2284" t="s">
        <v>147</v>
      </c>
      <c r="V2284">
        <v>9</v>
      </c>
      <c r="W2284">
        <v>1</v>
      </c>
      <c r="X2284">
        <v>36</v>
      </c>
      <c r="Y2284">
        <v>740</v>
      </c>
      <c r="Z2284">
        <v>744</v>
      </c>
      <c r="AA2284">
        <v>2667</v>
      </c>
      <c r="AB2284">
        <v>0</v>
      </c>
    </row>
    <row r="2285" spans="1:28" x14ac:dyDescent="0.25">
      <c r="A2285">
        <v>2284</v>
      </c>
      <c r="B2285">
        <v>56391</v>
      </c>
      <c r="C2285">
        <v>10000</v>
      </c>
      <c r="D2285">
        <v>10000</v>
      </c>
      <c r="E2285" s="1">
        <v>0.1399</v>
      </c>
      <c r="F2285" t="s">
        <v>14</v>
      </c>
      <c r="G2285" t="s">
        <v>15</v>
      </c>
      <c r="H2285" s="1">
        <v>8.6199999999999999E-2</v>
      </c>
      <c r="I2285" t="s">
        <v>30</v>
      </c>
      <c r="J2285" t="s">
        <v>17</v>
      </c>
      <c r="K2285">
        <v>6458.33</v>
      </c>
      <c r="L2285" t="s">
        <v>36</v>
      </c>
      <c r="M2285">
        <v>13</v>
      </c>
      <c r="N2285">
        <v>7200</v>
      </c>
      <c r="O2285">
        <v>0</v>
      </c>
      <c r="P2285" t="s">
        <v>32</v>
      </c>
      <c r="Q2285">
        <v>13</v>
      </c>
      <c r="R2285">
        <v>8</v>
      </c>
      <c r="S2285">
        <v>1</v>
      </c>
      <c r="T2285">
        <v>9</v>
      </c>
      <c r="U2285" t="s">
        <v>146</v>
      </c>
      <c r="V2285">
        <v>16</v>
      </c>
      <c r="W2285">
        <v>1</v>
      </c>
      <c r="X2285">
        <v>36</v>
      </c>
      <c r="Y2285">
        <v>670</v>
      </c>
      <c r="Z2285">
        <v>674</v>
      </c>
      <c r="AA2285">
        <v>6458.33</v>
      </c>
      <c r="AB2285">
        <v>9</v>
      </c>
    </row>
    <row r="2286" spans="1:28" x14ac:dyDescent="0.25">
      <c r="A2286">
        <v>2285</v>
      </c>
      <c r="B2286">
        <v>27919</v>
      </c>
      <c r="C2286">
        <v>1800</v>
      </c>
      <c r="D2286">
        <v>1800</v>
      </c>
      <c r="E2286" s="1">
        <v>0.1149</v>
      </c>
      <c r="F2286" t="s">
        <v>14</v>
      </c>
      <c r="G2286" t="s">
        <v>15</v>
      </c>
      <c r="H2286" s="1">
        <v>0.16639999999999999</v>
      </c>
      <c r="I2286" t="s">
        <v>128</v>
      </c>
      <c r="J2286" t="s">
        <v>17</v>
      </c>
      <c r="K2286">
        <v>4250</v>
      </c>
      <c r="L2286" t="s">
        <v>27</v>
      </c>
      <c r="M2286">
        <v>11</v>
      </c>
      <c r="N2286">
        <v>26267</v>
      </c>
      <c r="O2286">
        <v>0</v>
      </c>
      <c r="P2286" t="s">
        <v>40</v>
      </c>
      <c r="Q2286">
        <v>11</v>
      </c>
      <c r="R2286">
        <v>16</v>
      </c>
      <c r="S2286">
        <v>1</v>
      </c>
      <c r="T2286">
        <v>11</v>
      </c>
      <c r="U2286" t="s">
        <v>146</v>
      </c>
      <c r="V2286">
        <v>14</v>
      </c>
      <c r="W2286">
        <v>1</v>
      </c>
      <c r="X2286">
        <v>36</v>
      </c>
      <c r="Y2286">
        <v>695</v>
      </c>
      <c r="Z2286">
        <v>699</v>
      </c>
      <c r="AA2286">
        <v>4250</v>
      </c>
      <c r="AB2286">
        <v>11</v>
      </c>
    </row>
    <row r="2287" spans="1:28" x14ac:dyDescent="0.25">
      <c r="A2287">
        <v>2286</v>
      </c>
      <c r="B2287">
        <v>78789</v>
      </c>
      <c r="C2287">
        <v>19000</v>
      </c>
      <c r="D2287">
        <v>19000</v>
      </c>
      <c r="E2287" s="1">
        <v>0.1875</v>
      </c>
      <c r="F2287" t="s">
        <v>23</v>
      </c>
      <c r="G2287" t="s">
        <v>68</v>
      </c>
      <c r="H2287" s="1">
        <v>0.17399999999999999</v>
      </c>
      <c r="I2287" t="s">
        <v>93</v>
      </c>
      <c r="J2287" t="s">
        <v>35</v>
      </c>
      <c r="K2287">
        <v>4000</v>
      </c>
      <c r="L2287" t="s">
        <v>27</v>
      </c>
      <c r="M2287">
        <v>7</v>
      </c>
      <c r="N2287">
        <v>5246</v>
      </c>
      <c r="O2287">
        <v>2</v>
      </c>
      <c r="P2287" t="s">
        <v>40</v>
      </c>
      <c r="Q2287">
        <v>18</v>
      </c>
      <c r="R2287">
        <v>17</v>
      </c>
      <c r="S2287">
        <v>4</v>
      </c>
      <c r="T2287">
        <v>11</v>
      </c>
      <c r="U2287" t="s">
        <v>148</v>
      </c>
      <c r="V2287">
        <v>14</v>
      </c>
      <c r="W2287">
        <v>1</v>
      </c>
      <c r="X2287">
        <v>60</v>
      </c>
      <c r="Y2287">
        <v>695</v>
      </c>
      <c r="Z2287">
        <v>699</v>
      </c>
      <c r="AA2287">
        <v>4000</v>
      </c>
      <c r="AB2287">
        <v>11</v>
      </c>
    </row>
    <row r="2288" spans="1:28" x14ac:dyDescent="0.25">
      <c r="A2288">
        <v>2287</v>
      </c>
      <c r="B2288">
        <v>85290</v>
      </c>
      <c r="C2288">
        <v>24000</v>
      </c>
      <c r="D2288">
        <v>24000</v>
      </c>
      <c r="E2288" s="1">
        <v>0.2049</v>
      </c>
      <c r="F2288" t="s">
        <v>23</v>
      </c>
      <c r="G2288" t="s">
        <v>15</v>
      </c>
      <c r="H2288" s="1">
        <v>8.6900000000000005E-2</v>
      </c>
      <c r="I2288" t="s">
        <v>30</v>
      </c>
      <c r="J2288" t="s">
        <v>17</v>
      </c>
      <c r="K2288">
        <v>5833.33</v>
      </c>
      <c r="L2288" t="s">
        <v>43</v>
      </c>
      <c r="M2288">
        <v>9</v>
      </c>
      <c r="N2288">
        <v>23006</v>
      </c>
      <c r="O2288">
        <v>0</v>
      </c>
      <c r="P2288" t="s">
        <v>40</v>
      </c>
      <c r="Q2288">
        <v>20</v>
      </c>
      <c r="R2288">
        <v>8</v>
      </c>
      <c r="S2288">
        <v>1</v>
      </c>
      <c r="T2288">
        <v>11</v>
      </c>
      <c r="U2288" t="s">
        <v>146</v>
      </c>
      <c r="V2288">
        <v>14</v>
      </c>
      <c r="W2288">
        <v>1</v>
      </c>
      <c r="X2288">
        <v>60</v>
      </c>
      <c r="Y2288">
        <v>685</v>
      </c>
      <c r="Z2288">
        <v>689</v>
      </c>
      <c r="AA2288">
        <v>5833.33</v>
      </c>
      <c r="AB2288">
        <v>11</v>
      </c>
    </row>
    <row r="2289" spans="1:28" x14ac:dyDescent="0.25">
      <c r="A2289">
        <v>2288</v>
      </c>
      <c r="B2289">
        <v>63588</v>
      </c>
      <c r="C2289">
        <v>11500</v>
      </c>
      <c r="D2289">
        <v>11475</v>
      </c>
      <c r="E2289" s="1">
        <v>0.1114</v>
      </c>
      <c r="F2289" t="s">
        <v>14</v>
      </c>
      <c r="G2289" t="s">
        <v>15</v>
      </c>
      <c r="H2289" s="1">
        <v>0.23400000000000001</v>
      </c>
      <c r="I2289" t="s">
        <v>46</v>
      </c>
      <c r="J2289" t="s">
        <v>35</v>
      </c>
      <c r="K2289">
        <v>2833.33</v>
      </c>
      <c r="L2289" t="s">
        <v>83</v>
      </c>
      <c r="M2289">
        <v>8</v>
      </c>
      <c r="N2289">
        <v>17324</v>
      </c>
      <c r="O2289">
        <v>0</v>
      </c>
      <c r="P2289" t="s">
        <v>100</v>
      </c>
      <c r="Q2289">
        <v>11</v>
      </c>
      <c r="R2289">
        <v>23</v>
      </c>
      <c r="S2289">
        <v>1</v>
      </c>
      <c r="T2289" t="s">
        <v>100</v>
      </c>
      <c r="U2289" t="s">
        <v>146</v>
      </c>
      <c r="V2289">
        <v>13</v>
      </c>
      <c r="W2289">
        <v>1</v>
      </c>
      <c r="X2289">
        <v>36</v>
      </c>
      <c r="Y2289">
        <v>700</v>
      </c>
      <c r="Z2289">
        <v>704</v>
      </c>
      <c r="AA2289">
        <v>2833.33</v>
      </c>
      <c r="AB2289">
        <v>-1</v>
      </c>
    </row>
    <row r="2290" spans="1:28" x14ac:dyDescent="0.25">
      <c r="A2290">
        <v>2289</v>
      </c>
      <c r="B2290">
        <v>47887</v>
      </c>
      <c r="C2290">
        <v>12100</v>
      </c>
      <c r="D2290">
        <v>12100</v>
      </c>
      <c r="E2290" s="1">
        <v>0.13669999999999999</v>
      </c>
      <c r="F2290" t="s">
        <v>14</v>
      </c>
      <c r="G2290" t="s">
        <v>15</v>
      </c>
      <c r="H2290" s="1">
        <v>0.1285</v>
      </c>
      <c r="I2290" t="s">
        <v>46</v>
      </c>
      <c r="J2290" t="s">
        <v>31</v>
      </c>
      <c r="K2290">
        <v>5000</v>
      </c>
      <c r="L2290" t="s">
        <v>25</v>
      </c>
      <c r="M2290">
        <v>8</v>
      </c>
      <c r="N2290">
        <v>12026</v>
      </c>
      <c r="O2290">
        <v>0</v>
      </c>
      <c r="P2290" t="s">
        <v>64</v>
      </c>
      <c r="Q2290">
        <v>13</v>
      </c>
      <c r="R2290">
        <v>12</v>
      </c>
      <c r="S2290">
        <v>1</v>
      </c>
      <c r="T2290">
        <v>4</v>
      </c>
      <c r="U2290" t="s">
        <v>146</v>
      </c>
      <c r="V2290">
        <v>14</v>
      </c>
      <c r="W2290">
        <v>0</v>
      </c>
      <c r="X2290">
        <v>36</v>
      </c>
      <c r="Y2290">
        <v>690</v>
      </c>
      <c r="Z2290">
        <v>694</v>
      </c>
      <c r="AA2290">
        <v>5000</v>
      </c>
      <c r="AB2290">
        <v>4</v>
      </c>
    </row>
    <row r="2291" spans="1:28" x14ac:dyDescent="0.25">
      <c r="A2291">
        <v>2290</v>
      </c>
      <c r="B2291">
        <v>28055</v>
      </c>
      <c r="C2291">
        <v>12000</v>
      </c>
      <c r="D2291">
        <v>12000</v>
      </c>
      <c r="E2291" s="1">
        <v>0.1799</v>
      </c>
      <c r="F2291" t="s">
        <v>23</v>
      </c>
      <c r="G2291" t="s">
        <v>15</v>
      </c>
      <c r="H2291" s="1">
        <v>0.2344</v>
      </c>
      <c r="I2291" t="s">
        <v>20</v>
      </c>
      <c r="J2291" t="s">
        <v>31</v>
      </c>
      <c r="K2291">
        <v>3916.67</v>
      </c>
      <c r="L2291" t="s">
        <v>62</v>
      </c>
      <c r="M2291">
        <v>8</v>
      </c>
      <c r="N2291">
        <v>8860</v>
      </c>
      <c r="O2291">
        <v>0</v>
      </c>
      <c r="P2291" t="s">
        <v>19</v>
      </c>
      <c r="Q2291">
        <v>17</v>
      </c>
      <c r="R2291">
        <v>23</v>
      </c>
      <c r="S2291">
        <v>1</v>
      </c>
      <c r="T2291">
        <v>0</v>
      </c>
      <c r="U2291" t="s">
        <v>146</v>
      </c>
      <c r="V2291">
        <v>15</v>
      </c>
      <c r="W2291">
        <v>0</v>
      </c>
      <c r="X2291">
        <v>60</v>
      </c>
      <c r="Y2291">
        <v>675</v>
      </c>
      <c r="Z2291">
        <v>679</v>
      </c>
      <c r="AA2291">
        <v>3916.67</v>
      </c>
      <c r="AB2291">
        <v>0</v>
      </c>
    </row>
    <row r="2292" spans="1:28" x14ac:dyDescent="0.25">
      <c r="A2292">
        <v>2291</v>
      </c>
      <c r="B2292">
        <v>44231</v>
      </c>
      <c r="C2292">
        <v>12000</v>
      </c>
      <c r="D2292">
        <v>12000</v>
      </c>
      <c r="E2292" s="1">
        <v>0.15310000000000001</v>
      </c>
      <c r="F2292" t="s">
        <v>14</v>
      </c>
      <c r="G2292" t="s">
        <v>15</v>
      </c>
      <c r="H2292" s="1">
        <v>0.1069</v>
      </c>
      <c r="I2292" t="s">
        <v>38</v>
      </c>
      <c r="J2292" t="s">
        <v>17</v>
      </c>
      <c r="K2292">
        <v>4416.67</v>
      </c>
      <c r="L2292" t="s">
        <v>62</v>
      </c>
      <c r="M2292">
        <v>18</v>
      </c>
      <c r="N2292">
        <v>13194</v>
      </c>
      <c r="O2292">
        <v>2</v>
      </c>
      <c r="P2292" t="s">
        <v>37</v>
      </c>
      <c r="Q2292">
        <v>15</v>
      </c>
      <c r="R2292">
        <v>10</v>
      </c>
      <c r="S2292">
        <v>1</v>
      </c>
      <c r="T2292">
        <v>3</v>
      </c>
      <c r="U2292" t="s">
        <v>148</v>
      </c>
      <c r="V2292">
        <v>15</v>
      </c>
      <c r="W2292">
        <v>1</v>
      </c>
      <c r="X2292">
        <v>36</v>
      </c>
      <c r="Y2292">
        <v>675</v>
      </c>
      <c r="Z2292">
        <v>679</v>
      </c>
      <c r="AA2292">
        <v>4416.67</v>
      </c>
      <c r="AB2292">
        <v>3</v>
      </c>
    </row>
    <row r="2293" spans="1:28" x14ac:dyDescent="0.25">
      <c r="A2293">
        <v>2292</v>
      </c>
      <c r="B2293">
        <v>88584</v>
      </c>
      <c r="C2293">
        <v>10000</v>
      </c>
      <c r="D2293">
        <v>10000</v>
      </c>
      <c r="E2293" s="1">
        <v>0.19719999999999999</v>
      </c>
      <c r="F2293" t="s">
        <v>14</v>
      </c>
      <c r="G2293" t="s">
        <v>33</v>
      </c>
      <c r="H2293" s="1">
        <v>0.27529999999999999</v>
      </c>
      <c r="I2293" t="s">
        <v>93</v>
      </c>
      <c r="J2293" t="s">
        <v>17</v>
      </c>
      <c r="K2293">
        <v>2916.67</v>
      </c>
      <c r="L2293" t="s">
        <v>48</v>
      </c>
      <c r="M2293">
        <v>14</v>
      </c>
      <c r="N2293">
        <v>11506</v>
      </c>
      <c r="O2293">
        <v>0</v>
      </c>
      <c r="P2293" t="s">
        <v>40</v>
      </c>
      <c r="Q2293">
        <v>19</v>
      </c>
      <c r="R2293">
        <v>27</v>
      </c>
      <c r="S2293">
        <v>3</v>
      </c>
      <c r="T2293">
        <v>11</v>
      </c>
      <c r="U2293" t="s">
        <v>146</v>
      </c>
      <c r="V2293">
        <v>17</v>
      </c>
      <c r="W2293">
        <v>1</v>
      </c>
      <c r="X2293">
        <v>36</v>
      </c>
      <c r="Y2293">
        <v>665</v>
      </c>
      <c r="Z2293">
        <v>669</v>
      </c>
      <c r="AA2293">
        <v>2916.67</v>
      </c>
      <c r="AB2293">
        <v>11</v>
      </c>
    </row>
    <row r="2294" spans="1:28" x14ac:dyDescent="0.25">
      <c r="A2294">
        <v>2293</v>
      </c>
      <c r="B2294">
        <v>61697</v>
      </c>
      <c r="C2294">
        <v>8875</v>
      </c>
      <c r="D2294">
        <v>8875</v>
      </c>
      <c r="E2294" s="1">
        <v>0.15310000000000001</v>
      </c>
      <c r="F2294" t="s">
        <v>14</v>
      </c>
      <c r="G2294" t="s">
        <v>15</v>
      </c>
      <c r="H2294" s="1">
        <v>0.30149999999999999</v>
      </c>
      <c r="I2294" t="s">
        <v>85</v>
      </c>
      <c r="J2294" t="s">
        <v>31</v>
      </c>
      <c r="K2294">
        <v>2291.67</v>
      </c>
      <c r="L2294" t="s">
        <v>84</v>
      </c>
      <c r="M2294">
        <v>11</v>
      </c>
      <c r="N2294">
        <v>11798</v>
      </c>
      <c r="O2294">
        <v>1</v>
      </c>
      <c r="P2294" t="s">
        <v>22</v>
      </c>
      <c r="Q2294">
        <v>15</v>
      </c>
      <c r="R2294">
        <v>30</v>
      </c>
      <c r="S2294">
        <v>1</v>
      </c>
      <c r="T2294">
        <v>2</v>
      </c>
      <c r="U2294" t="s">
        <v>147</v>
      </c>
      <c r="V2294">
        <v>15</v>
      </c>
      <c r="W2294">
        <v>0</v>
      </c>
      <c r="X2294">
        <v>36</v>
      </c>
      <c r="Y2294">
        <v>680</v>
      </c>
      <c r="Z2294">
        <v>684</v>
      </c>
      <c r="AA2294">
        <v>2291.67</v>
      </c>
      <c r="AB2294">
        <v>2</v>
      </c>
    </row>
    <row r="2295" spans="1:28" x14ac:dyDescent="0.25">
      <c r="A2295">
        <v>2294</v>
      </c>
      <c r="B2295">
        <v>64440</v>
      </c>
      <c r="C2295">
        <v>10625</v>
      </c>
      <c r="D2295">
        <v>10625</v>
      </c>
      <c r="E2295" s="1">
        <v>0.1777</v>
      </c>
      <c r="F2295" t="s">
        <v>14</v>
      </c>
      <c r="G2295" t="s">
        <v>15</v>
      </c>
      <c r="H2295" s="1">
        <v>0.221</v>
      </c>
      <c r="I2295" t="s">
        <v>46</v>
      </c>
      <c r="J2295" t="s">
        <v>35</v>
      </c>
      <c r="K2295">
        <v>2633.33</v>
      </c>
      <c r="L2295" t="s">
        <v>73</v>
      </c>
      <c r="M2295">
        <v>9</v>
      </c>
      <c r="N2295">
        <v>12156</v>
      </c>
      <c r="O2295">
        <v>0</v>
      </c>
      <c r="P2295" t="s">
        <v>19</v>
      </c>
      <c r="Q2295">
        <v>17</v>
      </c>
      <c r="R2295">
        <v>22</v>
      </c>
      <c r="S2295">
        <v>1</v>
      </c>
      <c r="T2295">
        <v>0</v>
      </c>
      <c r="U2295" t="s">
        <v>146</v>
      </c>
      <c r="V2295">
        <v>18</v>
      </c>
      <c r="W2295">
        <v>1</v>
      </c>
      <c r="X2295">
        <v>36</v>
      </c>
      <c r="Y2295">
        <v>660</v>
      </c>
      <c r="Z2295">
        <v>664</v>
      </c>
      <c r="AA2295">
        <v>2633.33</v>
      </c>
      <c r="AB2295">
        <v>0</v>
      </c>
    </row>
    <row r="2296" spans="1:28" x14ac:dyDescent="0.25">
      <c r="A2296">
        <v>2295</v>
      </c>
      <c r="B2296">
        <v>3320</v>
      </c>
      <c r="C2296">
        <v>12000</v>
      </c>
      <c r="D2296">
        <v>3725</v>
      </c>
      <c r="E2296" s="1">
        <v>0.1411</v>
      </c>
      <c r="F2296" t="s">
        <v>14</v>
      </c>
      <c r="G2296" t="s">
        <v>29</v>
      </c>
      <c r="H2296" s="1">
        <v>7.2300000000000003E-2</v>
      </c>
      <c r="I2296" t="s">
        <v>61</v>
      </c>
      <c r="J2296" t="s">
        <v>17</v>
      </c>
      <c r="K2296">
        <v>3750</v>
      </c>
      <c r="L2296" t="s">
        <v>36</v>
      </c>
      <c r="M2296">
        <v>6</v>
      </c>
      <c r="N2296">
        <v>13018</v>
      </c>
      <c r="O2296">
        <v>3</v>
      </c>
      <c r="P2296" t="s">
        <v>49</v>
      </c>
      <c r="Q2296">
        <v>14</v>
      </c>
      <c r="R2296">
        <v>7</v>
      </c>
      <c r="S2296">
        <v>2</v>
      </c>
      <c r="T2296">
        <v>1</v>
      </c>
      <c r="U2296" t="s">
        <v>149</v>
      </c>
      <c r="V2296">
        <v>16</v>
      </c>
      <c r="W2296">
        <v>1</v>
      </c>
      <c r="X2296">
        <v>36</v>
      </c>
      <c r="Y2296">
        <v>670</v>
      </c>
      <c r="Z2296">
        <v>674</v>
      </c>
      <c r="AA2296">
        <v>3750</v>
      </c>
      <c r="AB2296">
        <v>1</v>
      </c>
    </row>
    <row r="2297" spans="1:28" x14ac:dyDescent="0.25">
      <c r="A2297">
        <v>2296</v>
      </c>
      <c r="B2297">
        <v>95536</v>
      </c>
      <c r="C2297">
        <v>10000</v>
      </c>
      <c r="D2297">
        <v>10000</v>
      </c>
      <c r="E2297" s="1">
        <v>0.17269999999999999</v>
      </c>
      <c r="F2297" t="s">
        <v>14</v>
      </c>
      <c r="G2297" t="s">
        <v>15</v>
      </c>
      <c r="H2297" s="1">
        <v>0.28910000000000002</v>
      </c>
      <c r="I2297" t="s">
        <v>46</v>
      </c>
      <c r="J2297" t="s">
        <v>17</v>
      </c>
      <c r="K2297">
        <v>3500</v>
      </c>
      <c r="L2297" t="s">
        <v>73</v>
      </c>
      <c r="M2297">
        <v>11</v>
      </c>
      <c r="N2297">
        <v>9059</v>
      </c>
      <c r="O2297">
        <v>1</v>
      </c>
      <c r="P2297" t="s">
        <v>53</v>
      </c>
      <c r="Q2297">
        <v>17</v>
      </c>
      <c r="R2297">
        <v>28</v>
      </c>
      <c r="S2297">
        <v>1</v>
      </c>
      <c r="T2297">
        <v>7</v>
      </c>
      <c r="U2297" t="s">
        <v>147</v>
      </c>
      <c r="V2297">
        <v>18</v>
      </c>
      <c r="W2297">
        <v>1</v>
      </c>
      <c r="X2297">
        <v>36</v>
      </c>
      <c r="Y2297">
        <v>660</v>
      </c>
      <c r="Z2297">
        <v>664</v>
      </c>
      <c r="AA2297">
        <v>3500</v>
      </c>
      <c r="AB2297">
        <v>7</v>
      </c>
    </row>
    <row r="2298" spans="1:28" x14ac:dyDescent="0.25">
      <c r="A2298">
        <v>2297</v>
      </c>
      <c r="B2298">
        <v>98428</v>
      </c>
      <c r="C2298">
        <v>12000</v>
      </c>
      <c r="D2298">
        <v>12000</v>
      </c>
      <c r="E2298" s="1">
        <v>0.2049</v>
      </c>
      <c r="F2298" t="s">
        <v>14</v>
      </c>
      <c r="G2298" t="s">
        <v>29</v>
      </c>
      <c r="H2298" s="1">
        <v>0.28839999999999999</v>
      </c>
      <c r="I2298" t="s">
        <v>81</v>
      </c>
      <c r="J2298" t="s">
        <v>31</v>
      </c>
      <c r="K2298">
        <v>3980.33</v>
      </c>
      <c r="L2298" t="s">
        <v>73</v>
      </c>
      <c r="M2298">
        <v>12</v>
      </c>
      <c r="N2298">
        <v>19234</v>
      </c>
      <c r="O2298">
        <v>2</v>
      </c>
      <c r="P2298" t="s">
        <v>28</v>
      </c>
      <c r="Q2298">
        <v>20</v>
      </c>
      <c r="R2298">
        <v>28</v>
      </c>
      <c r="S2298">
        <v>2</v>
      </c>
      <c r="T2298">
        <v>5</v>
      </c>
      <c r="U2298" t="s">
        <v>148</v>
      </c>
      <c r="V2298">
        <v>18</v>
      </c>
      <c r="W2298">
        <v>0</v>
      </c>
      <c r="X2298">
        <v>36</v>
      </c>
      <c r="Y2298">
        <v>660</v>
      </c>
      <c r="Z2298">
        <v>664</v>
      </c>
      <c r="AA2298">
        <v>3980.33</v>
      </c>
      <c r="AB2298">
        <v>5</v>
      </c>
    </row>
    <row r="2299" spans="1:28" x14ac:dyDescent="0.25">
      <c r="A2299">
        <v>2298</v>
      </c>
      <c r="B2299">
        <v>26457</v>
      </c>
      <c r="C2299">
        <v>14000</v>
      </c>
      <c r="D2299">
        <v>12225</v>
      </c>
      <c r="E2299" s="1">
        <v>0.11990000000000001</v>
      </c>
      <c r="F2299" t="s">
        <v>23</v>
      </c>
      <c r="G2299" t="s">
        <v>15</v>
      </c>
      <c r="H2299" s="1">
        <v>0.1401</v>
      </c>
      <c r="I2299" t="s">
        <v>113</v>
      </c>
      <c r="J2299" t="s">
        <v>17</v>
      </c>
      <c r="K2299">
        <v>4583.33</v>
      </c>
      <c r="L2299" t="s">
        <v>39</v>
      </c>
      <c r="M2299">
        <v>9</v>
      </c>
      <c r="N2299">
        <v>3539</v>
      </c>
      <c r="O2299">
        <v>0</v>
      </c>
      <c r="P2299" t="s">
        <v>37</v>
      </c>
      <c r="Q2299">
        <v>11</v>
      </c>
      <c r="R2299">
        <v>14</v>
      </c>
      <c r="S2299">
        <v>1</v>
      </c>
      <c r="T2299">
        <v>3</v>
      </c>
      <c r="U2299" t="s">
        <v>146</v>
      </c>
      <c r="V2299">
        <v>11</v>
      </c>
      <c r="W2299">
        <v>1</v>
      </c>
      <c r="X2299">
        <v>60</v>
      </c>
      <c r="Y2299">
        <v>720</v>
      </c>
      <c r="Z2299">
        <v>724</v>
      </c>
      <c r="AA2299">
        <v>4583.33</v>
      </c>
      <c r="AB2299">
        <v>3</v>
      </c>
    </row>
    <row r="2300" spans="1:28" x14ac:dyDescent="0.25">
      <c r="A2300">
        <v>2299</v>
      </c>
      <c r="B2300">
        <v>43465</v>
      </c>
      <c r="C2300">
        <v>16000</v>
      </c>
      <c r="D2300">
        <v>15975</v>
      </c>
      <c r="E2300" s="1">
        <v>0.17580000000000001</v>
      </c>
      <c r="F2300" t="s">
        <v>23</v>
      </c>
      <c r="G2300" t="s">
        <v>15</v>
      </c>
      <c r="H2300" s="1">
        <v>0.1226</v>
      </c>
      <c r="I2300" t="s">
        <v>94</v>
      </c>
      <c r="J2300" t="s">
        <v>17</v>
      </c>
      <c r="K2300">
        <v>2666.67</v>
      </c>
      <c r="L2300" t="s">
        <v>42</v>
      </c>
      <c r="M2300">
        <v>12</v>
      </c>
      <c r="N2300">
        <v>18008</v>
      </c>
      <c r="O2300">
        <v>1</v>
      </c>
      <c r="P2300" t="s">
        <v>19</v>
      </c>
      <c r="Q2300">
        <v>17</v>
      </c>
      <c r="R2300">
        <v>12</v>
      </c>
      <c r="S2300">
        <v>1</v>
      </c>
      <c r="T2300">
        <v>0</v>
      </c>
      <c r="U2300" t="s">
        <v>147</v>
      </c>
      <c r="V2300">
        <v>12</v>
      </c>
      <c r="W2300">
        <v>1</v>
      </c>
      <c r="X2300">
        <v>60</v>
      </c>
      <c r="Y2300">
        <v>705</v>
      </c>
      <c r="Z2300">
        <v>709</v>
      </c>
      <c r="AA2300">
        <v>2666.67</v>
      </c>
      <c r="AB2300">
        <v>0</v>
      </c>
    </row>
    <row r="2301" spans="1:28" x14ac:dyDescent="0.25">
      <c r="A2301">
        <v>2300</v>
      </c>
      <c r="B2301">
        <v>53930</v>
      </c>
      <c r="C2301">
        <v>10000</v>
      </c>
      <c r="D2301">
        <v>10000</v>
      </c>
      <c r="E2301" s="1">
        <v>0.15809999999999999</v>
      </c>
      <c r="F2301" t="s">
        <v>14</v>
      </c>
      <c r="G2301" t="s">
        <v>15</v>
      </c>
      <c r="H2301" s="1">
        <v>0.2089</v>
      </c>
      <c r="I2301" t="s">
        <v>20</v>
      </c>
      <c r="J2301" t="s">
        <v>31</v>
      </c>
      <c r="K2301">
        <v>5541.67</v>
      </c>
      <c r="L2301" t="s">
        <v>36</v>
      </c>
      <c r="M2301">
        <v>14</v>
      </c>
      <c r="N2301">
        <v>10443</v>
      </c>
      <c r="O2301">
        <v>1</v>
      </c>
      <c r="P2301" t="s">
        <v>32</v>
      </c>
      <c r="Q2301">
        <v>15</v>
      </c>
      <c r="R2301">
        <v>20</v>
      </c>
      <c r="S2301">
        <v>1</v>
      </c>
      <c r="T2301">
        <v>9</v>
      </c>
      <c r="U2301" t="s">
        <v>147</v>
      </c>
      <c r="V2301">
        <v>16</v>
      </c>
      <c r="W2301">
        <v>0</v>
      </c>
      <c r="X2301">
        <v>36</v>
      </c>
      <c r="Y2301">
        <v>670</v>
      </c>
      <c r="Z2301">
        <v>674</v>
      </c>
      <c r="AA2301">
        <v>5541.67</v>
      </c>
      <c r="AB2301">
        <v>9</v>
      </c>
    </row>
    <row r="2302" spans="1:28" x14ac:dyDescent="0.25">
      <c r="A2302">
        <v>2301</v>
      </c>
      <c r="B2302">
        <v>92051</v>
      </c>
      <c r="C2302">
        <v>3625</v>
      </c>
      <c r="D2302">
        <v>3625</v>
      </c>
      <c r="E2302" s="1">
        <v>0.16289999999999999</v>
      </c>
      <c r="F2302" t="s">
        <v>14</v>
      </c>
      <c r="G2302" t="s">
        <v>101</v>
      </c>
      <c r="H2302" s="1">
        <v>0.2175</v>
      </c>
      <c r="I2302" t="s">
        <v>71</v>
      </c>
      <c r="J2302" t="s">
        <v>17</v>
      </c>
      <c r="K2302">
        <v>6666.67</v>
      </c>
      <c r="L2302" t="s">
        <v>39</v>
      </c>
      <c r="M2302">
        <v>12</v>
      </c>
      <c r="N2302">
        <v>3226</v>
      </c>
      <c r="O2302">
        <v>5</v>
      </c>
      <c r="P2302" t="s">
        <v>22</v>
      </c>
      <c r="Q2302">
        <v>16</v>
      </c>
      <c r="R2302">
        <v>21</v>
      </c>
      <c r="S2302">
        <v>0</v>
      </c>
      <c r="T2302">
        <v>2</v>
      </c>
      <c r="U2302" t="s">
        <v>149</v>
      </c>
      <c r="V2302">
        <v>11</v>
      </c>
      <c r="W2302">
        <v>1</v>
      </c>
      <c r="X2302">
        <v>36</v>
      </c>
      <c r="Y2302">
        <v>720</v>
      </c>
      <c r="Z2302">
        <v>724</v>
      </c>
      <c r="AA2302">
        <v>6666.67</v>
      </c>
      <c r="AB2302">
        <v>2</v>
      </c>
    </row>
    <row r="2303" spans="1:28" x14ac:dyDescent="0.25">
      <c r="A2303">
        <v>2302</v>
      </c>
      <c r="B2303">
        <v>78391</v>
      </c>
      <c r="C2303">
        <v>8400</v>
      </c>
      <c r="D2303">
        <v>8400</v>
      </c>
      <c r="E2303" s="1">
        <v>0.1212</v>
      </c>
      <c r="F2303" t="s">
        <v>14</v>
      </c>
      <c r="G2303" t="s">
        <v>15</v>
      </c>
      <c r="H2303" s="1">
        <v>0.22320000000000001</v>
      </c>
      <c r="I2303" t="s">
        <v>38</v>
      </c>
      <c r="J2303" t="s">
        <v>31</v>
      </c>
      <c r="K2303">
        <v>3333.33</v>
      </c>
      <c r="L2303" t="s">
        <v>25</v>
      </c>
      <c r="M2303">
        <v>7</v>
      </c>
      <c r="N2303">
        <v>5500</v>
      </c>
      <c r="O2303">
        <v>0</v>
      </c>
      <c r="P2303" t="s">
        <v>64</v>
      </c>
      <c r="Q2303">
        <v>12</v>
      </c>
      <c r="R2303">
        <v>22</v>
      </c>
      <c r="S2303">
        <v>1</v>
      </c>
      <c r="T2303">
        <v>4</v>
      </c>
      <c r="U2303" t="s">
        <v>146</v>
      </c>
      <c r="V2303">
        <v>14</v>
      </c>
      <c r="W2303">
        <v>0</v>
      </c>
      <c r="X2303">
        <v>36</v>
      </c>
      <c r="Y2303">
        <v>690</v>
      </c>
      <c r="Z2303">
        <v>694</v>
      </c>
      <c r="AA2303">
        <v>3333.33</v>
      </c>
      <c r="AB2303">
        <v>4</v>
      </c>
    </row>
    <row r="2304" spans="1:28" x14ac:dyDescent="0.25">
      <c r="A2304">
        <v>2303</v>
      </c>
      <c r="B2304">
        <v>1766</v>
      </c>
      <c r="C2304">
        <v>1600</v>
      </c>
      <c r="D2304">
        <v>1334.54</v>
      </c>
      <c r="E2304" s="1">
        <v>0.15049999999999999</v>
      </c>
      <c r="F2304" t="s">
        <v>14</v>
      </c>
      <c r="G2304" t="s">
        <v>76</v>
      </c>
      <c r="H2304" s="1">
        <v>0.14149999999999999</v>
      </c>
      <c r="I2304" t="s">
        <v>46</v>
      </c>
      <c r="J2304" t="s">
        <v>31</v>
      </c>
      <c r="K2304">
        <v>2000</v>
      </c>
      <c r="L2304" t="s">
        <v>48</v>
      </c>
      <c r="M2304">
        <v>5</v>
      </c>
      <c r="N2304">
        <v>9603</v>
      </c>
      <c r="O2304">
        <v>1</v>
      </c>
      <c r="P2304" t="s">
        <v>19</v>
      </c>
      <c r="Q2304">
        <v>15</v>
      </c>
      <c r="R2304">
        <v>14</v>
      </c>
      <c r="S2304">
        <v>5</v>
      </c>
      <c r="T2304">
        <v>0</v>
      </c>
      <c r="U2304" t="s">
        <v>147</v>
      </c>
      <c r="V2304">
        <v>17</v>
      </c>
      <c r="W2304">
        <v>0</v>
      </c>
      <c r="X2304">
        <v>36</v>
      </c>
      <c r="Y2304">
        <v>665</v>
      </c>
      <c r="Z2304">
        <v>669</v>
      </c>
      <c r="AA2304">
        <v>2000</v>
      </c>
      <c r="AB2304">
        <v>0</v>
      </c>
    </row>
    <row r="2305" spans="1:28" x14ac:dyDescent="0.25">
      <c r="A2305">
        <v>2304</v>
      </c>
      <c r="B2305">
        <v>82223</v>
      </c>
      <c r="C2305">
        <v>3600</v>
      </c>
      <c r="D2305">
        <v>3600</v>
      </c>
      <c r="E2305" s="1">
        <v>0.16289999999999999</v>
      </c>
      <c r="F2305" t="s">
        <v>14</v>
      </c>
      <c r="G2305" t="s">
        <v>15</v>
      </c>
      <c r="H2305" s="1">
        <v>0.249</v>
      </c>
      <c r="I2305" t="s">
        <v>71</v>
      </c>
      <c r="J2305" t="s">
        <v>35</v>
      </c>
      <c r="K2305">
        <v>3666.67</v>
      </c>
      <c r="L2305" t="s">
        <v>48</v>
      </c>
      <c r="M2305">
        <v>16</v>
      </c>
      <c r="N2305">
        <v>11927</v>
      </c>
      <c r="O2305">
        <v>3</v>
      </c>
      <c r="P2305" t="s">
        <v>40</v>
      </c>
      <c r="Q2305">
        <v>16</v>
      </c>
      <c r="R2305">
        <v>24</v>
      </c>
      <c r="S2305">
        <v>1</v>
      </c>
      <c r="T2305">
        <v>11</v>
      </c>
      <c r="U2305" t="s">
        <v>149</v>
      </c>
      <c r="V2305">
        <v>17</v>
      </c>
      <c r="W2305">
        <v>1</v>
      </c>
      <c r="X2305">
        <v>36</v>
      </c>
      <c r="Y2305">
        <v>665</v>
      </c>
      <c r="Z2305">
        <v>669</v>
      </c>
      <c r="AA2305">
        <v>3666.67</v>
      </c>
      <c r="AB2305">
        <v>11</v>
      </c>
    </row>
    <row r="2306" spans="1:28" x14ac:dyDescent="0.25">
      <c r="A2306">
        <v>2305</v>
      </c>
      <c r="B2306">
        <v>19226</v>
      </c>
      <c r="C2306">
        <v>14000</v>
      </c>
      <c r="D2306">
        <v>14000</v>
      </c>
      <c r="E2306" s="1">
        <v>0.17510000000000001</v>
      </c>
      <c r="F2306" t="s">
        <v>14</v>
      </c>
      <c r="G2306" t="s">
        <v>29</v>
      </c>
      <c r="H2306" s="1">
        <v>9.3700000000000006E-2</v>
      </c>
      <c r="I2306" t="s">
        <v>50</v>
      </c>
      <c r="J2306" t="s">
        <v>31</v>
      </c>
      <c r="K2306">
        <v>7916.67</v>
      </c>
      <c r="L2306" t="s">
        <v>84</v>
      </c>
      <c r="M2306">
        <v>3</v>
      </c>
      <c r="N2306">
        <v>13522</v>
      </c>
      <c r="O2306">
        <v>0</v>
      </c>
      <c r="P2306" t="s">
        <v>19</v>
      </c>
      <c r="Q2306">
        <v>17</v>
      </c>
      <c r="R2306">
        <v>9</v>
      </c>
      <c r="S2306">
        <v>2</v>
      </c>
      <c r="T2306">
        <v>0</v>
      </c>
      <c r="U2306" t="s">
        <v>146</v>
      </c>
      <c r="V2306">
        <v>15</v>
      </c>
      <c r="W2306">
        <v>0</v>
      </c>
      <c r="X2306">
        <v>36</v>
      </c>
      <c r="Y2306">
        <v>680</v>
      </c>
      <c r="Z2306">
        <v>684</v>
      </c>
      <c r="AA2306">
        <v>7916.67</v>
      </c>
      <c r="AB2306">
        <v>0</v>
      </c>
    </row>
    <row r="2307" spans="1:28" x14ac:dyDescent="0.25">
      <c r="A2307">
        <v>2306</v>
      </c>
      <c r="B2307">
        <v>63697</v>
      </c>
      <c r="C2307">
        <v>15675</v>
      </c>
      <c r="D2307">
        <v>15675</v>
      </c>
      <c r="E2307" s="1">
        <v>6.0299999999999999E-2</v>
      </c>
      <c r="F2307" t="s">
        <v>14</v>
      </c>
      <c r="G2307" t="s">
        <v>101</v>
      </c>
      <c r="H2307" s="1">
        <v>8.8599999999999998E-2</v>
      </c>
      <c r="I2307" t="s">
        <v>46</v>
      </c>
      <c r="J2307" t="s">
        <v>17</v>
      </c>
      <c r="K2307">
        <v>4166.67</v>
      </c>
      <c r="L2307" t="s">
        <v>121</v>
      </c>
      <c r="M2307">
        <v>9</v>
      </c>
      <c r="N2307">
        <v>13020</v>
      </c>
      <c r="O2307">
        <v>1</v>
      </c>
      <c r="P2307" t="s">
        <v>53</v>
      </c>
      <c r="Q2307">
        <v>6</v>
      </c>
      <c r="R2307">
        <v>8</v>
      </c>
      <c r="S2307">
        <v>0</v>
      </c>
      <c r="T2307">
        <v>7</v>
      </c>
      <c r="U2307" t="s">
        <v>147</v>
      </c>
      <c r="V2307">
        <v>8</v>
      </c>
      <c r="W2307">
        <v>1</v>
      </c>
      <c r="X2307">
        <v>36</v>
      </c>
      <c r="Y2307">
        <v>795</v>
      </c>
      <c r="Z2307">
        <v>799</v>
      </c>
      <c r="AA2307">
        <v>4166.67</v>
      </c>
      <c r="AB2307">
        <v>7</v>
      </c>
    </row>
    <row r="2308" spans="1:28" x14ac:dyDescent="0.25">
      <c r="A2308">
        <v>2307</v>
      </c>
      <c r="B2308">
        <v>2947</v>
      </c>
      <c r="C2308">
        <v>6000</v>
      </c>
      <c r="D2308">
        <v>5546.81</v>
      </c>
      <c r="E2308" s="1">
        <v>0.11890000000000001</v>
      </c>
      <c r="F2308" t="s">
        <v>14</v>
      </c>
      <c r="G2308" t="s">
        <v>33</v>
      </c>
      <c r="H2308" s="1">
        <v>0.1938</v>
      </c>
      <c r="I2308" t="s">
        <v>71</v>
      </c>
      <c r="J2308" t="s">
        <v>31</v>
      </c>
      <c r="K2308">
        <v>7250</v>
      </c>
      <c r="L2308" t="s">
        <v>51</v>
      </c>
      <c r="M2308">
        <v>6</v>
      </c>
      <c r="N2308">
        <v>42987</v>
      </c>
      <c r="O2308">
        <v>1</v>
      </c>
      <c r="P2308" t="s">
        <v>40</v>
      </c>
      <c r="Q2308">
        <v>11</v>
      </c>
      <c r="R2308">
        <v>19</v>
      </c>
      <c r="S2308">
        <v>3</v>
      </c>
      <c r="T2308">
        <v>11</v>
      </c>
      <c r="U2308" t="s">
        <v>147</v>
      </c>
      <c r="V2308">
        <v>10</v>
      </c>
      <c r="W2308">
        <v>0</v>
      </c>
      <c r="X2308">
        <v>36</v>
      </c>
      <c r="Y2308">
        <v>725</v>
      </c>
      <c r="Z2308">
        <v>729</v>
      </c>
      <c r="AA2308">
        <v>7250</v>
      </c>
      <c r="AB2308">
        <v>11</v>
      </c>
    </row>
    <row r="2309" spans="1:28" x14ac:dyDescent="0.25">
      <c r="A2309">
        <v>2308</v>
      </c>
      <c r="B2309">
        <v>91702</v>
      </c>
      <c r="C2309">
        <v>10000</v>
      </c>
      <c r="D2309">
        <v>10000</v>
      </c>
      <c r="E2309" s="1">
        <v>8.8999999999999996E-2</v>
      </c>
      <c r="F2309" t="s">
        <v>14</v>
      </c>
      <c r="G2309" t="s">
        <v>68</v>
      </c>
      <c r="H2309" s="1">
        <v>0.11169999999999999</v>
      </c>
      <c r="I2309" t="s">
        <v>61</v>
      </c>
      <c r="J2309" t="s">
        <v>17</v>
      </c>
      <c r="K2309">
        <v>6666.67</v>
      </c>
      <c r="L2309" t="s">
        <v>27</v>
      </c>
      <c r="M2309">
        <v>15</v>
      </c>
      <c r="N2309">
        <v>14593</v>
      </c>
      <c r="O2309">
        <v>1</v>
      </c>
      <c r="P2309" t="s">
        <v>47</v>
      </c>
      <c r="Q2309">
        <v>8</v>
      </c>
      <c r="R2309">
        <v>11</v>
      </c>
      <c r="S2309">
        <v>4</v>
      </c>
      <c r="T2309">
        <v>6</v>
      </c>
      <c r="U2309" t="s">
        <v>147</v>
      </c>
      <c r="V2309">
        <v>14</v>
      </c>
      <c r="W2309">
        <v>1</v>
      </c>
      <c r="X2309">
        <v>36</v>
      </c>
      <c r="Y2309">
        <v>695</v>
      </c>
      <c r="Z2309">
        <v>699</v>
      </c>
      <c r="AA2309">
        <v>6666.67</v>
      </c>
      <c r="AB2309">
        <v>6</v>
      </c>
    </row>
    <row r="2310" spans="1:28" x14ac:dyDescent="0.25">
      <c r="A2310">
        <v>2309</v>
      </c>
      <c r="B2310">
        <v>50924</v>
      </c>
      <c r="C2310">
        <v>29000</v>
      </c>
      <c r="D2310">
        <v>29000</v>
      </c>
      <c r="E2310" s="1">
        <v>7.9000000000000001E-2</v>
      </c>
      <c r="F2310" t="s">
        <v>14</v>
      </c>
      <c r="G2310" t="s">
        <v>15</v>
      </c>
      <c r="H2310" s="1">
        <v>0.1925</v>
      </c>
      <c r="I2310" t="s">
        <v>71</v>
      </c>
      <c r="J2310" t="s">
        <v>17</v>
      </c>
      <c r="K2310">
        <v>9166.67</v>
      </c>
      <c r="L2310" t="s">
        <v>63</v>
      </c>
      <c r="M2310">
        <v>18</v>
      </c>
      <c r="N2310">
        <v>75212</v>
      </c>
      <c r="O2310">
        <v>1</v>
      </c>
      <c r="P2310" t="s">
        <v>19</v>
      </c>
      <c r="Q2310">
        <v>7</v>
      </c>
      <c r="R2310">
        <v>19</v>
      </c>
      <c r="S2310">
        <v>1</v>
      </c>
      <c r="T2310">
        <v>0</v>
      </c>
      <c r="U2310" t="s">
        <v>147</v>
      </c>
      <c r="V2310">
        <v>7</v>
      </c>
      <c r="W2310">
        <v>1</v>
      </c>
      <c r="X2310">
        <v>36</v>
      </c>
      <c r="Y2310">
        <v>765</v>
      </c>
      <c r="Z2310">
        <v>769</v>
      </c>
      <c r="AA2310">
        <v>9166.67</v>
      </c>
      <c r="AB2310">
        <v>0</v>
      </c>
    </row>
    <row r="2311" spans="1:28" x14ac:dyDescent="0.25">
      <c r="A2311">
        <v>2310</v>
      </c>
      <c r="B2311">
        <v>35615</v>
      </c>
      <c r="C2311">
        <v>4800</v>
      </c>
      <c r="D2311">
        <v>4800</v>
      </c>
      <c r="E2311" s="1">
        <v>0.1242</v>
      </c>
      <c r="F2311" t="s">
        <v>14</v>
      </c>
      <c r="G2311" t="s">
        <v>15</v>
      </c>
      <c r="H2311" s="1">
        <v>0.17979999999999999</v>
      </c>
      <c r="I2311" t="s">
        <v>111</v>
      </c>
      <c r="J2311" t="s">
        <v>17</v>
      </c>
      <c r="K2311">
        <v>4500</v>
      </c>
      <c r="L2311" t="s">
        <v>36</v>
      </c>
      <c r="M2311">
        <v>9</v>
      </c>
      <c r="N2311">
        <v>30895</v>
      </c>
      <c r="O2311">
        <v>0</v>
      </c>
      <c r="P2311" t="s">
        <v>40</v>
      </c>
      <c r="Q2311">
        <v>12</v>
      </c>
      <c r="R2311">
        <v>17</v>
      </c>
      <c r="S2311">
        <v>1</v>
      </c>
      <c r="T2311">
        <v>11</v>
      </c>
      <c r="U2311" t="s">
        <v>146</v>
      </c>
      <c r="V2311">
        <v>16</v>
      </c>
      <c r="W2311">
        <v>1</v>
      </c>
      <c r="X2311">
        <v>36</v>
      </c>
      <c r="Y2311">
        <v>670</v>
      </c>
      <c r="Z2311">
        <v>674</v>
      </c>
      <c r="AA2311">
        <v>4500</v>
      </c>
      <c r="AB2311">
        <v>11</v>
      </c>
    </row>
    <row r="2312" spans="1:28" x14ac:dyDescent="0.25">
      <c r="A2312">
        <v>2311</v>
      </c>
      <c r="B2312">
        <v>6084</v>
      </c>
      <c r="C2312">
        <v>5000</v>
      </c>
      <c r="D2312">
        <v>4900</v>
      </c>
      <c r="E2312" s="1">
        <v>8.9399999999999993E-2</v>
      </c>
      <c r="F2312" t="s">
        <v>14</v>
      </c>
      <c r="G2312" t="s">
        <v>87</v>
      </c>
      <c r="H2312" s="1">
        <v>0.13270000000000001</v>
      </c>
      <c r="I2312" t="s">
        <v>71</v>
      </c>
      <c r="J2312" t="s">
        <v>35</v>
      </c>
      <c r="K2312">
        <v>4166.67</v>
      </c>
      <c r="L2312" t="s">
        <v>55</v>
      </c>
      <c r="M2312">
        <v>5</v>
      </c>
      <c r="N2312">
        <v>4676</v>
      </c>
      <c r="O2312">
        <v>0</v>
      </c>
      <c r="P2312" t="s">
        <v>37</v>
      </c>
      <c r="Q2312">
        <v>8</v>
      </c>
      <c r="R2312">
        <v>13</v>
      </c>
      <c r="S2312">
        <v>0</v>
      </c>
      <c r="T2312">
        <v>3</v>
      </c>
      <c r="U2312" t="s">
        <v>146</v>
      </c>
      <c r="V2312">
        <v>9</v>
      </c>
      <c r="W2312">
        <v>1</v>
      </c>
      <c r="X2312">
        <v>36</v>
      </c>
      <c r="Y2312">
        <v>740</v>
      </c>
      <c r="Z2312">
        <v>744</v>
      </c>
      <c r="AA2312">
        <v>4166.67</v>
      </c>
      <c r="AB2312">
        <v>3</v>
      </c>
    </row>
    <row r="2313" spans="1:28" x14ac:dyDescent="0.25">
      <c r="A2313">
        <v>2312</v>
      </c>
      <c r="B2313">
        <v>3862</v>
      </c>
      <c r="C2313">
        <v>7000</v>
      </c>
      <c r="D2313">
        <v>6894.01</v>
      </c>
      <c r="E2313" s="1">
        <v>0.12529999999999999</v>
      </c>
      <c r="F2313" t="s">
        <v>14</v>
      </c>
      <c r="G2313" t="s">
        <v>15</v>
      </c>
      <c r="H2313" s="1">
        <v>6.6400000000000001E-2</v>
      </c>
      <c r="I2313" t="s">
        <v>30</v>
      </c>
      <c r="J2313" t="s">
        <v>17</v>
      </c>
      <c r="K2313">
        <v>5000</v>
      </c>
      <c r="L2313" t="s">
        <v>27</v>
      </c>
      <c r="M2313">
        <v>7</v>
      </c>
      <c r="N2313">
        <v>11391</v>
      </c>
      <c r="O2313">
        <v>1</v>
      </c>
      <c r="P2313" t="s">
        <v>28</v>
      </c>
      <c r="Q2313">
        <v>12</v>
      </c>
      <c r="R2313">
        <v>6</v>
      </c>
      <c r="S2313">
        <v>1</v>
      </c>
      <c r="T2313">
        <v>5</v>
      </c>
      <c r="U2313" t="s">
        <v>147</v>
      </c>
      <c r="V2313">
        <v>14</v>
      </c>
      <c r="W2313">
        <v>1</v>
      </c>
      <c r="X2313">
        <v>36</v>
      </c>
      <c r="Y2313">
        <v>695</v>
      </c>
      <c r="Z2313">
        <v>699</v>
      </c>
      <c r="AA2313">
        <v>5000</v>
      </c>
      <c r="AB2313">
        <v>5</v>
      </c>
    </row>
    <row r="2314" spans="1:28" x14ac:dyDescent="0.25">
      <c r="A2314">
        <v>2313</v>
      </c>
      <c r="B2314">
        <v>49409</v>
      </c>
      <c r="C2314">
        <v>20000</v>
      </c>
      <c r="D2314">
        <v>19975</v>
      </c>
      <c r="E2314" s="1">
        <v>0.16289999999999999</v>
      </c>
      <c r="F2314" t="s">
        <v>23</v>
      </c>
      <c r="G2314" t="s">
        <v>15</v>
      </c>
      <c r="H2314" s="1">
        <v>0.24049999999999999</v>
      </c>
      <c r="I2314" t="s">
        <v>72</v>
      </c>
      <c r="J2314" t="s">
        <v>17</v>
      </c>
      <c r="K2314">
        <v>7416.67</v>
      </c>
      <c r="L2314" t="s">
        <v>42</v>
      </c>
      <c r="M2314">
        <v>11</v>
      </c>
      <c r="N2314">
        <v>14944</v>
      </c>
      <c r="O2314">
        <v>1</v>
      </c>
      <c r="P2314" t="s">
        <v>37</v>
      </c>
      <c r="Q2314">
        <v>16</v>
      </c>
      <c r="R2314">
        <v>24</v>
      </c>
      <c r="S2314">
        <v>1</v>
      </c>
      <c r="T2314">
        <v>3</v>
      </c>
      <c r="U2314" t="s">
        <v>147</v>
      </c>
      <c r="V2314">
        <v>12</v>
      </c>
      <c r="W2314">
        <v>1</v>
      </c>
      <c r="X2314">
        <v>60</v>
      </c>
      <c r="Y2314">
        <v>705</v>
      </c>
      <c r="Z2314">
        <v>709</v>
      </c>
      <c r="AA2314">
        <v>7416.67</v>
      </c>
      <c r="AB2314">
        <v>3</v>
      </c>
    </row>
    <row r="2315" spans="1:28" x14ac:dyDescent="0.25">
      <c r="A2315">
        <v>2314</v>
      </c>
      <c r="B2315">
        <v>89809</v>
      </c>
      <c r="C2315">
        <v>9000</v>
      </c>
      <c r="D2315">
        <v>9000</v>
      </c>
      <c r="E2315" s="1">
        <v>0.1212</v>
      </c>
      <c r="F2315" t="s">
        <v>14</v>
      </c>
      <c r="G2315" t="s">
        <v>15</v>
      </c>
      <c r="H2315" s="1">
        <v>0.10050000000000001</v>
      </c>
      <c r="I2315" t="s">
        <v>71</v>
      </c>
      <c r="J2315" t="s">
        <v>31</v>
      </c>
      <c r="K2315">
        <v>11666.67</v>
      </c>
      <c r="L2315" t="s">
        <v>25</v>
      </c>
      <c r="M2315">
        <v>8</v>
      </c>
      <c r="N2315">
        <v>9490</v>
      </c>
      <c r="O2315">
        <v>1</v>
      </c>
      <c r="P2315" t="s">
        <v>19</v>
      </c>
      <c r="Q2315">
        <v>12</v>
      </c>
      <c r="R2315">
        <v>10</v>
      </c>
      <c r="S2315">
        <v>1</v>
      </c>
      <c r="T2315">
        <v>0</v>
      </c>
      <c r="U2315" t="s">
        <v>147</v>
      </c>
      <c r="V2315">
        <v>14</v>
      </c>
      <c r="W2315">
        <v>0</v>
      </c>
      <c r="X2315">
        <v>36</v>
      </c>
      <c r="Y2315">
        <v>690</v>
      </c>
      <c r="Z2315">
        <v>694</v>
      </c>
      <c r="AA2315">
        <v>11666.67</v>
      </c>
      <c r="AB2315">
        <v>0</v>
      </c>
    </row>
    <row r="2316" spans="1:28" x14ac:dyDescent="0.25">
      <c r="A2316">
        <v>2315</v>
      </c>
      <c r="B2316">
        <v>33275</v>
      </c>
      <c r="C2316">
        <v>4400</v>
      </c>
      <c r="D2316">
        <v>4400</v>
      </c>
      <c r="E2316" s="1">
        <v>0.1242</v>
      </c>
      <c r="F2316" t="s">
        <v>14</v>
      </c>
      <c r="G2316" t="s">
        <v>101</v>
      </c>
      <c r="H2316" s="2">
        <v>0.19</v>
      </c>
      <c r="I2316" t="s">
        <v>24</v>
      </c>
      <c r="J2316" t="s">
        <v>31</v>
      </c>
      <c r="K2316">
        <v>2000</v>
      </c>
      <c r="L2316" t="s">
        <v>21</v>
      </c>
      <c r="M2316">
        <v>9</v>
      </c>
      <c r="N2316">
        <v>2411</v>
      </c>
      <c r="O2316">
        <v>3</v>
      </c>
      <c r="P2316" t="s">
        <v>28</v>
      </c>
      <c r="Q2316">
        <v>12</v>
      </c>
      <c r="R2316" s="5">
        <v>19</v>
      </c>
      <c r="S2316">
        <v>0</v>
      </c>
      <c r="T2316">
        <v>5</v>
      </c>
      <c r="U2316" t="s">
        <v>149</v>
      </c>
      <c r="V2316">
        <v>11</v>
      </c>
      <c r="W2316">
        <v>0</v>
      </c>
      <c r="X2316">
        <v>36</v>
      </c>
      <c r="Y2316">
        <v>715</v>
      </c>
      <c r="Z2316">
        <v>719</v>
      </c>
      <c r="AA2316">
        <v>2000</v>
      </c>
      <c r="AB2316">
        <v>5</v>
      </c>
    </row>
    <row r="2317" spans="1:28" x14ac:dyDescent="0.25">
      <c r="A2317">
        <v>2316</v>
      </c>
      <c r="B2317">
        <v>36803</v>
      </c>
      <c r="C2317">
        <v>3000</v>
      </c>
      <c r="D2317">
        <v>3000</v>
      </c>
      <c r="E2317" s="1">
        <v>0.1171</v>
      </c>
      <c r="F2317" t="s">
        <v>14</v>
      </c>
      <c r="G2317" t="s">
        <v>76</v>
      </c>
      <c r="H2317" s="1">
        <v>0.16800000000000001</v>
      </c>
      <c r="I2317" t="s">
        <v>61</v>
      </c>
      <c r="J2317" t="s">
        <v>31</v>
      </c>
      <c r="K2317">
        <v>3083.33</v>
      </c>
      <c r="L2317" t="s">
        <v>27</v>
      </c>
      <c r="M2317">
        <v>4</v>
      </c>
      <c r="N2317">
        <v>413</v>
      </c>
      <c r="O2317">
        <v>0</v>
      </c>
      <c r="P2317" t="s">
        <v>22</v>
      </c>
      <c r="Q2317">
        <v>11</v>
      </c>
      <c r="R2317">
        <v>16</v>
      </c>
      <c r="S2317">
        <v>5</v>
      </c>
      <c r="T2317">
        <v>2</v>
      </c>
      <c r="U2317" t="s">
        <v>146</v>
      </c>
      <c r="V2317">
        <v>14</v>
      </c>
      <c r="W2317">
        <v>0</v>
      </c>
      <c r="X2317">
        <v>36</v>
      </c>
      <c r="Y2317">
        <v>695</v>
      </c>
      <c r="Z2317">
        <v>699</v>
      </c>
      <c r="AA2317">
        <v>3083.33</v>
      </c>
      <c r="AB2317">
        <v>2</v>
      </c>
    </row>
    <row r="2318" spans="1:28" x14ac:dyDescent="0.25">
      <c r="A2318">
        <v>2317</v>
      </c>
      <c r="B2318">
        <v>61587</v>
      </c>
      <c r="C2318">
        <v>6250</v>
      </c>
      <c r="D2318">
        <v>6250</v>
      </c>
      <c r="E2318" s="1">
        <v>0.14330000000000001</v>
      </c>
      <c r="F2318" t="s">
        <v>14</v>
      </c>
      <c r="G2318" t="s">
        <v>29</v>
      </c>
      <c r="H2318" s="1">
        <v>0.20399999999999999</v>
      </c>
      <c r="I2318" t="s">
        <v>46</v>
      </c>
      <c r="J2318" t="s">
        <v>17</v>
      </c>
      <c r="K2318">
        <v>1750</v>
      </c>
      <c r="L2318" t="s">
        <v>62</v>
      </c>
      <c r="M2318">
        <v>10</v>
      </c>
      <c r="N2318">
        <v>7845</v>
      </c>
      <c r="O2318">
        <v>0</v>
      </c>
      <c r="P2318" t="s">
        <v>64</v>
      </c>
      <c r="Q2318">
        <v>14</v>
      </c>
      <c r="R2318">
        <v>20</v>
      </c>
      <c r="S2318">
        <v>2</v>
      </c>
      <c r="T2318">
        <v>4</v>
      </c>
      <c r="U2318" t="s">
        <v>146</v>
      </c>
      <c r="V2318">
        <v>15</v>
      </c>
      <c r="W2318">
        <v>1</v>
      </c>
      <c r="X2318">
        <v>36</v>
      </c>
      <c r="Y2318">
        <v>675</v>
      </c>
      <c r="Z2318">
        <v>679</v>
      </c>
      <c r="AA2318">
        <v>1750</v>
      </c>
      <c r="AB2318">
        <v>4</v>
      </c>
    </row>
    <row r="2319" spans="1:28" x14ac:dyDescent="0.25">
      <c r="A2319">
        <v>2318</v>
      </c>
      <c r="B2319">
        <v>32249</v>
      </c>
      <c r="C2319">
        <v>14000</v>
      </c>
      <c r="D2319">
        <v>14000</v>
      </c>
      <c r="E2319" s="1">
        <v>6.0299999999999999E-2</v>
      </c>
      <c r="F2319" t="s">
        <v>14</v>
      </c>
      <c r="G2319" t="s">
        <v>15</v>
      </c>
      <c r="H2319" s="2">
        <v>0.09</v>
      </c>
      <c r="I2319" t="s">
        <v>81</v>
      </c>
      <c r="J2319" t="s">
        <v>17</v>
      </c>
      <c r="K2319">
        <v>8733.33</v>
      </c>
      <c r="L2319" t="s">
        <v>120</v>
      </c>
      <c r="M2319">
        <v>11</v>
      </c>
      <c r="N2319">
        <v>15108</v>
      </c>
      <c r="O2319">
        <v>0</v>
      </c>
      <c r="P2319" t="s">
        <v>47</v>
      </c>
      <c r="Q2319">
        <v>6</v>
      </c>
      <c r="R2319" s="5">
        <v>9</v>
      </c>
      <c r="S2319">
        <v>1</v>
      </c>
      <c r="T2319">
        <v>6</v>
      </c>
      <c r="U2319" t="s">
        <v>146</v>
      </c>
      <c r="V2319">
        <v>6</v>
      </c>
      <c r="W2319">
        <v>1</v>
      </c>
      <c r="X2319">
        <v>36</v>
      </c>
      <c r="Y2319">
        <v>770</v>
      </c>
      <c r="Z2319">
        <v>774</v>
      </c>
      <c r="AA2319">
        <v>8733.33</v>
      </c>
      <c r="AB2319">
        <v>6</v>
      </c>
    </row>
    <row r="2320" spans="1:28" x14ac:dyDescent="0.25">
      <c r="A2320">
        <v>2319</v>
      </c>
      <c r="B2320">
        <v>39908</v>
      </c>
      <c r="C2320">
        <v>30000</v>
      </c>
      <c r="D2320">
        <v>30000</v>
      </c>
      <c r="E2320" s="1">
        <v>0.14269999999999999</v>
      </c>
      <c r="F2320" t="s">
        <v>14</v>
      </c>
      <c r="G2320" t="s">
        <v>15</v>
      </c>
      <c r="H2320" s="1">
        <v>8.5099999999999995E-2</v>
      </c>
      <c r="I2320" t="s">
        <v>20</v>
      </c>
      <c r="J2320" t="s">
        <v>17</v>
      </c>
      <c r="K2320">
        <v>9166.67</v>
      </c>
      <c r="L2320" t="s">
        <v>21</v>
      </c>
      <c r="M2320">
        <v>10</v>
      </c>
      <c r="N2320">
        <v>28967</v>
      </c>
      <c r="O2320">
        <v>0</v>
      </c>
      <c r="P2320" t="s">
        <v>40</v>
      </c>
      <c r="Q2320">
        <v>14</v>
      </c>
      <c r="R2320">
        <v>8</v>
      </c>
      <c r="S2320">
        <v>1</v>
      </c>
      <c r="T2320">
        <v>11</v>
      </c>
      <c r="U2320" t="s">
        <v>146</v>
      </c>
      <c r="V2320">
        <v>11</v>
      </c>
      <c r="W2320">
        <v>1</v>
      </c>
      <c r="X2320">
        <v>36</v>
      </c>
      <c r="Y2320">
        <v>715</v>
      </c>
      <c r="Z2320">
        <v>719</v>
      </c>
      <c r="AA2320">
        <v>9166.67</v>
      </c>
      <c r="AB2320">
        <v>11</v>
      </c>
    </row>
    <row r="2321" spans="1:28" x14ac:dyDescent="0.25">
      <c r="A2321">
        <v>2320</v>
      </c>
      <c r="B2321">
        <v>33029</v>
      </c>
      <c r="C2321">
        <v>19600</v>
      </c>
      <c r="D2321">
        <v>19600</v>
      </c>
      <c r="E2321" s="1">
        <v>0.1242</v>
      </c>
      <c r="F2321" t="s">
        <v>23</v>
      </c>
      <c r="G2321" t="s">
        <v>15</v>
      </c>
      <c r="H2321" s="1">
        <v>0.22989999999999999</v>
      </c>
      <c r="I2321" t="s">
        <v>59</v>
      </c>
      <c r="J2321" t="s">
        <v>31</v>
      </c>
      <c r="K2321">
        <v>4166.67</v>
      </c>
      <c r="L2321" t="s">
        <v>106</v>
      </c>
      <c r="M2321">
        <v>9</v>
      </c>
      <c r="N2321">
        <v>14783</v>
      </c>
      <c r="O2321">
        <v>2</v>
      </c>
      <c r="P2321" t="s">
        <v>19</v>
      </c>
      <c r="Q2321">
        <v>12</v>
      </c>
      <c r="R2321">
        <v>22</v>
      </c>
      <c r="S2321">
        <v>1</v>
      </c>
      <c r="T2321">
        <v>0</v>
      </c>
      <c r="U2321" t="s">
        <v>148</v>
      </c>
      <c r="V2321">
        <v>9</v>
      </c>
      <c r="W2321">
        <v>0</v>
      </c>
      <c r="X2321">
        <v>60</v>
      </c>
      <c r="Y2321">
        <v>745</v>
      </c>
      <c r="Z2321">
        <v>749</v>
      </c>
      <c r="AA2321">
        <v>4166.67</v>
      </c>
      <c r="AB2321">
        <v>0</v>
      </c>
    </row>
    <row r="2322" spans="1:28" x14ac:dyDescent="0.25">
      <c r="A2322">
        <v>2321</v>
      </c>
      <c r="B2322">
        <v>7603</v>
      </c>
      <c r="C2322">
        <v>1600</v>
      </c>
      <c r="D2322">
        <v>1600</v>
      </c>
      <c r="E2322" s="1">
        <v>0.13109999999999999</v>
      </c>
      <c r="F2322" t="s">
        <v>14</v>
      </c>
      <c r="G2322" t="s">
        <v>15</v>
      </c>
      <c r="H2322" s="1">
        <v>0.18990000000000001</v>
      </c>
      <c r="I2322" t="s">
        <v>79</v>
      </c>
      <c r="J2322" t="s">
        <v>17</v>
      </c>
      <c r="K2322">
        <v>3459</v>
      </c>
      <c r="L2322" t="s">
        <v>36</v>
      </c>
      <c r="M2322">
        <v>9</v>
      </c>
      <c r="N2322">
        <v>6281</v>
      </c>
      <c r="O2322">
        <v>3</v>
      </c>
      <c r="P2322" t="s">
        <v>40</v>
      </c>
      <c r="Q2322">
        <v>13</v>
      </c>
      <c r="R2322">
        <v>18</v>
      </c>
      <c r="S2322">
        <v>1</v>
      </c>
      <c r="T2322">
        <v>11</v>
      </c>
      <c r="U2322" t="s">
        <v>149</v>
      </c>
      <c r="V2322">
        <v>16</v>
      </c>
      <c r="W2322">
        <v>1</v>
      </c>
      <c r="X2322">
        <v>36</v>
      </c>
      <c r="Y2322">
        <v>670</v>
      </c>
      <c r="Z2322">
        <v>674</v>
      </c>
      <c r="AA2322">
        <v>3459</v>
      </c>
      <c r="AB2322">
        <v>11</v>
      </c>
    </row>
    <row r="2323" spans="1:28" x14ac:dyDescent="0.25">
      <c r="A2323">
        <v>2322</v>
      </c>
      <c r="B2323">
        <v>57519</v>
      </c>
      <c r="C2323">
        <v>8000</v>
      </c>
      <c r="D2323">
        <v>8000</v>
      </c>
      <c r="E2323" s="1">
        <v>0.1399</v>
      </c>
      <c r="F2323" t="s">
        <v>14</v>
      </c>
      <c r="G2323" t="s">
        <v>76</v>
      </c>
      <c r="H2323" s="1">
        <v>0.1817</v>
      </c>
      <c r="I2323" t="s">
        <v>24</v>
      </c>
      <c r="J2323" t="s">
        <v>35</v>
      </c>
      <c r="K2323">
        <v>7500</v>
      </c>
      <c r="L2323" t="s">
        <v>36</v>
      </c>
      <c r="M2323">
        <v>13</v>
      </c>
      <c r="N2323">
        <v>5987</v>
      </c>
      <c r="O2323">
        <v>0</v>
      </c>
      <c r="P2323" t="s">
        <v>19</v>
      </c>
      <c r="Q2323">
        <v>13</v>
      </c>
      <c r="R2323">
        <v>18</v>
      </c>
      <c r="S2323">
        <v>5</v>
      </c>
      <c r="T2323">
        <v>0</v>
      </c>
      <c r="U2323" t="s">
        <v>146</v>
      </c>
      <c r="V2323">
        <v>16</v>
      </c>
      <c r="W2323">
        <v>1</v>
      </c>
      <c r="X2323">
        <v>36</v>
      </c>
      <c r="Y2323">
        <v>670</v>
      </c>
      <c r="Z2323">
        <v>674</v>
      </c>
      <c r="AA2323">
        <v>7500</v>
      </c>
      <c r="AB2323">
        <v>0</v>
      </c>
    </row>
    <row r="2324" spans="1:28" x14ac:dyDescent="0.25">
      <c r="A2324">
        <v>2323</v>
      </c>
      <c r="B2324">
        <v>102277</v>
      </c>
      <c r="C2324">
        <v>2500</v>
      </c>
      <c r="D2324">
        <v>2125</v>
      </c>
      <c r="E2324" s="1">
        <v>0.12920000000000001</v>
      </c>
      <c r="F2324" t="s">
        <v>14</v>
      </c>
      <c r="G2324" t="s">
        <v>15</v>
      </c>
      <c r="H2324" s="1">
        <v>0.22320000000000001</v>
      </c>
      <c r="I2324" t="s">
        <v>103</v>
      </c>
      <c r="J2324" t="s">
        <v>17</v>
      </c>
      <c r="K2324">
        <v>3750</v>
      </c>
      <c r="L2324" t="s">
        <v>36</v>
      </c>
      <c r="M2324">
        <v>21</v>
      </c>
      <c r="N2324">
        <v>4744</v>
      </c>
      <c r="O2324">
        <v>9</v>
      </c>
      <c r="P2324" t="s">
        <v>53</v>
      </c>
      <c r="Q2324">
        <v>12</v>
      </c>
      <c r="R2324">
        <v>22</v>
      </c>
      <c r="S2324">
        <v>1</v>
      </c>
      <c r="T2324">
        <v>7</v>
      </c>
      <c r="U2324" t="s">
        <v>149</v>
      </c>
      <c r="V2324">
        <v>16</v>
      </c>
      <c r="W2324">
        <v>1</v>
      </c>
      <c r="X2324">
        <v>36</v>
      </c>
      <c r="Y2324">
        <v>670</v>
      </c>
      <c r="Z2324">
        <v>674</v>
      </c>
      <c r="AA2324">
        <v>3750</v>
      </c>
      <c r="AB2324">
        <v>7</v>
      </c>
    </row>
    <row r="2325" spans="1:28" x14ac:dyDescent="0.25">
      <c r="A2325">
        <v>2324</v>
      </c>
      <c r="B2325">
        <v>64419</v>
      </c>
      <c r="C2325">
        <v>16075</v>
      </c>
      <c r="D2325">
        <v>16075</v>
      </c>
      <c r="E2325" s="1">
        <v>0.16289999999999999</v>
      </c>
      <c r="F2325" t="s">
        <v>14</v>
      </c>
      <c r="G2325" t="s">
        <v>15</v>
      </c>
      <c r="H2325" s="1">
        <v>0.17580000000000001</v>
      </c>
      <c r="I2325" t="s">
        <v>26</v>
      </c>
      <c r="J2325" t="s">
        <v>17</v>
      </c>
      <c r="K2325">
        <v>4125</v>
      </c>
      <c r="L2325" t="s">
        <v>27</v>
      </c>
      <c r="M2325">
        <v>7</v>
      </c>
      <c r="N2325">
        <v>15781</v>
      </c>
      <c r="O2325">
        <v>1</v>
      </c>
      <c r="P2325" t="s">
        <v>22</v>
      </c>
      <c r="Q2325">
        <v>16</v>
      </c>
      <c r="R2325">
        <v>17</v>
      </c>
      <c r="S2325">
        <v>1</v>
      </c>
      <c r="T2325">
        <v>2</v>
      </c>
      <c r="U2325" t="s">
        <v>147</v>
      </c>
      <c r="V2325">
        <v>14</v>
      </c>
      <c r="W2325">
        <v>1</v>
      </c>
      <c r="X2325">
        <v>36</v>
      </c>
      <c r="Y2325">
        <v>695</v>
      </c>
      <c r="Z2325">
        <v>699</v>
      </c>
      <c r="AA2325">
        <v>4125</v>
      </c>
      <c r="AB2325">
        <v>2</v>
      </c>
    </row>
    <row r="2326" spans="1:28" x14ac:dyDescent="0.25">
      <c r="A2326">
        <v>2325</v>
      </c>
      <c r="B2326">
        <v>5651</v>
      </c>
      <c r="C2326">
        <v>4900</v>
      </c>
      <c r="D2326">
        <v>4888.24</v>
      </c>
      <c r="E2326" s="1">
        <v>0.1426</v>
      </c>
      <c r="F2326" t="s">
        <v>14</v>
      </c>
      <c r="G2326" t="s">
        <v>15</v>
      </c>
      <c r="H2326" s="1">
        <v>0.23749999999999999</v>
      </c>
      <c r="I2326" t="s">
        <v>34</v>
      </c>
      <c r="J2326" t="s">
        <v>31</v>
      </c>
      <c r="K2326">
        <v>2240</v>
      </c>
      <c r="L2326" t="s">
        <v>39</v>
      </c>
      <c r="M2326">
        <v>5</v>
      </c>
      <c r="N2326">
        <v>17998</v>
      </c>
      <c r="O2326">
        <v>1</v>
      </c>
      <c r="P2326" t="s">
        <v>49</v>
      </c>
      <c r="Q2326">
        <v>14</v>
      </c>
      <c r="R2326">
        <v>23</v>
      </c>
      <c r="S2326">
        <v>1</v>
      </c>
      <c r="T2326">
        <v>1</v>
      </c>
      <c r="U2326" t="s">
        <v>147</v>
      </c>
      <c r="V2326">
        <v>11</v>
      </c>
      <c r="W2326">
        <v>0</v>
      </c>
      <c r="X2326">
        <v>36</v>
      </c>
      <c r="Y2326">
        <v>720</v>
      </c>
      <c r="Z2326">
        <v>724</v>
      </c>
      <c r="AA2326">
        <v>2240</v>
      </c>
      <c r="AB2326">
        <v>1</v>
      </c>
    </row>
    <row r="2327" spans="1:28" x14ac:dyDescent="0.25">
      <c r="A2327">
        <v>2326</v>
      </c>
      <c r="B2327">
        <v>27901</v>
      </c>
      <c r="C2327">
        <v>14400</v>
      </c>
      <c r="D2327">
        <v>14400</v>
      </c>
      <c r="E2327" s="1">
        <v>0.11990000000000001</v>
      </c>
      <c r="F2327" t="s">
        <v>14</v>
      </c>
      <c r="G2327" t="s">
        <v>15</v>
      </c>
      <c r="H2327" s="1">
        <v>0.1348</v>
      </c>
      <c r="I2327" t="s">
        <v>114</v>
      </c>
      <c r="J2327" t="s">
        <v>17</v>
      </c>
      <c r="K2327">
        <v>10408</v>
      </c>
      <c r="L2327" t="s">
        <v>78</v>
      </c>
      <c r="M2327">
        <v>9</v>
      </c>
      <c r="N2327">
        <v>34354</v>
      </c>
      <c r="O2327">
        <v>1</v>
      </c>
      <c r="P2327" t="s">
        <v>28</v>
      </c>
      <c r="Q2327">
        <v>11</v>
      </c>
      <c r="R2327">
        <v>13</v>
      </c>
      <c r="S2327">
        <v>1</v>
      </c>
      <c r="T2327">
        <v>5</v>
      </c>
      <c r="U2327" t="s">
        <v>147</v>
      </c>
      <c r="V2327">
        <v>12</v>
      </c>
      <c r="W2327">
        <v>1</v>
      </c>
      <c r="X2327">
        <v>36</v>
      </c>
      <c r="Y2327">
        <v>710</v>
      </c>
      <c r="Z2327">
        <v>714</v>
      </c>
      <c r="AA2327">
        <v>10408</v>
      </c>
      <c r="AB2327">
        <v>5</v>
      </c>
    </row>
    <row r="2328" spans="1:28" x14ac:dyDescent="0.25">
      <c r="A2328">
        <v>2327</v>
      </c>
      <c r="B2328">
        <v>80404</v>
      </c>
      <c r="C2328">
        <v>7750</v>
      </c>
      <c r="D2328">
        <v>7750</v>
      </c>
      <c r="E2328" s="1">
        <v>0.2049</v>
      </c>
      <c r="F2328" t="s">
        <v>14</v>
      </c>
      <c r="G2328" t="s">
        <v>29</v>
      </c>
      <c r="H2328" s="2">
        <v>0.09</v>
      </c>
      <c r="I2328" t="s">
        <v>24</v>
      </c>
      <c r="J2328" t="s">
        <v>17</v>
      </c>
      <c r="K2328">
        <v>2000</v>
      </c>
      <c r="L2328" t="s">
        <v>73</v>
      </c>
      <c r="M2328">
        <v>3</v>
      </c>
      <c r="N2328">
        <v>5399</v>
      </c>
      <c r="O2328">
        <v>0</v>
      </c>
      <c r="P2328" t="s">
        <v>28</v>
      </c>
      <c r="Q2328">
        <v>20</v>
      </c>
      <c r="R2328" s="5">
        <v>9</v>
      </c>
      <c r="S2328">
        <v>2</v>
      </c>
      <c r="T2328">
        <v>5</v>
      </c>
      <c r="U2328" t="s">
        <v>146</v>
      </c>
      <c r="V2328">
        <v>18</v>
      </c>
      <c r="W2328">
        <v>1</v>
      </c>
      <c r="X2328">
        <v>36</v>
      </c>
      <c r="Y2328">
        <v>660</v>
      </c>
      <c r="Z2328">
        <v>664</v>
      </c>
      <c r="AA2328">
        <v>2000</v>
      </c>
      <c r="AB2328">
        <v>5</v>
      </c>
    </row>
    <row r="2329" spans="1:28" x14ac:dyDescent="0.25">
      <c r="A2329">
        <v>2328</v>
      </c>
      <c r="B2329">
        <v>23537</v>
      </c>
      <c r="C2329">
        <v>4200</v>
      </c>
      <c r="D2329">
        <v>4200</v>
      </c>
      <c r="E2329" s="1">
        <v>5.79E-2</v>
      </c>
      <c r="F2329" t="s">
        <v>14</v>
      </c>
      <c r="G2329" t="s">
        <v>15</v>
      </c>
      <c r="H2329" s="1">
        <v>8.1000000000000003E-2</v>
      </c>
      <c r="I2329" t="s">
        <v>72</v>
      </c>
      <c r="J2329" t="s">
        <v>17</v>
      </c>
      <c r="K2329">
        <v>6089.44</v>
      </c>
      <c r="L2329" t="s">
        <v>82</v>
      </c>
      <c r="M2329">
        <v>7</v>
      </c>
      <c r="N2329">
        <v>18861</v>
      </c>
      <c r="O2329">
        <v>2</v>
      </c>
      <c r="P2329" t="s">
        <v>44</v>
      </c>
      <c r="Q2329">
        <v>5</v>
      </c>
      <c r="R2329">
        <v>8</v>
      </c>
      <c r="S2329">
        <v>1</v>
      </c>
      <c r="T2329">
        <v>8</v>
      </c>
      <c r="U2329" t="s">
        <v>148</v>
      </c>
      <c r="V2329">
        <v>8</v>
      </c>
      <c r="W2329">
        <v>1</v>
      </c>
      <c r="X2329">
        <v>36</v>
      </c>
      <c r="Y2329">
        <v>750</v>
      </c>
      <c r="Z2329">
        <v>754</v>
      </c>
      <c r="AA2329">
        <v>6089.44</v>
      </c>
      <c r="AB2329">
        <v>8</v>
      </c>
    </row>
    <row r="2330" spans="1:28" x14ac:dyDescent="0.25">
      <c r="A2330">
        <v>2329</v>
      </c>
      <c r="B2330">
        <v>22289</v>
      </c>
      <c r="C2330">
        <v>35000</v>
      </c>
      <c r="D2330">
        <v>34950</v>
      </c>
      <c r="E2330" s="1">
        <v>0.1268</v>
      </c>
      <c r="F2330" t="s">
        <v>23</v>
      </c>
      <c r="G2330" t="s">
        <v>68</v>
      </c>
      <c r="H2330" s="1">
        <v>0.2399</v>
      </c>
      <c r="I2330" t="s">
        <v>65</v>
      </c>
      <c r="J2330" t="s">
        <v>17</v>
      </c>
      <c r="K2330">
        <v>7083.33</v>
      </c>
      <c r="L2330" t="s">
        <v>80</v>
      </c>
      <c r="M2330">
        <v>19</v>
      </c>
      <c r="N2330">
        <v>30725</v>
      </c>
      <c r="O2330">
        <v>1</v>
      </c>
      <c r="P2330" t="s">
        <v>40</v>
      </c>
      <c r="Q2330">
        <v>12</v>
      </c>
      <c r="R2330">
        <v>23</v>
      </c>
      <c r="S2330">
        <v>4</v>
      </c>
      <c r="T2330">
        <v>11</v>
      </c>
      <c r="U2330" t="s">
        <v>147</v>
      </c>
      <c r="V2330">
        <v>8</v>
      </c>
      <c r="W2330">
        <v>1</v>
      </c>
      <c r="X2330">
        <v>60</v>
      </c>
      <c r="Y2330">
        <v>785</v>
      </c>
      <c r="Z2330">
        <v>789</v>
      </c>
      <c r="AA2330">
        <v>7083.33</v>
      </c>
      <c r="AB2330">
        <v>11</v>
      </c>
    </row>
    <row r="2331" spans="1:28" x14ac:dyDescent="0.25">
      <c r="A2331">
        <v>2330</v>
      </c>
      <c r="B2331">
        <v>48048</v>
      </c>
      <c r="C2331">
        <v>12800</v>
      </c>
      <c r="D2331">
        <v>12800</v>
      </c>
      <c r="E2331" s="1">
        <v>0.1212</v>
      </c>
      <c r="F2331" t="s">
        <v>14</v>
      </c>
      <c r="G2331" t="s">
        <v>15</v>
      </c>
      <c r="H2331" s="1">
        <v>0.21529999999999999</v>
      </c>
      <c r="I2331" t="s">
        <v>24</v>
      </c>
      <c r="J2331" t="s">
        <v>31</v>
      </c>
      <c r="K2331">
        <v>4750</v>
      </c>
      <c r="L2331" t="s">
        <v>27</v>
      </c>
      <c r="M2331">
        <v>16</v>
      </c>
      <c r="N2331">
        <v>14291</v>
      </c>
      <c r="O2331">
        <v>0</v>
      </c>
      <c r="P2331" t="s">
        <v>19</v>
      </c>
      <c r="Q2331">
        <v>12</v>
      </c>
      <c r="R2331">
        <v>21</v>
      </c>
      <c r="S2331">
        <v>1</v>
      </c>
      <c r="T2331">
        <v>0</v>
      </c>
      <c r="U2331" t="s">
        <v>146</v>
      </c>
      <c r="V2331">
        <v>14</v>
      </c>
      <c r="W2331">
        <v>0</v>
      </c>
      <c r="X2331">
        <v>36</v>
      </c>
      <c r="Y2331">
        <v>695</v>
      </c>
      <c r="Z2331">
        <v>699</v>
      </c>
      <c r="AA2331">
        <v>4750</v>
      </c>
      <c r="AB2331">
        <v>0</v>
      </c>
    </row>
    <row r="2332" spans="1:28" x14ac:dyDescent="0.25">
      <c r="A2332">
        <v>2331</v>
      </c>
      <c r="B2332">
        <v>83570</v>
      </c>
      <c r="C2332">
        <v>8000</v>
      </c>
      <c r="D2332">
        <v>8000</v>
      </c>
      <c r="E2332" s="1">
        <v>8.8999999999999996E-2</v>
      </c>
      <c r="F2332" t="s">
        <v>14</v>
      </c>
      <c r="G2332" t="s">
        <v>15</v>
      </c>
      <c r="H2332" s="1">
        <v>0.2656</v>
      </c>
      <c r="I2332" t="s">
        <v>59</v>
      </c>
      <c r="J2332" t="s">
        <v>17</v>
      </c>
      <c r="K2332">
        <v>4416.67</v>
      </c>
      <c r="L2332" t="s">
        <v>39</v>
      </c>
      <c r="M2332">
        <v>15</v>
      </c>
      <c r="N2332">
        <v>6701</v>
      </c>
      <c r="O2332">
        <v>0</v>
      </c>
      <c r="P2332" t="s">
        <v>49</v>
      </c>
      <c r="Q2332">
        <v>8</v>
      </c>
      <c r="R2332">
        <v>26</v>
      </c>
      <c r="S2332">
        <v>1</v>
      </c>
      <c r="T2332">
        <v>1</v>
      </c>
      <c r="U2332" t="s">
        <v>146</v>
      </c>
      <c r="V2332">
        <v>11</v>
      </c>
      <c r="W2332">
        <v>1</v>
      </c>
      <c r="X2332">
        <v>36</v>
      </c>
      <c r="Y2332">
        <v>720</v>
      </c>
      <c r="Z2332">
        <v>724</v>
      </c>
      <c r="AA2332">
        <v>4416.67</v>
      </c>
      <c r="AB2332">
        <v>1</v>
      </c>
    </row>
    <row r="2333" spans="1:28" x14ac:dyDescent="0.25">
      <c r="A2333">
        <v>2332</v>
      </c>
      <c r="B2333">
        <v>39692</v>
      </c>
      <c r="C2333">
        <v>25000</v>
      </c>
      <c r="D2333">
        <v>23477.53</v>
      </c>
      <c r="E2333" s="1">
        <v>0.18640000000000001</v>
      </c>
      <c r="F2333" t="s">
        <v>23</v>
      </c>
      <c r="G2333" t="s">
        <v>15</v>
      </c>
      <c r="H2333" s="1">
        <v>0.14610000000000001</v>
      </c>
      <c r="I2333" t="s">
        <v>108</v>
      </c>
      <c r="J2333" t="s">
        <v>17</v>
      </c>
      <c r="K2333">
        <v>5833.33</v>
      </c>
      <c r="L2333" t="s">
        <v>27</v>
      </c>
      <c r="M2333">
        <v>8</v>
      </c>
      <c r="N2333">
        <v>13785</v>
      </c>
      <c r="O2333">
        <v>0</v>
      </c>
      <c r="P2333" t="s">
        <v>40</v>
      </c>
      <c r="Q2333">
        <v>18</v>
      </c>
      <c r="R2333">
        <v>14</v>
      </c>
      <c r="S2333">
        <v>1</v>
      </c>
      <c r="T2333">
        <v>11</v>
      </c>
      <c r="U2333" t="s">
        <v>146</v>
      </c>
      <c r="V2333">
        <v>14</v>
      </c>
      <c r="W2333">
        <v>1</v>
      </c>
      <c r="X2333">
        <v>60</v>
      </c>
      <c r="Y2333">
        <v>695</v>
      </c>
      <c r="Z2333">
        <v>699</v>
      </c>
      <c r="AA2333">
        <v>5833.33</v>
      </c>
      <c r="AB2333">
        <v>11</v>
      </c>
    </row>
    <row r="2334" spans="1:28" x14ac:dyDescent="0.25">
      <c r="A2334">
        <v>2333</v>
      </c>
      <c r="B2334">
        <v>23911</v>
      </c>
      <c r="C2334">
        <v>5000</v>
      </c>
      <c r="D2334">
        <v>5000</v>
      </c>
      <c r="E2334" s="1">
        <v>8.4900000000000003E-2</v>
      </c>
      <c r="F2334" t="s">
        <v>14</v>
      </c>
      <c r="G2334" t="s">
        <v>29</v>
      </c>
      <c r="H2334" s="1">
        <v>0.16889999999999999</v>
      </c>
      <c r="I2334" t="s">
        <v>30</v>
      </c>
      <c r="J2334" t="s">
        <v>17</v>
      </c>
      <c r="K2334">
        <v>6706.41</v>
      </c>
      <c r="L2334" t="s">
        <v>52</v>
      </c>
      <c r="M2334">
        <v>19</v>
      </c>
      <c r="N2334">
        <v>43734</v>
      </c>
      <c r="O2334">
        <v>1</v>
      </c>
      <c r="P2334" t="s">
        <v>44</v>
      </c>
      <c r="Q2334">
        <v>8</v>
      </c>
      <c r="R2334">
        <v>16</v>
      </c>
      <c r="S2334">
        <v>2</v>
      </c>
      <c r="T2334">
        <v>8</v>
      </c>
      <c r="U2334" t="s">
        <v>147</v>
      </c>
      <c r="V2334">
        <v>9</v>
      </c>
      <c r="W2334">
        <v>1</v>
      </c>
      <c r="X2334">
        <v>36</v>
      </c>
      <c r="Y2334">
        <v>730</v>
      </c>
      <c r="Z2334">
        <v>734</v>
      </c>
      <c r="AA2334">
        <v>6706.41</v>
      </c>
      <c r="AB2334">
        <v>8</v>
      </c>
    </row>
    <row r="2335" spans="1:28" x14ac:dyDescent="0.25">
      <c r="A2335">
        <v>2334</v>
      </c>
      <c r="B2335">
        <v>11625</v>
      </c>
      <c r="C2335">
        <v>4000</v>
      </c>
      <c r="D2335">
        <v>4000</v>
      </c>
      <c r="E2335" s="1">
        <v>0.1149</v>
      </c>
      <c r="F2335" t="s">
        <v>14</v>
      </c>
      <c r="G2335" t="s">
        <v>15</v>
      </c>
      <c r="H2335" s="1">
        <v>4.1599999999999998E-2</v>
      </c>
      <c r="I2335" t="s">
        <v>38</v>
      </c>
      <c r="J2335" t="s">
        <v>31</v>
      </c>
      <c r="K2335">
        <v>2666.67</v>
      </c>
      <c r="L2335" t="s">
        <v>39</v>
      </c>
      <c r="M2335">
        <v>4</v>
      </c>
      <c r="N2335">
        <v>3239</v>
      </c>
      <c r="O2335">
        <v>0</v>
      </c>
      <c r="P2335" t="s">
        <v>49</v>
      </c>
      <c r="Q2335">
        <v>11</v>
      </c>
      <c r="R2335">
        <v>4</v>
      </c>
      <c r="S2335">
        <v>1</v>
      </c>
      <c r="T2335">
        <v>1</v>
      </c>
      <c r="U2335" t="s">
        <v>146</v>
      </c>
      <c r="V2335">
        <v>11</v>
      </c>
      <c r="W2335">
        <v>0</v>
      </c>
      <c r="X2335">
        <v>36</v>
      </c>
      <c r="Y2335">
        <v>720</v>
      </c>
      <c r="Z2335">
        <v>724</v>
      </c>
      <c r="AA2335">
        <v>2666.67</v>
      </c>
      <c r="AB2335">
        <v>1</v>
      </c>
    </row>
    <row r="2336" spans="1:28" x14ac:dyDescent="0.25">
      <c r="A2336">
        <v>2335</v>
      </c>
      <c r="B2336">
        <v>72919</v>
      </c>
      <c r="C2336">
        <v>2875</v>
      </c>
      <c r="D2336">
        <v>2875</v>
      </c>
      <c r="E2336" s="1">
        <v>0.18490000000000001</v>
      </c>
      <c r="F2336" t="s">
        <v>14</v>
      </c>
      <c r="G2336" t="s">
        <v>29</v>
      </c>
      <c r="H2336" s="1">
        <v>0.1411</v>
      </c>
      <c r="I2336" t="s">
        <v>59</v>
      </c>
      <c r="J2336" t="s">
        <v>31</v>
      </c>
      <c r="K2336">
        <v>1084</v>
      </c>
      <c r="L2336" t="s">
        <v>48</v>
      </c>
      <c r="M2336">
        <v>3</v>
      </c>
      <c r="N2336">
        <v>3824</v>
      </c>
      <c r="O2336">
        <v>0</v>
      </c>
      <c r="P2336" t="s">
        <v>100</v>
      </c>
      <c r="Q2336">
        <v>18</v>
      </c>
      <c r="R2336">
        <v>14</v>
      </c>
      <c r="S2336">
        <v>2</v>
      </c>
      <c r="T2336" t="s">
        <v>100</v>
      </c>
      <c r="U2336" t="s">
        <v>146</v>
      </c>
      <c r="V2336">
        <v>17</v>
      </c>
      <c r="W2336">
        <v>0</v>
      </c>
      <c r="X2336">
        <v>36</v>
      </c>
      <c r="Y2336">
        <v>665</v>
      </c>
      <c r="Z2336">
        <v>669</v>
      </c>
      <c r="AA2336">
        <v>1084</v>
      </c>
      <c r="AB2336">
        <v>-1</v>
      </c>
    </row>
    <row r="2337" spans="1:28" x14ac:dyDescent="0.25">
      <c r="A2337">
        <v>2336</v>
      </c>
      <c r="B2337">
        <v>23766</v>
      </c>
      <c r="C2337">
        <v>1800</v>
      </c>
      <c r="D2337">
        <v>1800</v>
      </c>
      <c r="E2337" s="1">
        <v>0.16020000000000001</v>
      </c>
      <c r="F2337" t="s">
        <v>14</v>
      </c>
      <c r="G2337" t="s">
        <v>101</v>
      </c>
      <c r="H2337" s="1">
        <v>4.19E-2</v>
      </c>
      <c r="I2337" t="s">
        <v>56</v>
      </c>
      <c r="J2337" t="s">
        <v>31</v>
      </c>
      <c r="K2337">
        <v>4246.67</v>
      </c>
      <c r="L2337" t="s">
        <v>73</v>
      </c>
      <c r="M2337">
        <v>2</v>
      </c>
      <c r="N2337">
        <v>0</v>
      </c>
      <c r="O2337">
        <v>0</v>
      </c>
      <c r="P2337" t="s">
        <v>32</v>
      </c>
      <c r="Q2337">
        <v>16</v>
      </c>
      <c r="R2337">
        <v>4</v>
      </c>
      <c r="S2337">
        <v>0</v>
      </c>
      <c r="T2337">
        <v>9</v>
      </c>
      <c r="U2337" t="s">
        <v>146</v>
      </c>
      <c r="V2337">
        <v>18</v>
      </c>
      <c r="W2337">
        <v>0</v>
      </c>
      <c r="X2337">
        <v>36</v>
      </c>
      <c r="Y2337">
        <v>660</v>
      </c>
      <c r="Z2337">
        <v>664</v>
      </c>
      <c r="AA2337">
        <v>4246.67</v>
      </c>
      <c r="AB2337">
        <v>9</v>
      </c>
    </row>
    <row r="2338" spans="1:28" x14ac:dyDescent="0.25">
      <c r="A2338">
        <v>2337</v>
      </c>
      <c r="B2338">
        <v>34802</v>
      </c>
      <c r="C2338">
        <v>7200</v>
      </c>
      <c r="D2338">
        <v>7200</v>
      </c>
      <c r="E2338" s="1">
        <v>0.13489999999999999</v>
      </c>
      <c r="F2338" t="s">
        <v>14</v>
      </c>
      <c r="G2338" t="s">
        <v>15</v>
      </c>
      <c r="H2338" s="1">
        <v>0.14599999999999999</v>
      </c>
      <c r="I2338" t="s">
        <v>24</v>
      </c>
      <c r="J2338" t="s">
        <v>31</v>
      </c>
      <c r="K2338">
        <v>5000</v>
      </c>
      <c r="L2338" t="s">
        <v>51</v>
      </c>
      <c r="M2338">
        <v>4</v>
      </c>
      <c r="N2338">
        <v>17268</v>
      </c>
      <c r="O2338">
        <v>0</v>
      </c>
      <c r="P2338" t="s">
        <v>49</v>
      </c>
      <c r="Q2338">
        <v>13</v>
      </c>
      <c r="R2338">
        <v>14</v>
      </c>
      <c r="S2338">
        <v>1</v>
      </c>
      <c r="T2338">
        <v>1</v>
      </c>
      <c r="U2338" t="s">
        <v>146</v>
      </c>
      <c r="V2338">
        <v>10</v>
      </c>
      <c r="W2338">
        <v>0</v>
      </c>
      <c r="X2338">
        <v>36</v>
      </c>
      <c r="Y2338">
        <v>725</v>
      </c>
      <c r="Z2338">
        <v>729</v>
      </c>
      <c r="AA2338">
        <v>5000</v>
      </c>
      <c r="AB2338">
        <v>1</v>
      </c>
    </row>
    <row r="2339" spans="1:28" x14ac:dyDescent="0.25">
      <c r="A2339">
        <v>2338</v>
      </c>
      <c r="B2339">
        <v>68503</v>
      </c>
      <c r="C2339">
        <v>6000</v>
      </c>
      <c r="D2339">
        <v>6000</v>
      </c>
      <c r="E2339" s="1">
        <v>0.1212</v>
      </c>
      <c r="F2339" t="s">
        <v>14</v>
      </c>
      <c r="G2339" t="s">
        <v>29</v>
      </c>
      <c r="H2339" s="1">
        <v>8.1600000000000006E-2</v>
      </c>
      <c r="I2339" t="s">
        <v>77</v>
      </c>
      <c r="J2339" t="s">
        <v>31</v>
      </c>
      <c r="K2339">
        <v>3333.33</v>
      </c>
      <c r="L2339" t="s">
        <v>84</v>
      </c>
      <c r="M2339">
        <v>6</v>
      </c>
      <c r="N2339">
        <v>8442</v>
      </c>
      <c r="O2339">
        <v>0</v>
      </c>
      <c r="P2339" t="s">
        <v>40</v>
      </c>
      <c r="Q2339">
        <v>12</v>
      </c>
      <c r="R2339">
        <v>8</v>
      </c>
      <c r="S2339">
        <v>2</v>
      </c>
      <c r="T2339">
        <v>11</v>
      </c>
      <c r="U2339" t="s">
        <v>146</v>
      </c>
      <c r="V2339">
        <v>15</v>
      </c>
      <c r="W2339">
        <v>0</v>
      </c>
      <c r="X2339">
        <v>36</v>
      </c>
      <c r="Y2339">
        <v>680</v>
      </c>
      <c r="Z2339">
        <v>684</v>
      </c>
      <c r="AA2339">
        <v>3333.33</v>
      </c>
      <c r="AB2339">
        <v>11</v>
      </c>
    </row>
    <row r="2340" spans="1:28" x14ac:dyDescent="0.25">
      <c r="A2340">
        <v>2339</v>
      </c>
      <c r="B2340">
        <v>44737</v>
      </c>
      <c r="C2340">
        <v>15000</v>
      </c>
      <c r="D2340">
        <v>14975</v>
      </c>
      <c r="E2340" s="1">
        <v>7.9000000000000001E-2</v>
      </c>
      <c r="F2340" t="s">
        <v>14</v>
      </c>
      <c r="G2340" t="s">
        <v>58</v>
      </c>
      <c r="H2340" s="1">
        <v>0.20730000000000001</v>
      </c>
      <c r="I2340" t="s">
        <v>71</v>
      </c>
      <c r="J2340" t="s">
        <v>31</v>
      </c>
      <c r="K2340">
        <v>5416.67</v>
      </c>
      <c r="L2340" t="s">
        <v>106</v>
      </c>
      <c r="M2340">
        <v>14</v>
      </c>
      <c r="N2340">
        <v>9756</v>
      </c>
      <c r="O2340">
        <v>0</v>
      </c>
      <c r="P2340" t="s">
        <v>49</v>
      </c>
      <c r="Q2340">
        <v>7</v>
      </c>
      <c r="R2340">
        <v>20</v>
      </c>
      <c r="S2340">
        <v>0</v>
      </c>
      <c r="T2340">
        <v>1</v>
      </c>
      <c r="U2340" t="s">
        <v>146</v>
      </c>
      <c r="V2340">
        <v>9</v>
      </c>
      <c r="W2340">
        <v>0</v>
      </c>
      <c r="X2340">
        <v>36</v>
      </c>
      <c r="Y2340">
        <v>745</v>
      </c>
      <c r="Z2340">
        <v>749</v>
      </c>
      <c r="AA2340">
        <v>5416.67</v>
      </c>
      <c r="AB2340">
        <v>1</v>
      </c>
    </row>
    <row r="2341" spans="1:28" x14ac:dyDescent="0.25">
      <c r="A2341">
        <v>2340</v>
      </c>
      <c r="B2341">
        <v>62824</v>
      </c>
      <c r="C2341">
        <v>10375</v>
      </c>
      <c r="D2341">
        <v>10375</v>
      </c>
      <c r="E2341" s="1">
        <v>0.14330000000000001</v>
      </c>
      <c r="F2341" t="s">
        <v>14</v>
      </c>
      <c r="G2341" t="s">
        <v>15</v>
      </c>
      <c r="H2341" s="1">
        <v>0.26419999999999999</v>
      </c>
      <c r="I2341" t="s">
        <v>72</v>
      </c>
      <c r="J2341" t="s">
        <v>31</v>
      </c>
      <c r="K2341">
        <v>2479.17</v>
      </c>
      <c r="L2341" t="s">
        <v>84</v>
      </c>
      <c r="M2341">
        <v>6</v>
      </c>
      <c r="N2341">
        <v>13411</v>
      </c>
      <c r="O2341">
        <v>0</v>
      </c>
      <c r="P2341" t="s">
        <v>28</v>
      </c>
      <c r="Q2341">
        <v>14</v>
      </c>
      <c r="R2341">
        <v>26</v>
      </c>
      <c r="S2341">
        <v>1</v>
      </c>
      <c r="T2341">
        <v>5</v>
      </c>
      <c r="U2341" t="s">
        <v>146</v>
      </c>
      <c r="V2341">
        <v>15</v>
      </c>
      <c r="W2341">
        <v>0</v>
      </c>
      <c r="X2341">
        <v>36</v>
      </c>
      <c r="Y2341">
        <v>680</v>
      </c>
      <c r="Z2341">
        <v>684</v>
      </c>
      <c r="AA2341">
        <v>2479.17</v>
      </c>
      <c r="AB2341">
        <v>5</v>
      </c>
    </row>
    <row r="2342" spans="1:28" x14ac:dyDescent="0.25">
      <c r="A2342">
        <v>2341</v>
      </c>
      <c r="B2342">
        <v>97264</v>
      </c>
      <c r="C2342">
        <v>25000</v>
      </c>
      <c r="D2342">
        <v>25000</v>
      </c>
      <c r="E2342" s="1">
        <v>0.158</v>
      </c>
      <c r="F2342" t="s">
        <v>23</v>
      </c>
      <c r="G2342" t="s">
        <v>15</v>
      </c>
      <c r="H2342" s="1">
        <v>0.2404</v>
      </c>
      <c r="I2342" t="s">
        <v>24</v>
      </c>
      <c r="J2342" t="s">
        <v>35</v>
      </c>
      <c r="K2342">
        <v>7750</v>
      </c>
      <c r="L2342" t="s">
        <v>83</v>
      </c>
      <c r="M2342">
        <v>10</v>
      </c>
      <c r="N2342">
        <v>20215</v>
      </c>
      <c r="O2342">
        <v>5</v>
      </c>
      <c r="P2342" t="s">
        <v>22</v>
      </c>
      <c r="Q2342">
        <v>15</v>
      </c>
      <c r="R2342">
        <v>24</v>
      </c>
      <c r="S2342">
        <v>1</v>
      </c>
      <c r="T2342">
        <v>2</v>
      </c>
      <c r="U2342" t="s">
        <v>149</v>
      </c>
      <c r="V2342">
        <v>13</v>
      </c>
      <c r="W2342">
        <v>1</v>
      </c>
      <c r="X2342">
        <v>60</v>
      </c>
      <c r="Y2342">
        <v>700</v>
      </c>
      <c r="Z2342">
        <v>704</v>
      </c>
      <c r="AA2342">
        <v>7750</v>
      </c>
      <c r="AB2342">
        <v>2</v>
      </c>
    </row>
    <row r="2343" spans="1:28" x14ac:dyDescent="0.25">
      <c r="A2343">
        <v>2342</v>
      </c>
      <c r="B2343">
        <v>6143</v>
      </c>
      <c r="C2343">
        <v>7900</v>
      </c>
      <c r="D2343">
        <v>7782.65</v>
      </c>
      <c r="E2343" s="1">
        <v>8.5900000000000004E-2</v>
      </c>
      <c r="F2343" t="s">
        <v>14</v>
      </c>
      <c r="G2343" t="s">
        <v>29</v>
      </c>
      <c r="H2343" s="1">
        <v>0.152</v>
      </c>
      <c r="I2343" t="s">
        <v>24</v>
      </c>
      <c r="J2343" t="s">
        <v>17</v>
      </c>
      <c r="K2343">
        <v>7583.33</v>
      </c>
      <c r="L2343" t="s">
        <v>98</v>
      </c>
      <c r="M2343">
        <v>14</v>
      </c>
      <c r="N2343">
        <v>3950</v>
      </c>
      <c r="O2343">
        <v>0</v>
      </c>
      <c r="P2343" t="s">
        <v>40</v>
      </c>
      <c r="Q2343">
        <v>8</v>
      </c>
      <c r="R2343">
        <v>15</v>
      </c>
      <c r="S2343">
        <v>2</v>
      </c>
      <c r="T2343">
        <v>11</v>
      </c>
      <c r="U2343" t="s">
        <v>146</v>
      </c>
      <c r="V2343">
        <v>8</v>
      </c>
      <c r="W2343">
        <v>1</v>
      </c>
      <c r="X2343">
        <v>36</v>
      </c>
      <c r="Y2343">
        <v>810</v>
      </c>
      <c r="Z2343">
        <v>814</v>
      </c>
      <c r="AA2343">
        <v>7583.33</v>
      </c>
      <c r="AB2343">
        <v>11</v>
      </c>
    </row>
    <row r="2344" spans="1:28" x14ac:dyDescent="0.25">
      <c r="A2344">
        <v>2343</v>
      </c>
      <c r="B2344">
        <v>59807</v>
      </c>
      <c r="C2344">
        <v>10000</v>
      </c>
      <c r="D2344">
        <v>10000</v>
      </c>
      <c r="E2344" s="1">
        <v>0.15310000000000001</v>
      </c>
      <c r="F2344" t="s">
        <v>14</v>
      </c>
      <c r="G2344" t="s">
        <v>15</v>
      </c>
      <c r="H2344" s="1">
        <v>0.14610000000000001</v>
      </c>
      <c r="I2344" t="s">
        <v>24</v>
      </c>
      <c r="J2344" t="s">
        <v>31</v>
      </c>
      <c r="K2344">
        <v>3750</v>
      </c>
      <c r="L2344" t="s">
        <v>84</v>
      </c>
      <c r="M2344">
        <v>18</v>
      </c>
      <c r="N2344">
        <v>13051</v>
      </c>
      <c r="O2344">
        <v>1</v>
      </c>
      <c r="P2344" t="s">
        <v>28</v>
      </c>
      <c r="Q2344">
        <v>15</v>
      </c>
      <c r="R2344">
        <v>14</v>
      </c>
      <c r="S2344">
        <v>1</v>
      </c>
      <c r="T2344">
        <v>5</v>
      </c>
      <c r="U2344" t="s">
        <v>147</v>
      </c>
      <c r="V2344">
        <v>15</v>
      </c>
      <c r="W2344">
        <v>0</v>
      </c>
      <c r="X2344">
        <v>36</v>
      </c>
      <c r="Y2344">
        <v>680</v>
      </c>
      <c r="Z2344">
        <v>684</v>
      </c>
      <c r="AA2344">
        <v>3750</v>
      </c>
      <c r="AB2344">
        <v>5</v>
      </c>
    </row>
    <row r="2345" spans="1:28" x14ac:dyDescent="0.25">
      <c r="A2345">
        <v>2344</v>
      </c>
      <c r="B2345">
        <v>1888</v>
      </c>
      <c r="C2345">
        <v>6000</v>
      </c>
      <c r="D2345">
        <v>4450</v>
      </c>
      <c r="E2345" s="1">
        <v>7.6799999999999993E-2</v>
      </c>
      <c r="F2345" t="s">
        <v>14</v>
      </c>
      <c r="G2345" t="s">
        <v>15</v>
      </c>
      <c r="H2345" s="1">
        <v>8.4000000000000005E-2</v>
      </c>
      <c r="I2345" t="s">
        <v>71</v>
      </c>
      <c r="J2345" t="s">
        <v>31</v>
      </c>
      <c r="K2345">
        <v>5417</v>
      </c>
      <c r="L2345" t="s">
        <v>67</v>
      </c>
      <c r="M2345">
        <v>10</v>
      </c>
      <c r="N2345">
        <v>6047</v>
      </c>
      <c r="O2345">
        <v>1</v>
      </c>
      <c r="P2345" t="s">
        <v>40</v>
      </c>
      <c r="Q2345">
        <v>7</v>
      </c>
      <c r="R2345">
        <v>8</v>
      </c>
      <c r="S2345">
        <v>1</v>
      </c>
      <c r="T2345">
        <v>11</v>
      </c>
      <c r="U2345" t="s">
        <v>147</v>
      </c>
      <c r="V2345">
        <v>7</v>
      </c>
      <c r="W2345">
        <v>0</v>
      </c>
      <c r="X2345">
        <v>36</v>
      </c>
      <c r="Y2345">
        <v>780</v>
      </c>
      <c r="Z2345">
        <v>784</v>
      </c>
      <c r="AA2345">
        <v>5417</v>
      </c>
      <c r="AB2345">
        <v>11</v>
      </c>
    </row>
    <row r="2346" spans="1:28" x14ac:dyDescent="0.25">
      <c r="A2346">
        <v>2345</v>
      </c>
      <c r="B2346">
        <v>99967</v>
      </c>
      <c r="C2346">
        <v>7000</v>
      </c>
      <c r="D2346">
        <v>7000</v>
      </c>
      <c r="E2346" s="1">
        <v>0.1777</v>
      </c>
      <c r="F2346" t="s">
        <v>14</v>
      </c>
      <c r="G2346" t="s">
        <v>15</v>
      </c>
      <c r="H2346" s="1">
        <v>0.30299999999999999</v>
      </c>
      <c r="I2346" t="s">
        <v>20</v>
      </c>
      <c r="J2346" t="s">
        <v>31</v>
      </c>
      <c r="K2346">
        <v>4333.33</v>
      </c>
      <c r="L2346" t="s">
        <v>62</v>
      </c>
      <c r="M2346">
        <v>16</v>
      </c>
      <c r="N2346">
        <v>6922</v>
      </c>
      <c r="O2346">
        <v>1</v>
      </c>
      <c r="P2346" t="s">
        <v>64</v>
      </c>
      <c r="Q2346">
        <v>17</v>
      </c>
      <c r="R2346">
        <v>30</v>
      </c>
      <c r="S2346">
        <v>1</v>
      </c>
      <c r="T2346">
        <v>4</v>
      </c>
      <c r="U2346" t="s">
        <v>147</v>
      </c>
      <c r="V2346">
        <v>15</v>
      </c>
      <c r="W2346">
        <v>0</v>
      </c>
      <c r="X2346">
        <v>36</v>
      </c>
      <c r="Y2346">
        <v>675</v>
      </c>
      <c r="Z2346">
        <v>679</v>
      </c>
      <c r="AA2346">
        <v>4333.33</v>
      </c>
      <c r="AB2346">
        <v>4</v>
      </c>
    </row>
    <row r="2347" spans="1:28" x14ac:dyDescent="0.25">
      <c r="A2347">
        <v>2346</v>
      </c>
      <c r="B2347">
        <v>6259</v>
      </c>
      <c r="C2347">
        <v>5500</v>
      </c>
      <c r="D2347">
        <v>5473.88</v>
      </c>
      <c r="E2347" s="1">
        <v>0.14610000000000001</v>
      </c>
      <c r="F2347" t="s">
        <v>14</v>
      </c>
      <c r="G2347" t="s">
        <v>33</v>
      </c>
      <c r="H2347" s="1">
        <v>0.20380000000000001</v>
      </c>
      <c r="I2347" t="s">
        <v>16</v>
      </c>
      <c r="J2347" t="s">
        <v>17</v>
      </c>
      <c r="K2347">
        <v>5116.67</v>
      </c>
      <c r="L2347" t="s">
        <v>48</v>
      </c>
      <c r="M2347">
        <v>11</v>
      </c>
      <c r="N2347">
        <v>14103</v>
      </c>
      <c r="O2347">
        <v>0</v>
      </c>
      <c r="P2347" t="s">
        <v>49</v>
      </c>
      <c r="Q2347">
        <v>14</v>
      </c>
      <c r="R2347">
        <v>20</v>
      </c>
      <c r="S2347">
        <v>3</v>
      </c>
      <c r="T2347">
        <v>1</v>
      </c>
      <c r="U2347" t="s">
        <v>146</v>
      </c>
      <c r="V2347">
        <v>17</v>
      </c>
      <c r="W2347">
        <v>1</v>
      </c>
      <c r="X2347">
        <v>36</v>
      </c>
      <c r="Y2347">
        <v>665</v>
      </c>
      <c r="Z2347">
        <v>669</v>
      </c>
      <c r="AA2347">
        <v>5116.67</v>
      </c>
      <c r="AB2347">
        <v>1</v>
      </c>
    </row>
    <row r="2348" spans="1:28" x14ac:dyDescent="0.25">
      <c r="A2348">
        <v>2347</v>
      </c>
      <c r="B2348">
        <v>73978</v>
      </c>
      <c r="C2348">
        <v>7000</v>
      </c>
      <c r="D2348">
        <v>7000</v>
      </c>
      <c r="E2348" s="1">
        <v>0.14330000000000001</v>
      </c>
      <c r="F2348" t="s">
        <v>14</v>
      </c>
      <c r="G2348" t="s">
        <v>15</v>
      </c>
      <c r="H2348" s="1">
        <v>5.4600000000000003E-2</v>
      </c>
      <c r="I2348" t="s">
        <v>77</v>
      </c>
      <c r="J2348" t="s">
        <v>31</v>
      </c>
      <c r="K2348">
        <v>3333.33</v>
      </c>
      <c r="L2348" t="s">
        <v>25</v>
      </c>
      <c r="M2348">
        <v>4</v>
      </c>
      <c r="N2348">
        <v>8889</v>
      </c>
      <c r="O2348">
        <v>1</v>
      </c>
      <c r="P2348" t="s">
        <v>22</v>
      </c>
      <c r="Q2348">
        <v>14</v>
      </c>
      <c r="R2348">
        <v>5</v>
      </c>
      <c r="S2348">
        <v>1</v>
      </c>
      <c r="T2348">
        <v>2</v>
      </c>
      <c r="U2348" t="s">
        <v>147</v>
      </c>
      <c r="V2348">
        <v>14</v>
      </c>
      <c r="W2348">
        <v>0</v>
      </c>
      <c r="X2348">
        <v>36</v>
      </c>
      <c r="Y2348">
        <v>690</v>
      </c>
      <c r="Z2348">
        <v>694</v>
      </c>
      <c r="AA2348">
        <v>3333.33</v>
      </c>
      <c r="AB2348">
        <v>2</v>
      </c>
    </row>
    <row r="2349" spans="1:28" x14ac:dyDescent="0.25">
      <c r="A2349">
        <v>2348</v>
      </c>
      <c r="B2349">
        <v>65041</v>
      </c>
      <c r="C2349">
        <v>12000</v>
      </c>
      <c r="D2349">
        <v>11975</v>
      </c>
      <c r="E2349" s="1">
        <v>6.6199999999999995E-2</v>
      </c>
      <c r="F2349" t="s">
        <v>14</v>
      </c>
      <c r="G2349" t="s">
        <v>76</v>
      </c>
      <c r="H2349" s="1">
        <v>1.43E-2</v>
      </c>
      <c r="I2349" t="s">
        <v>24</v>
      </c>
      <c r="J2349" t="s">
        <v>31</v>
      </c>
      <c r="K2349">
        <v>9666.67</v>
      </c>
      <c r="L2349" t="s">
        <v>82</v>
      </c>
      <c r="M2349">
        <v>5</v>
      </c>
      <c r="N2349">
        <v>4693</v>
      </c>
      <c r="O2349">
        <v>0</v>
      </c>
      <c r="P2349" t="s">
        <v>49</v>
      </c>
      <c r="Q2349">
        <v>6</v>
      </c>
      <c r="R2349">
        <v>1</v>
      </c>
      <c r="S2349">
        <v>5</v>
      </c>
      <c r="T2349">
        <v>1</v>
      </c>
      <c r="U2349" t="s">
        <v>146</v>
      </c>
      <c r="V2349">
        <v>8</v>
      </c>
      <c r="W2349">
        <v>0</v>
      </c>
      <c r="X2349">
        <v>36</v>
      </c>
      <c r="Y2349">
        <v>750</v>
      </c>
      <c r="Z2349">
        <v>754</v>
      </c>
      <c r="AA2349">
        <v>9666.67</v>
      </c>
      <c r="AB2349">
        <v>1</v>
      </c>
    </row>
    <row r="2350" spans="1:28" x14ac:dyDescent="0.25">
      <c r="A2350">
        <v>2349</v>
      </c>
      <c r="B2350">
        <v>26914</v>
      </c>
      <c r="C2350">
        <v>10000</v>
      </c>
      <c r="D2350">
        <v>9975</v>
      </c>
      <c r="E2350" s="1">
        <v>6.9900000000000004E-2</v>
      </c>
      <c r="F2350" t="s">
        <v>14</v>
      </c>
      <c r="G2350" t="s">
        <v>68</v>
      </c>
      <c r="H2350" s="1">
        <v>0.2792</v>
      </c>
      <c r="I2350" t="s">
        <v>24</v>
      </c>
      <c r="J2350" t="s">
        <v>17</v>
      </c>
      <c r="K2350">
        <v>2500</v>
      </c>
      <c r="L2350" t="s">
        <v>67</v>
      </c>
      <c r="M2350">
        <v>5</v>
      </c>
      <c r="N2350">
        <v>1230</v>
      </c>
      <c r="O2350">
        <v>2</v>
      </c>
      <c r="P2350" t="s">
        <v>49</v>
      </c>
      <c r="Q2350">
        <v>6</v>
      </c>
      <c r="R2350">
        <v>27</v>
      </c>
      <c r="S2350">
        <v>4</v>
      </c>
      <c r="T2350">
        <v>1</v>
      </c>
      <c r="U2350" t="s">
        <v>148</v>
      </c>
      <c r="V2350">
        <v>7</v>
      </c>
      <c r="W2350">
        <v>1</v>
      </c>
      <c r="X2350">
        <v>36</v>
      </c>
      <c r="Y2350">
        <v>780</v>
      </c>
      <c r="Z2350">
        <v>784</v>
      </c>
      <c r="AA2350">
        <v>2500</v>
      </c>
      <c r="AB2350">
        <v>1</v>
      </c>
    </row>
    <row r="2351" spans="1:28" x14ac:dyDescent="0.25">
      <c r="A2351">
        <v>2350</v>
      </c>
      <c r="B2351">
        <v>22573</v>
      </c>
      <c r="C2351">
        <v>9800</v>
      </c>
      <c r="D2351">
        <v>9800</v>
      </c>
      <c r="E2351" s="1">
        <v>0.14910000000000001</v>
      </c>
      <c r="F2351" t="s">
        <v>23</v>
      </c>
      <c r="G2351" t="s">
        <v>29</v>
      </c>
      <c r="H2351" s="1">
        <v>0.12889999999999999</v>
      </c>
      <c r="I2351" t="s">
        <v>24</v>
      </c>
      <c r="J2351" t="s">
        <v>17</v>
      </c>
      <c r="K2351">
        <v>2708.33</v>
      </c>
      <c r="L2351" t="s">
        <v>25</v>
      </c>
      <c r="M2351">
        <v>11</v>
      </c>
      <c r="N2351">
        <v>8111</v>
      </c>
      <c r="O2351">
        <v>0</v>
      </c>
      <c r="P2351" t="s">
        <v>37</v>
      </c>
      <c r="Q2351">
        <v>14</v>
      </c>
      <c r="R2351">
        <v>12</v>
      </c>
      <c r="S2351">
        <v>2</v>
      </c>
      <c r="T2351">
        <v>3</v>
      </c>
      <c r="U2351" t="s">
        <v>146</v>
      </c>
      <c r="V2351">
        <v>14</v>
      </c>
      <c r="W2351">
        <v>1</v>
      </c>
      <c r="X2351">
        <v>60</v>
      </c>
      <c r="Y2351">
        <v>690</v>
      </c>
      <c r="Z2351">
        <v>694</v>
      </c>
      <c r="AA2351">
        <v>2708.33</v>
      </c>
      <c r="AB2351">
        <v>3</v>
      </c>
    </row>
    <row r="2352" spans="1:28" x14ac:dyDescent="0.25">
      <c r="A2352">
        <v>2351</v>
      </c>
      <c r="B2352">
        <v>93394</v>
      </c>
      <c r="C2352">
        <v>15000</v>
      </c>
      <c r="D2352">
        <v>15000</v>
      </c>
      <c r="E2352" s="1">
        <v>0.13109999999999999</v>
      </c>
      <c r="F2352" t="s">
        <v>14</v>
      </c>
      <c r="G2352" t="s">
        <v>29</v>
      </c>
      <c r="H2352" s="1">
        <v>0.29630000000000001</v>
      </c>
      <c r="I2352" t="s">
        <v>61</v>
      </c>
      <c r="J2352" t="s">
        <v>31</v>
      </c>
      <c r="K2352">
        <v>4083.33</v>
      </c>
      <c r="L2352" t="s">
        <v>25</v>
      </c>
      <c r="M2352">
        <v>20</v>
      </c>
      <c r="N2352">
        <v>23565</v>
      </c>
      <c r="O2352">
        <v>4</v>
      </c>
      <c r="P2352" t="s">
        <v>40</v>
      </c>
      <c r="Q2352">
        <v>13</v>
      </c>
      <c r="R2352">
        <v>29</v>
      </c>
      <c r="S2352">
        <v>2</v>
      </c>
      <c r="T2352">
        <v>11</v>
      </c>
      <c r="U2352" t="s">
        <v>149</v>
      </c>
      <c r="V2352">
        <v>14</v>
      </c>
      <c r="W2352">
        <v>0</v>
      </c>
      <c r="X2352">
        <v>36</v>
      </c>
      <c r="Y2352">
        <v>690</v>
      </c>
      <c r="Z2352">
        <v>694</v>
      </c>
      <c r="AA2352">
        <v>4083.33</v>
      </c>
      <c r="AB2352">
        <v>11</v>
      </c>
    </row>
    <row r="2353" spans="1:28" x14ac:dyDescent="0.25">
      <c r="A2353">
        <v>2352</v>
      </c>
      <c r="B2353">
        <v>26312</v>
      </c>
      <c r="C2353">
        <v>12000</v>
      </c>
      <c r="D2353">
        <v>12000</v>
      </c>
      <c r="E2353" s="1">
        <v>7.9100000000000004E-2</v>
      </c>
      <c r="F2353" t="s">
        <v>14</v>
      </c>
      <c r="G2353" t="s">
        <v>29</v>
      </c>
      <c r="H2353" s="1">
        <v>4.5100000000000001E-2</v>
      </c>
      <c r="I2353" t="s">
        <v>24</v>
      </c>
      <c r="J2353" t="s">
        <v>31</v>
      </c>
      <c r="K2353">
        <v>3500</v>
      </c>
      <c r="L2353" t="s">
        <v>51</v>
      </c>
      <c r="M2353">
        <v>16</v>
      </c>
      <c r="N2353">
        <v>6015</v>
      </c>
      <c r="O2353">
        <v>1</v>
      </c>
      <c r="P2353" t="s">
        <v>19</v>
      </c>
      <c r="Q2353">
        <v>7</v>
      </c>
      <c r="R2353">
        <v>4</v>
      </c>
      <c r="S2353">
        <v>2</v>
      </c>
      <c r="T2353">
        <v>0</v>
      </c>
      <c r="U2353" t="s">
        <v>147</v>
      </c>
      <c r="V2353">
        <v>10</v>
      </c>
      <c r="W2353">
        <v>0</v>
      </c>
      <c r="X2353">
        <v>36</v>
      </c>
      <c r="Y2353">
        <v>725</v>
      </c>
      <c r="Z2353">
        <v>729</v>
      </c>
      <c r="AA2353">
        <v>3500</v>
      </c>
      <c r="AB2353">
        <v>0</v>
      </c>
    </row>
    <row r="2354" spans="1:28" x14ac:dyDescent="0.25">
      <c r="A2354">
        <v>2353</v>
      </c>
      <c r="B2354">
        <v>17242</v>
      </c>
      <c r="C2354">
        <v>19000</v>
      </c>
      <c r="D2354">
        <v>18975</v>
      </c>
      <c r="E2354" s="1">
        <v>0.13719999999999999</v>
      </c>
      <c r="F2354" t="s">
        <v>14</v>
      </c>
      <c r="G2354" t="s">
        <v>29</v>
      </c>
      <c r="H2354" s="1">
        <v>0.13500000000000001</v>
      </c>
      <c r="I2354" t="s">
        <v>24</v>
      </c>
      <c r="J2354" t="s">
        <v>31</v>
      </c>
      <c r="K2354">
        <v>2964.67</v>
      </c>
      <c r="L2354" t="s">
        <v>42</v>
      </c>
      <c r="M2354">
        <v>9</v>
      </c>
      <c r="N2354">
        <v>11219</v>
      </c>
      <c r="O2354">
        <v>0</v>
      </c>
      <c r="P2354" t="s">
        <v>40</v>
      </c>
      <c r="Q2354">
        <v>13</v>
      </c>
      <c r="R2354">
        <v>13</v>
      </c>
      <c r="S2354">
        <v>2</v>
      </c>
      <c r="T2354">
        <v>11</v>
      </c>
      <c r="U2354" t="s">
        <v>146</v>
      </c>
      <c r="V2354">
        <v>12</v>
      </c>
      <c r="W2354">
        <v>0</v>
      </c>
      <c r="X2354">
        <v>36</v>
      </c>
      <c r="Y2354">
        <v>705</v>
      </c>
      <c r="Z2354">
        <v>709</v>
      </c>
      <c r="AA2354">
        <v>2964.67</v>
      </c>
      <c r="AB2354">
        <v>11</v>
      </c>
    </row>
    <row r="2355" spans="1:28" x14ac:dyDescent="0.25">
      <c r="A2355">
        <v>2354</v>
      </c>
      <c r="B2355">
        <v>43527</v>
      </c>
      <c r="C2355">
        <v>10000</v>
      </c>
      <c r="D2355">
        <v>10000</v>
      </c>
      <c r="E2355" s="1">
        <v>0.13489999999999999</v>
      </c>
      <c r="F2355" t="s">
        <v>14</v>
      </c>
      <c r="G2355" t="s">
        <v>101</v>
      </c>
      <c r="H2355" s="1">
        <v>0.18840000000000001</v>
      </c>
      <c r="I2355" t="s">
        <v>56</v>
      </c>
      <c r="J2355" t="s">
        <v>17</v>
      </c>
      <c r="K2355">
        <v>3333.33</v>
      </c>
      <c r="L2355" t="s">
        <v>25</v>
      </c>
      <c r="M2355">
        <v>9</v>
      </c>
      <c r="N2355">
        <v>14247</v>
      </c>
      <c r="O2355">
        <v>1</v>
      </c>
      <c r="P2355" t="s">
        <v>53</v>
      </c>
      <c r="Q2355">
        <v>13</v>
      </c>
      <c r="R2355">
        <v>18</v>
      </c>
      <c r="S2355">
        <v>0</v>
      </c>
      <c r="T2355">
        <v>7</v>
      </c>
      <c r="U2355" t="s">
        <v>147</v>
      </c>
      <c r="V2355">
        <v>14</v>
      </c>
      <c r="W2355">
        <v>1</v>
      </c>
      <c r="X2355">
        <v>36</v>
      </c>
      <c r="Y2355">
        <v>690</v>
      </c>
      <c r="Z2355">
        <v>694</v>
      </c>
      <c r="AA2355">
        <v>3333.33</v>
      </c>
      <c r="AB2355">
        <v>7</v>
      </c>
    </row>
    <row r="2356" spans="1:28" x14ac:dyDescent="0.25">
      <c r="A2356">
        <v>2355</v>
      </c>
      <c r="B2356">
        <v>8698</v>
      </c>
      <c r="C2356">
        <v>14725</v>
      </c>
      <c r="D2356">
        <v>14725</v>
      </c>
      <c r="E2356" s="1">
        <v>0.19409999999999999</v>
      </c>
      <c r="F2356" t="s">
        <v>14</v>
      </c>
      <c r="G2356" t="s">
        <v>76</v>
      </c>
      <c r="H2356" s="1">
        <v>2.1399999999999999E-2</v>
      </c>
      <c r="I2356" t="s">
        <v>69</v>
      </c>
      <c r="J2356" t="s">
        <v>35</v>
      </c>
      <c r="K2356">
        <v>18333.330000000002</v>
      </c>
      <c r="L2356" t="s">
        <v>73</v>
      </c>
      <c r="M2356">
        <v>11</v>
      </c>
      <c r="N2356">
        <v>82265</v>
      </c>
      <c r="O2356">
        <v>2</v>
      </c>
      <c r="P2356" t="s">
        <v>49</v>
      </c>
      <c r="Q2356">
        <v>19</v>
      </c>
      <c r="R2356">
        <v>2</v>
      </c>
      <c r="S2356">
        <v>5</v>
      </c>
      <c r="T2356">
        <v>1</v>
      </c>
      <c r="U2356" t="s">
        <v>148</v>
      </c>
      <c r="V2356">
        <v>18</v>
      </c>
      <c r="W2356">
        <v>1</v>
      </c>
      <c r="X2356">
        <v>36</v>
      </c>
      <c r="Y2356">
        <v>660</v>
      </c>
      <c r="Z2356">
        <v>664</v>
      </c>
      <c r="AA2356">
        <v>18333.330000000002</v>
      </c>
      <c r="AB2356">
        <v>1</v>
      </c>
    </row>
    <row r="2357" spans="1:28" x14ac:dyDescent="0.25">
      <c r="A2357">
        <v>2356</v>
      </c>
      <c r="B2357">
        <v>75525</v>
      </c>
      <c r="C2357">
        <v>17500</v>
      </c>
      <c r="D2357">
        <v>17475</v>
      </c>
      <c r="E2357" s="1">
        <v>0.1409</v>
      </c>
      <c r="F2357" t="s">
        <v>14</v>
      </c>
      <c r="G2357" t="s">
        <v>15</v>
      </c>
      <c r="H2357" s="1">
        <v>0.3488</v>
      </c>
      <c r="I2357" t="s">
        <v>71</v>
      </c>
      <c r="J2357" t="s">
        <v>31</v>
      </c>
      <c r="K2357">
        <v>3750</v>
      </c>
      <c r="L2357" t="s">
        <v>25</v>
      </c>
      <c r="M2357">
        <v>6</v>
      </c>
      <c r="N2357">
        <v>18485</v>
      </c>
      <c r="O2357">
        <v>0</v>
      </c>
      <c r="P2357" t="s">
        <v>49</v>
      </c>
      <c r="Q2357">
        <v>14</v>
      </c>
      <c r="R2357">
        <v>34</v>
      </c>
      <c r="S2357">
        <v>1</v>
      </c>
      <c r="T2357">
        <v>1</v>
      </c>
      <c r="U2357" t="s">
        <v>146</v>
      </c>
      <c r="V2357">
        <v>14</v>
      </c>
      <c r="W2357">
        <v>0</v>
      </c>
      <c r="X2357">
        <v>36</v>
      </c>
      <c r="Y2357">
        <v>690</v>
      </c>
      <c r="Z2357">
        <v>694</v>
      </c>
      <c r="AA2357">
        <v>3750</v>
      </c>
      <c r="AB2357">
        <v>1</v>
      </c>
    </row>
    <row r="2358" spans="1:28" x14ac:dyDescent="0.25">
      <c r="A2358">
        <v>2357</v>
      </c>
      <c r="B2358">
        <v>6712</v>
      </c>
      <c r="C2358">
        <v>10000</v>
      </c>
      <c r="D2358">
        <v>10000</v>
      </c>
      <c r="E2358" s="1">
        <v>0.12529999999999999</v>
      </c>
      <c r="F2358" t="s">
        <v>14</v>
      </c>
      <c r="G2358" t="s">
        <v>15</v>
      </c>
      <c r="H2358" s="1">
        <v>0.1081</v>
      </c>
      <c r="I2358" t="s">
        <v>24</v>
      </c>
      <c r="J2358" t="s">
        <v>31</v>
      </c>
      <c r="K2358">
        <v>7158.33</v>
      </c>
      <c r="L2358" t="s">
        <v>83</v>
      </c>
      <c r="M2358">
        <v>15</v>
      </c>
      <c r="N2358">
        <v>23152</v>
      </c>
      <c r="O2358">
        <v>0</v>
      </c>
      <c r="P2358" t="s">
        <v>47</v>
      </c>
      <c r="Q2358">
        <v>12</v>
      </c>
      <c r="R2358">
        <v>10</v>
      </c>
      <c r="S2358">
        <v>1</v>
      </c>
      <c r="T2358">
        <v>6</v>
      </c>
      <c r="U2358" t="s">
        <v>146</v>
      </c>
      <c r="V2358">
        <v>13</v>
      </c>
      <c r="W2358">
        <v>0</v>
      </c>
      <c r="X2358">
        <v>36</v>
      </c>
      <c r="Y2358">
        <v>700</v>
      </c>
      <c r="Z2358">
        <v>704</v>
      </c>
      <c r="AA2358">
        <v>7158.33</v>
      </c>
      <c r="AB2358">
        <v>6</v>
      </c>
    </row>
    <row r="2359" spans="1:28" x14ac:dyDescent="0.25">
      <c r="A2359">
        <v>2358</v>
      </c>
      <c r="B2359">
        <v>22982</v>
      </c>
      <c r="C2359">
        <v>12000</v>
      </c>
      <c r="D2359">
        <v>11998.2</v>
      </c>
      <c r="E2359" s="1">
        <v>0.1037</v>
      </c>
      <c r="F2359" t="s">
        <v>14</v>
      </c>
      <c r="G2359" t="s">
        <v>15</v>
      </c>
      <c r="H2359" s="1">
        <v>0.16980000000000001</v>
      </c>
      <c r="I2359" t="s">
        <v>34</v>
      </c>
      <c r="J2359" t="s">
        <v>31</v>
      </c>
      <c r="K2359">
        <v>3916.67</v>
      </c>
      <c r="L2359" t="s">
        <v>42</v>
      </c>
      <c r="M2359">
        <v>10</v>
      </c>
      <c r="N2359">
        <v>7489</v>
      </c>
      <c r="O2359">
        <v>0</v>
      </c>
      <c r="P2359" t="s">
        <v>37</v>
      </c>
      <c r="Q2359">
        <v>10</v>
      </c>
      <c r="R2359">
        <v>16</v>
      </c>
      <c r="S2359">
        <v>1</v>
      </c>
      <c r="T2359">
        <v>3</v>
      </c>
      <c r="U2359" t="s">
        <v>146</v>
      </c>
      <c r="V2359">
        <v>12</v>
      </c>
      <c r="W2359">
        <v>0</v>
      </c>
      <c r="X2359">
        <v>36</v>
      </c>
      <c r="Y2359">
        <v>705</v>
      </c>
      <c r="Z2359">
        <v>709</v>
      </c>
      <c r="AA2359">
        <v>3916.67</v>
      </c>
      <c r="AB2359">
        <v>3</v>
      </c>
    </row>
    <row r="2360" spans="1:28" x14ac:dyDescent="0.25">
      <c r="A2360">
        <v>2359</v>
      </c>
      <c r="B2360">
        <v>76797</v>
      </c>
      <c r="C2360">
        <v>32550</v>
      </c>
      <c r="D2360">
        <v>32550</v>
      </c>
      <c r="E2360" s="1">
        <v>6.6199999999999995E-2</v>
      </c>
      <c r="F2360" t="s">
        <v>14</v>
      </c>
      <c r="G2360" t="s">
        <v>15</v>
      </c>
      <c r="H2360" s="1">
        <v>8.5199999999999998E-2</v>
      </c>
      <c r="I2360" t="s">
        <v>81</v>
      </c>
      <c r="J2360" t="s">
        <v>17</v>
      </c>
      <c r="K2360">
        <v>9166.67</v>
      </c>
      <c r="L2360" t="s">
        <v>109</v>
      </c>
      <c r="M2360">
        <v>9</v>
      </c>
      <c r="N2360">
        <v>2670</v>
      </c>
      <c r="O2360">
        <v>0</v>
      </c>
      <c r="P2360" t="s">
        <v>40</v>
      </c>
      <c r="Q2360">
        <v>6</v>
      </c>
      <c r="R2360">
        <v>8</v>
      </c>
      <c r="S2360">
        <v>1</v>
      </c>
      <c r="T2360">
        <v>11</v>
      </c>
      <c r="U2360" t="s">
        <v>146</v>
      </c>
      <c r="V2360">
        <v>7</v>
      </c>
      <c r="W2360">
        <v>1</v>
      </c>
      <c r="X2360">
        <v>36</v>
      </c>
      <c r="Y2360">
        <v>805</v>
      </c>
      <c r="Z2360">
        <v>809</v>
      </c>
      <c r="AA2360">
        <v>9166.67</v>
      </c>
      <c r="AB2360">
        <v>11</v>
      </c>
    </row>
    <row r="2361" spans="1:28" x14ac:dyDescent="0.25">
      <c r="A2361">
        <v>2360</v>
      </c>
      <c r="B2361">
        <v>95522</v>
      </c>
      <c r="C2361">
        <v>17475</v>
      </c>
      <c r="D2361">
        <v>17450</v>
      </c>
      <c r="E2361" s="1">
        <v>0.1212</v>
      </c>
      <c r="F2361" t="s">
        <v>14</v>
      </c>
      <c r="G2361" t="s">
        <v>15</v>
      </c>
      <c r="H2361" s="1">
        <v>0.1482</v>
      </c>
      <c r="I2361" t="s">
        <v>85</v>
      </c>
      <c r="J2361" t="s">
        <v>17</v>
      </c>
      <c r="K2361">
        <v>4500</v>
      </c>
      <c r="L2361" t="s">
        <v>84</v>
      </c>
      <c r="M2361">
        <v>10</v>
      </c>
      <c r="N2361">
        <v>12588</v>
      </c>
      <c r="O2361">
        <v>0</v>
      </c>
      <c r="P2361" t="s">
        <v>40</v>
      </c>
      <c r="Q2361">
        <v>12</v>
      </c>
      <c r="R2361">
        <v>14</v>
      </c>
      <c r="S2361">
        <v>1</v>
      </c>
      <c r="T2361">
        <v>11</v>
      </c>
      <c r="U2361" t="s">
        <v>146</v>
      </c>
      <c r="V2361">
        <v>15</v>
      </c>
      <c r="W2361">
        <v>1</v>
      </c>
      <c r="X2361">
        <v>36</v>
      </c>
      <c r="Y2361">
        <v>680</v>
      </c>
      <c r="Z2361">
        <v>684</v>
      </c>
      <c r="AA2361">
        <v>4500</v>
      </c>
      <c r="AB2361">
        <v>11</v>
      </c>
    </row>
    <row r="2362" spans="1:28" x14ac:dyDescent="0.25">
      <c r="A2362">
        <v>2361</v>
      </c>
      <c r="B2362">
        <v>47097</v>
      </c>
      <c r="C2362">
        <v>7200</v>
      </c>
      <c r="D2362">
        <v>7200</v>
      </c>
      <c r="E2362" s="1">
        <v>7.9000000000000001E-2</v>
      </c>
      <c r="F2362" t="s">
        <v>14</v>
      </c>
      <c r="G2362" t="s">
        <v>15</v>
      </c>
      <c r="H2362" s="1">
        <v>0.12130000000000001</v>
      </c>
      <c r="I2362" t="s">
        <v>30</v>
      </c>
      <c r="J2362" t="s">
        <v>31</v>
      </c>
      <c r="K2362">
        <v>2333.33</v>
      </c>
      <c r="L2362" t="s">
        <v>51</v>
      </c>
      <c r="M2362">
        <v>7</v>
      </c>
      <c r="N2362">
        <v>6262</v>
      </c>
      <c r="O2362">
        <v>1</v>
      </c>
      <c r="P2362" t="s">
        <v>22</v>
      </c>
      <c r="Q2362">
        <v>7</v>
      </c>
      <c r="R2362">
        <v>12</v>
      </c>
      <c r="S2362">
        <v>1</v>
      </c>
      <c r="T2362">
        <v>2</v>
      </c>
      <c r="U2362" t="s">
        <v>147</v>
      </c>
      <c r="V2362">
        <v>10</v>
      </c>
      <c r="W2362">
        <v>0</v>
      </c>
      <c r="X2362">
        <v>36</v>
      </c>
      <c r="Y2362">
        <v>725</v>
      </c>
      <c r="Z2362">
        <v>729</v>
      </c>
      <c r="AA2362">
        <v>2333.33</v>
      </c>
      <c r="AB2362">
        <v>2</v>
      </c>
    </row>
    <row r="2363" spans="1:28" x14ac:dyDescent="0.25">
      <c r="A2363">
        <v>2362</v>
      </c>
      <c r="B2363">
        <v>92717</v>
      </c>
      <c r="C2363">
        <v>7125</v>
      </c>
      <c r="D2363">
        <v>7125</v>
      </c>
      <c r="E2363" s="1">
        <v>7.6200000000000004E-2</v>
      </c>
      <c r="F2363" t="s">
        <v>14</v>
      </c>
      <c r="G2363" t="s">
        <v>68</v>
      </c>
      <c r="H2363" s="1">
        <v>7.9600000000000004E-2</v>
      </c>
      <c r="I2363" t="s">
        <v>61</v>
      </c>
      <c r="J2363" t="s">
        <v>35</v>
      </c>
      <c r="K2363">
        <v>2500</v>
      </c>
      <c r="L2363" t="s">
        <v>109</v>
      </c>
      <c r="M2363">
        <v>5</v>
      </c>
      <c r="N2363">
        <v>577</v>
      </c>
      <c r="O2363">
        <v>0</v>
      </c>
      <c r="P2363" t="s">
        <v>49</v>
      </c>
      <c r="Q2363">
        <v>7</v>
      </c>
      <c r="R2363">
        <v>7</v>
      </c>
      <c r="S2363">
        <v>4</v>
      </c>
      <c r="T2363">
        <v>1</v>
      </c>
      <c r="U2363" t="s">
        <v>146</v>
      </c>
      <c r="V2363">
        <v>7</v>
      </c>
      <c r="W2363">
        <v>1</v>
      </c>
      <c r="X2363">
        <v>36</v>
      </c>
      <c r="Y2363">
        <v>805</v>
      </c>
      <c r="Z2363">
        <v>809</v>
      </c>
      <c r="AA2363">
        <v>2500</v>
      </c>
      <c r="AB2363">
        <v>1</v>
      </c>
    </row>
    <row r="2364" spans="1:28" x14ac:dyDescent="0.25">
      <c r="A2364">
        <v>2363</v>
      </c>
      <c r="B2364">
        <v>10176</v>
      </c>
      <c r="C2364">
        <v>20500</v>
      </c>
      <c r="D2364">
        <v>19861.23</v>
      </c>
      <c r="E2364" s="1">
        <v>0.14960000000000001</v>
      </c>
      <c r="F2364" t="s">
        <v>23</v>
      </c>
      <c r="G2364" t="s">
        <v>15</v>
      </c>
      <c r="H2364" s="1">
        <v>0.1076</v>
      </c>
      <c r="I2364" t="s">
        <v>24</v>
      </c>
      <c r="J2364" t="s">
        <v>31</v>
      </c>
      <c r="K2364">
        <v>2500</v>
      </c>
      <c r="L2364" t="s">
        <v>52</v>
      </c>
      <c r="M2364">
        <v>2</v>
      </c>
      <c r="N2364">
        <v>109</v>
      </c>
      <c r="O2364">
        <v>0</v>
      </c>
      <c r="P2364" t="s">
        <v>22</v>
      </c>
      <c r="Q2364">
        <v>14</v>
      </c>
      <c r="R2364">
        <v>10</v>
      </c>
      <c r="S2364">
        <v>1</v>
      </c>
      <c r="T2364">
        <v>2</v>
      </c>
      <c r="U2364" t="s">
        <v>146</v>
      </c>
      <c r="V2364">
        <v>9</v>
      </c>
      <c r="W2364">
        <v>0</v>
      </c>
      <c r="X2364">
        <v>60</v>
      </c>
      <c r="Y2364">
        <v>730</v>
      </c>
      <c r="Z2364">
        <v>734</v>
      </c>
      <c r="AA2364">
        <v>2500</v>
      </c>
      <c r="AB2364">
        <v>2</v>
      </c>
    </row>
    <row r="2365" spans="1:28" x14ac:dyDescent="0.25">
      <c r="A2365">
        <v>2364</v>
      </c>
      <c r="B2365">
        <v>72251</v>
      </c>
      <c r="C2365">
        <v>18000</v>
      </c>
      <c r="D2365">
        <v>18000</v>
      </c>
      <c r="E2365" s="1">
        <v>0.19719999999999999</v>
      </c>
      <c r="F2365" t="s">
        <v>23</v>
      </c>
      <c r="G2365" t="s">
        <v>15</v>
      </c>
      <c r="H2365" s="1">
        <v>0.17369999999999999</v>
      </c>
      <c r="I2365" t="s">
        <v>56</v>
      </c>
      <c r="J2365" t="s">
        <v>31</v>
      </c>
      <c r="K2365">
        <v>10583.33</v>
      </c>
      <c r="L2365" t="s">
        <v>27</v>
      </c>
      <c r="M2365">
        <v>13</v>
      </c>
      <c r="N2365">
        <v>55691</v>
      </c>
      <c r="O2365">
        <v>0</v>
      </c>
      <c r="P2365" t="s">
        <v>28</v>
      </c>
      <c r="Q2365">
        <v>19</v>
      </c>
      <c r="R2365">
        <v>17</v>
      </c>
      <c r="S2365">
        <v>1</v>
      </c>
      <c r="T2365">
        <v>5</v>
      </c>
      <c r="U2365" t="s">
        <v>146</v>
      </c>
      <c r="V2365">
        <v>14</v>
      </c>
      <c r="W2365">
        <v>0</v>
      </c>
      <c r="X2365">
        <v>60</v>
      </c>
      <c r="Y2365">
        <v>695</v>
      </c>
      <c r="Z2365">
        <v>699</v>
      </c>
      <c r="AA2365">
        <v>10583.33</v>
      </c>
      <c r="AB2365">
        <v>5</v>
      </c>
    </row>
    <row r="2366" spans="1:28" x14ac:dyDescent="0.25">
      <c r="A2366">
        <v>2365</v>
      </c>
      <c r="B2366">
        <v>47570</v>
      </c>
      <c r="C2366">
        <v>15000</v>
      </c>
      <c r="D2366">
        <v>15000</v>
      </c>
      <c r="E2366" s="1">
        <v>0.1825</v>
      </c>
      <c r="F2366" t="s">
        <v>14</v>
      </c>
      <c r="G2366" t="s">
        <v>15</v>
      </c>
      <c r="H2366" s="1">
        <v>0.22450000000000001</v>
      </c>
      <c r="I2366" t="s">
        <v>108</v>
      </c>
      <c r="J2366" t="s">
        <v>17</v>
      </c>
      <c r="K2366">
        <v>5078.75</v>
      </c>
      <c r="L2366" t="s">
        <v>48</v>
      </c>
      <c r="M2366">
        <v>19</v>
      </c>
      <c r="N2366">
        <v>13205</v>
      </c>
      <c r="O2366">
        <v>0</v>
      </c>
      <c r="P2366" t="s">
        <v>40</v>
      </c>
      <c r="Q2366">
        <v>18</v>
      </c>
      <c r="R2366">
        <v>22</v>
      </c>
      <c r="S2366">
        <v>1</v>
      </c>
      <c r="T2366">
        <v>11</v>
      </c>
      <c r="U2366" t="s">
        <v>146</v>
      </c>
      <c r="V2366">
        <v>17</v>
      </c>
      <c r="W2366">
        <v>1</v>
      </c>
      <c r="X2366">
        <v>36</v>
      </c>
      <c r="Y2366">
        <v>665</v>
      </c>
      <c r="Z2366">
        <v>669</v>
      </c>
      <c r="AA2366">
        <v>5078.75</v>
      </c>
      <c r="AB2366">
        <v>11</v>
      </c>
    </row>
    <row r="2367" spans="1:28" x14ac:dyDescent="0.25">
      <c r="A2367">
        <v>2366</v>
      </c>
      <c r="B2367">
        <v>20885</v>
      </c>
      <c r="C2367">
        <v>14000</v>
      </c>
      <c r="D2367">
        <v>14000</v>
      </c>
      <c r="E2367" s="1">
        <v>0.1037</v>
      </c>
      <c r="F2367" t="s">
        <v>23</v>
      </c>
      <c r="G2367" t="s">
        <v>15</v>
      </c>
      <c r="H2367" s="1">
        <v>8.6900000000000005E-2</v>
      </c>
      <c r="I2367" t="s">
        <v>38</v>
      </c>
      <c r="J2367" t="s">
        <v>31</v>
      </c>
      <c r="K2367">
        <v>5833.33</v>
      </c>
      <c r="L2367" t="s">
        <v>80</v>
      </c>
      <c r="M2367">
        <v>4</v>
      </c>
      <c r="N2367">
        <v>961</v>
      </c>
      <c r="O2367">
        <v>0</v>
      </c>
      <c r="P2367" t="s">
        <v>28</v>
      </c>
      <c r="Q2367">
        <v>10</v>
      </c>
      <c r="R2367">
        <v>8</v>
      </c>
      <c r="S2367">
        <v>1</v>
      </c>
      <c r="T2367">
        <v>5</v>
      </c>
      <c r="U2367" t="s">
        <v>146</v>
      </c>
      <c r="V2367">
        <v>8</v>
      </c>
      <c r="W2367">
        <v>0</v>
      </c>
      <c r="X2367">
        <v>60</v>
      </c>
      <c r="Y2367">
        <v>785</v>
      </c>
      <c r="Z2367">
        <v>789</v>
      </c>
      <c r="AA2367">
        <v>5833.33</v>
      </c>
      <c r="AB2367">
        <v>5</v>
      </c>
    </row>
    <row r="2368" spans="1:28" x14ac:dyDescent="0.25">
      <c r="A2368">
        <v>2367</v>
      </c>
      <c r="B2368">
        <v>3768</v>
      </c>
      <c r="C2368">
        <v>4800</v>
      </c>
      <c r="D2368">
        <v>4750</v>
      </c>
      <c r="E2368" s="1">
        <v>0.1221</v>
      </c>
      <c r="F2368" t="s">
        <v>14</v>
      </c>
      <c r="G2368" t="s">
        <v>97</v>
      </c>
      <c r="H2368" s="1">
        <v>9.4100000000000003E-2</v>
      </c>
      <c r="I2368" t="s">
        <v>24</v>
      </c>
      <c r="J2368" t="s">
        <v>31</v>
      </c>
      <c r="K2368">
        <v>6250</v>
      </c>
      <c r="L2368" t="s">
        <v>27</v>
      </c>
      <c r="M2368">
        <v>10</v>
      </c>
      <c r="N2368">
        <v>21069</v>
      </c>
      <c r="O2368">
        <v>0</v>
      </c>
      <c r="P2368" t="s">
        <v>19</v>
      </c>
      <c r="Q2368">
        <v>12</v>
      </c>
      <c r="R2368">
        <v>9</v>
      </c>
      <c r="S2368">
        <v>0</v>
      </c>
      <c r="T2368">
        <v>0</v>
      </c>
      <c r="U2368" t="s">
        <v>146</v>
      </c>
      <c r="V2368">
        <v>14</v>
      </c>
      <c r="W2368">
        <v>0</v>
      </c>
      <c r="X2368">
        <v>36</v>
      </c>
      <c r="Y2368">
        <v>695</v>
      </c>
      <c r="Z2368">
        <v>699</v>
      </c>
      <c r="AA2368">
        <v>6250</v>
      </c>
      <c r="AB2368">
        <v>0</v>
      </c>
    </row>
    <row r="2369" spans="1:28" x14ac:dyDescent="0.25">
      <c r="A2369">
        <v>2368</v>
      </c>
      <c r="B2369">
        <v>85464</v>
      </c>
      <c r="C2369">
        <v>8000</v>
      </c>
      <c r="D2369">
        <v>8000</v>
      </c>
      <c r="E2369" s="1">
        <v>0.14330000000000001</v>
      </c>
      <c r="F2369" t="s">
        <v>14</v>
      </c>
      <c r="G2369" t="s">
        <v>60</v>
      </c>
      <c r="H2369" s="1">
        <v>4.48E-2</v>
      </c>
      <c r="I2369" t="s">
        <v>20</v>
      </c>
      <c r="J2369" t="s">
        <v>31</v>
      </c>
      <c r="K2369">
        <v>6250</v>
      </c>
      <c r="L2369" t="s">
        <v>36</v>
      </c>
      <c r="M2369">
        <v>8</v>
      </c>
      <c r="N2369">
        <v>14607</v>
      </c>
      <c r="O2369">
        <v>0</v>
      </c>
      <c r="P2369" t="s">
        <v>49</v>
      </c>
      <c r="Q2369">
        <v>14</v>
      </c>
      <c r="R2369">
        <v>4</v>
      </c>
      <c r="S2369">
        <v>0</v>
      </c>
      <c r="T2369">
        <v>1</v>
      </c>
      <c r="U2369" t="s">
        <v>146</v>
      </c>
      <c r="V2369">
        <v>16</v>
      </c>
      <c r="W2369">
        <v>0</v>
      </c>
      <c r="X2369">
        <v>36</v>
      </c>
      <c r="Y2369">
        <v>670</v>
      </c>
      <c r="Z2369">
        <v>674</v>
      </c>
      <c r="AA2369">
        <v>6250</v>
      </c>
      <c r="AB2369">
        <v>1</v>
      </c>
    </row>
    <row r="2370" spans="1:28" x14ac:dyDescent="0.25">
      <c r="A2370">
        <v>2369</v>
      </c>
      <c r="B2370">
        <v>45728</v>
      </c>
      <c r="C2370">
        <v>35000</v>
      </c>
      <c r="D2370">
        <v>34900</v>
      </c>
      <c r="E2370" s="1">
        <v>0.1825</v>
      </c>
      <c r="F2370" t="s">
        <v>23</v>
      </c>
      <c r="G2370" t="s">
        <v>15</v>
      </c>
      <c r="H2370" s="1">
        <v>0.2056</v>
      </c>
      <c r="I2370" t="s">
        <v>61</v>
      </c>
      <c r="J2370" t="s">
        <v>17</v>
      </c>
      <c r="K2370">
        <v>5666.67</v>
      </c>
      <c r="L2370" t="s">
        <v>51</v>
      </c>
      <c r="M2370">
        <v>8</v>
      </c>
      <c r="N2370">
        <v>22290</v>
      </c>
      <c r="O2370">
        <v>0</v>
      </c>
      <c r="P2370" t="s">
        <v>40</v>
      </c>
      <c r="Q2370">
        <v>18</v>
      </c>
      <c r="R2370">
        <v>20</v>
      </c>
      <c r="S2370">
        <v>1</v>
      </c>
      <c r="T2370">
        <v>11</v>
      </c>
      <c r="U2370" t="s">
        <v>146</v>
      </c>
      <c r="V2370">
        <v>10</v>
      </c>
      <c r="W2370">
        <v>1</v>
      </c>
      <c r="X2370">
        <v>60</v>
      </c>
      <c r="Y2370">
        <v>725</v>
      </c>
      <c r="Z2370">
        <v>729</v>
      </c>
      <c r="AA2370">
        <v>5666.67</v>
      </c>
      <c r="AB2370">
        <v>11</v>
      </c>
    </row>
    <row r="2371" spans="1:28" x14ac:dyDescent="0.25">
      <c r="A2371">
        <v>2370</v>
      </c>
      <c r="B2371">
        <v>6326</v>
      </c>
      <c r="C2371">
        <v>3600</v>
      </c>
      <c r="D2371">
        <v>3600</v>
      </c>
      <c r="E2371" s="1">
        <v>7.7399999999999997E-2</v>
      </c>
      <c r="F2371" t="s">
        <v>14</v>
      </c>
      <c r="G2371" t="s">
        <v>76</v>
      </c>
      <c r="H2371" s="1">
        <v>1.41E-2</v>
      </c>
      <c r="I2371" t="s">
        <v>24</v>
      </c>
      <c r="J2371" t="s">
        <v>17</v>
      </c>
      <c r="K2371">
        <v>5666.67</v>
      </c>
      <c r="L2371" t="s">
        <v>18</v>
      </c>
      <c r="M2371">
        <v>6</v>
      </c>
      <c r="N2371">
        <v>2907</v>
      </c>
      <c r="O2371">
        <v>0</v>
      </c>
      <c r="P2371" t="s">
        <v>40</v>
      </c>
      <c r="Q2371">
        <v>7</v>
      </c>
      <c r="R2371">
        <v>1</v>
      </c>
      <c r="S2371">
        <v>5</v>
      </c>
      <c r="T2371">
        <v>11</v>
      </c>
      <c r="U2371" t="s">
        <v>146</v>
      </c>
      <c r="V2371">
        <v>9</v>
      </c>
      <c r="W2371">
        <v>1</v>
      </c>
      <c r="X2371">
        <v>36</v>
      </c>
      <c r="Y2371">
        <v>735</v>
      </c>
      <c r="Z2371">
        <v>739</v>
      </c>
      <c r="AA2371">
        <v>5666.67</v>
      </c>
      <c r="AB2371">
        <v>11</v>
      </c>
    </row>
    <row r="2372" spans="1:28" x14ac:dyDescent="0.25">
      <c r="A2372">
        <v>2371</v>
      </c>
      <c r="B2372">
        <v>14469</v>
      </c>
      <c r="C2372">
        <v>20000</v>
      </c>
      <c r="D2372">
        <v>19950</v>
      </c>
      <c r="E2372" s="1">
        <v>0.1149</v>
      </c>
      <c r="F2372" t="s">
        <v>14</v>
      </c>
      <c r="G2372" t="s">
        <v>15</v>
      </c>
      <c r="H2372" s="1">
        <v>8.8400000000000006E-2</v>
      </c>
      <c r="I2372" t="s">
        <v>71</v>
      </c>
      <c r="J2372" t="s">
        <v>31</v>
      </c>
      <c r="K2372">
        <v>7500</v>
      </c>
      <c r="L2372" t="s">
        <v>21</v>
      </c>
      <c r="M2372">
        <v>11</v>
      </c>
      <c r="N2372">
        <v>8848</v>
      </c>
      <c r="O2372">
        <v>0</v>
      </c>
      <c r="P2372" t="s">
        <v>40</v>
      </c>
      <c r="Q2372">
        <v>11</v>
      </c>
      <c r="R2372">
        <v>8</v>
      </c>
      <c r="S2372">
        <v>1</v>
      </c>
      <c r="T2372">
        <v>11</v>
      </c>
      <c r="U2372" t="s">
        <v>146</v>
      </c>
      <c r="V2372">
        <v>11</v>
      </c>
      <c r="W2372">
        <v>0</v>
      </c>
      <c r="X2372">
        <v>36</v>
      </c>
      <c r="Y2372">
        <v>715</v>
      </c>
      <c r="Z2372">
        <v>719</v>
      </c>
      <c r="AA2372">
        <v>7500</v>
      </c>
      <c r="AB2372">
        <v>11</v>
      </c>
    </row>
    <row r="2373" spans="1:28" x14ac:dyDescent="0.25">
      <c r="A2373">
        <v>2372</v>
      </c>
      <c r="B2373">
        <v>58576</v>
      </c>
      <c r="C2373">
        <v>20000</v>
      </c>
      <c r="D2373">
        <v>20000</v>
      </c>
      <c r="E2373" s="1">
        <v>0.22450000000000001</v>
      </c>
      <c r="F2373" t="s">
        <v>23</v>
      </c>
      <c r="G2373" t="s">
        <v>15</v>
      </c>
      <c r="H2373" s="1">
        <v>0.24299999999999999</v>
      </c>
      <c r="I2373" t="s">
        <v>115</v>
      </c>
      <c r="J2373" t="s">
        <v>31</v>
      </c>
      <c r="K2373">
        <v>3666.67</v>
      </c>
      <c r="L2373" t="s">
        <v>73</v>
      </c>
      <c r="M2373">
        <v>9</v>
      </c>
      <c r="N2373">
        <v>9194</v>
      </c>
      <c r="O2373">
        <v>1</v>
      </c>
      <c r="P2373" t="s">
        <v>49</v>
      </c>
      <c r="Q2373">
        <v>22</v>
      </c>
      <c r="R2373">
        <v>24</v>
      </c>
      <c r="S2373">
        <v>1</v>
      </c>
      <c r="T2373">
        <v>1</v>
      </c>
      <c r="U2373" t="s">
        <v>147</v>
      </c>
      <c r="V2373">
        <v>18</v>
      </c>
      <c r="W2373">
        <v>0</v>
      </c>
      <c r="X2373">
        <v>60</v>
      </c>
      <c r="Y2373">
        <v>660</v>
      </c>
      <c r="Z2373">
        <v>664</v>
      </c>
      <c r="AA2373">
        <v>3666.67</v>
      </c>
      <c r="AB2373">
        <v>1</v>
      </c>
    </row>
    <row r="2374" spans="1:28" x14ac:dyDescent="0.25">
      <c r="A2374">
        <v>2373</v>
      </c>
      <c r="B2374">
        <v>42148</v>
      </c>
      <c r="C2374">
        <v>10000</v>
      </c>
      <c r="D2374">
        <v>9950</v>
      </c>
      <c r="E2374" s="1">
        <v>0.14269999999999999</v>
      </c>
      <c r="F2374" t="s">
        <v>14</v>
      </c>
      <c r="G2374" t="s">
        <v>15</v>
      </c>
      <c r="H2374" s="1">
        <v>0.1263</v>
      </c>
      <c r="I2374" t="s">
        <v>24</v>
      </c>
      <c r="J2374" t="s">
        <v>31</v>
      </c>
      <c r="K2374">
        <v>7166.67</v>
      </c>
      <c r="L2374" t="s">
        <v>84</v>
      </c>
      <c r="M2374">
        <v>11</v>
      </c>
      <c r="N2374">
        <v>10309</v>
      </c>
      <c r="O2374">
        <v>1</v>
      </c>
      <c r="P2374" t="s">
        <v>19</v>
      </c>
      <c r="Q2374">
        <v>14</v>
      </c>
      <c r="R2374">
        <v>12</v>
      </c>
      <c r="S2374">
        <v>1</v>
      </c>
      <c r="T2374">
        <v>0</v>
      </c>
      <c r="U2374" t="s">
        <v>147</v>
      </c>
      <c r="V2374">
        <v>15</v>
      </c>
      <c r="W2374">
        <v>0</v>
      </c>
      <c r="X2374">
        <v>36</v>
      </c>
      <c r="Y2374">
        <v>680</v>
      </c>
      <c r="Z2374">
        <v>684</v>
      </c>
      <c r="AA2374">
        <v>7166.67</v>
      </c>
      <c r="AB2374">
        <v>0</v>
      </c>
    </row>
    <row r="2375" spans="1:28" x14ac:dyDescent="0.25">
      <c r="A2375">
        <v>2374</v>
      </c>
      <c r="B2375">
        <v>38373</v>
      </c>
      <c r="C2375">
        <v>10000</v>
      </c>
      <c r="D2375">
        <v>10000</v>
      </c>
      <c r="E2375" s="1">
        <v>9.9099999999999994E-2</v>
      </c>
      <c r="F2375" t="s">
        <v>14</v>
      </c>
      <c r="G2375" t="s">
        <v>29</v>
      </c>
      <c r="H2375" s="1">
        <v>0.14979999999999999</v>
      </c>
      <c r="I2375" t="s">
        <v>79</v>
      </c>
      <c r="J2375" t="s">
        <v>31</v>
      </c>
      <c r="K2375">
        <v>5000</v>
      </c>
      <c r="L2375" t="s">
        <v>78</v>
      </c>
      <c r="M2375">
        <v>8</v>
      </c>
      <c r="N2375">
        <v>16908</v>
      </c>
      <c r="O2375">
        <v>0</v>
      </c>
      <c r="P2375" t="s">
        <v>40</v>
      </c>
      <c r="Q2375">
        <v>9</v>
      </c>
      <c r="R2375">
        <v>14</v>
      </c>
      <c r="S2375">
        <v>2</v>
      </c>
      <c r="T2375">
        <v>11</v>
      </c>
      <c r="U2375" t="s">
        <v>146</v>
      </c>
      <c r="V2375">
        <v>12</v>
      </c>
      <c r="W2375">
        <v>0</v>
      </c>
      <c r="X2375">
        <v>36</v>
      </c>
      <c r="Y2375">
        <v>710</v>
      </c>
      <c r="Z2375">
        <v>714</v>
      </c>
      <c r="AA2375">
        <v>5000</v>
      </c>
      <c r="AB2375">
        <v>11</v>
      </c>
    </row>
    <row r="2376" spans="1:28" x14ac:dyDescent="0.25">
      <c r="A2376">
        <v>2375</v>
      </c>
      <c r="B2376">
        <v>11626</v>
      </c>
      <c r="C2376">
        <v>4500</v>
      </c>
      <c r="D2376">
        <v>4500</v>
      </c>
      <c r="E2376" s="1">
        <v>7.51E-2</v>
      </c>
      <c r="F2376" t="s">
        <v>14</v>
      </c>
      <c r="G2376" t="s">
        <v>45</v>
      </c>
      <c r="H2376" s="1">
        <v>0.13900000000000001</v>
      </c>
      <c r="I2376" t="s">
        <v>24</v>
      </c>
      <c r="J2376" t="s">
        <v>17</v>
      </c>
      <c r="K2376">
        <v>3000</v>
      </c>
      <c r="L2376" t="s">
        <v>63</v>
      </c>
      <c r="M2376">
        <v>10</v>
      </c>
      <c r="N2376">
        <v>387</v>
      </c>
      <c r="O2376">
        <v>0</v>
      </c>
      <c r="P2376" t="s">
        <v>19</v>
      </c>
      <c r="Q2376">
        <v>7</v>
      </c>
      <c r="R2376">
        <v>13</v>
      </c>
      <c r="S2376">
        <v>0</v>
      </c>
      <c r="T2376">
        <v>0</v>
      </c>
      <c r="U2376" t="s">
        <v>146</v>
      </c>
      <c r="V2376">
        <v>7</v>
      </c>
      <c r="W2376">
        <v>1</v>
      </c>
      <c r="X2376">
        <v>36</v>
      </c>
      <c r="Y2376">
        <v>765</v>
      </c>
      <c r="Z2376">
        <v>769</v>
      </c>
      <c r="AA2376">
        <v>3000</v>
      </c>
      <c r="AB2376">
        <v>0</v>
      </c>
    </row>
    <row r="2377" spans="1:28" x14ac:dyDescent="0.25">
      <c r="A2377">
        <v>2376</v>
      </c>
      <c r="B2377">
        <v>42374</v>
      </c>
      <c r="C2377">
        <v>8000</v>
      </c>
      <c r="D2377">
        <v>8000</v>
      </c>
      <c r="E2377" s="1">
        <v>7.9000000000000001E-2</v>
      </c>
      <c r="F2377" t="s">
        <v>14</v>
      </c>
      <c r="G2377" t="s">
        <v>29</v>
      </c>
      <c r="H2377" s="1">
        <v>0.2369</v>
      </c>
      <c r="I2377" t="s">
        <v>20</v>
      </c>
      <c r="J2377" t="s">
        <v>17</v>
      </c>
      <c r="K2377">
        <v>7083.33</v>
      </c>
      <c r="L2377" t="s">
        <v>51</v>
      </c>
      <c r="M2377">
        <v>17</v>
      </c>
      <c r="N2377">
        <v>15497</v>
      </c>
      <c r="O2377">
        <v>1</v>
      </c>
      <c r="P2377" t="s">
        <v>49</v>
      </c>
      <c r="Q2377">
        <v>7</v>
      </c>
      <c r="R2377">
        <v>23</v>
      </c>
      <c r="S2377">
        <v>2</v>
      </c>
      <c r="T2377">
        <v>1</v>
      </c>
      <c r="U2377" t="s">
        <v>147</v>
      </c>
      <c r="V2377">
        <v>10</v>
      </c>
      <c r="W2377">
        <v>1</v>
      </c>
      <c r="X2377">
        <v>36</v>
      </c>
      <c r="Y2377">
        <v>725</v>
      </c>
      <c r="Z2377">
        <v>729</v>
      </c>
      <c r="AA2377">
        <v>7083.33</v>
      </c>
      <c r="AB2377">
        <v>1</v>
      </c>
    </row>
    <row r="2378" spans="1:28" x14ac:dyDescent="0.25">
      <c r="A2378">
        <v>2377</v>
      </c>
      <c r="B2378">
        <v>54073</v>
      </c>
      <c r="C2378">
        <v>7425</v>
      </c>
      <c r="D2378">
        <v>7425</v>
      </c>
      <c r="E2378" s="1">
        <v>9.7600000000000006E-2</v>
      </c>
      <c r="F2378" t="s">
        <v>14</v>
      </c>
      <c r="G2378" t="s">
        <v>15</v>
      </c>
      <c r="H2378" s="1">
        <v>7.3200000000000001E-2</v>
      </c>
      <c r="I2378" t="s">
        <v>108</v>
      </c>
      <c r="J2378" t="s">
        <v>17</v>
      </c>
      <c r="K2378">
        <v>2500</v>
      </c>
      <c r="L2378" t="s">
        <v>42</v>
      </c>
      <c r="M2378">
        <v>6</v>
      </c>
      <c r="N2378">
        <v>5045</v>
      </c>
      <c r="O2378">
        <v>1</v>
      </c>
      <c r="P2378" t="s">
        <v>64</v>
      </c>
      <c r="Q2378">
        <v>9</v>
      </c>
      <c r="R2378">
        <v>7</v>
      </c>
      <c r="S2378">
        <v>1</v>
      </c>
      <c r="T2378">
        <v>4</v>
      </c>
      <c r="U2378" t="s">
        <v>147</v>
      </c>
      <c r="V2378">
        <v>12</v>
      </c>
      <c r="W2378">
        <v>1</v>
      </c>
      <c r="X2378">
        <v>36</v>
      </c>
      <c r="Y2378">
        <v>705</v>
      </c>
      <c r="Z2378">
        <v>709</v>
      </c>
      <c r="AA2378">
        <v>2500</v>
      </c>
      <c r="AB2378">
        <v>4</v>
      </c>
    </row>
    <row r="2379" spans="1:28" x14ac:dyDescent="0.25">
      <c r="A2379">
        <v>2378</v>
      </c>
      <c r="B2379">
        <v>97524</v>
      </c>
      <c r="C2379">
        <v>12000</v>
      </c>
      <c r="D2379">
        <v>12000</v>
      </c>
      <c r="E2379" s="1">
        <v>6.0299999999999999E-2</v>
      </c>
      <c r="F2379" t="s">
        <v>14</v>
      </c>
      <c r="G2379" t="s">
        <v>15</v>
      </c>
      <c r="H2379" s="1">
        <v>0.1875</v>
      </c>
      <c r="I2379" t="s">
        <v>16</v>
      </c>
      <c r="J2379" t="s">
        <v>17</v>
      </c>
      <c r="K2379">
        <v>13000</v>
      </c>
      <c r="L2379" t="s">
        <v>51</v>
      </c>
      <c r="M2379">
        <v>22</v>
      </c>
      <c r="N2379">
        <v>20197</v>
      </c>
      <c r="O2379">
        <v>0</v>
      </c>
      <c r="P2379" t="s">
        <v>28</v>
      </c>
      <c r="Q2379">
        <v>6</v>
      </c>
      <c r="R2379">
        <v>18</v>
      </c>
      <c r="S2379">
        <v>1</v>
      </c>
      <c r="T2379">
        <v>5</v>
      </c>
      <c r="U2379" t="s">
        <v>146</v>
      </c>
      <c r="V2379">
        <v>10</v>
      </c>
      <c r="W2379">
        <v>1</v>
      </c>
      <c r="X2379">
        <v>36</v>
      </c>
      <c r="Y2379">
        <v>725</v>
      </c>
      <c r="Z2379">
        <v>729</v>
      </c>
      <c r="AA2379">
        <v>13000</v>
      </c>
      <c r="AB2379">
        <v>5</v>
      </c>
    </row>
    <row r="2380" spans="1:28" x14ac:dyDescent="0.25">
      <c r="A2380">
        <v>2379</v>
      </c>
      <c r="B2380">
        <v>43444</v>
      </c>
      <c r="C2380">
        <v>9000</v>
      </c>
      <c r="D2380">
        <v>9000</v>
      </c>
      <c r="E2380" s="1">
        <v>0.1527</v>
      </c>
      <c r="F2380" t="s">
        <v>14</v>
      </c>
      <c r="G2380" t="s">
        <v>15</v>
      </c>
      <c r="H2380" s="1">
        <v>0.24060000000000001</v>
      </c>
      <c r="I2380" t="s">
        <v>59</v>
      </c>
      <c r="J2380" t="s">
        <v>31</v>
      </c>
      <c r="K2380">
        <v>4500</v>
      </c>
      <c r="L2380" t="s">
        <v>36</v>
      </c>
      <c r="M2380">
        <v>10</v>
      </c>
      <c r="N2380">
        <v>8533</v>
      </c>
      <c r="O2380">
        <v>1</v>
      </c>
      <c r="P2380" t="s">
        <v>40</v>
      </c>
      <c r="Q2380">
        <v>15</v>
      </c>
      <c r="R2380">
        <v>24</v>
      </c>
      <c r="S2380">
        <v>1</v>
      </c>
      <c r="T2380">
        <v>11</v>
      </c>
      <c r="U2380" t="s">
        <v>147</v>
      </c>
      <c r="V2380">
        <v>16</v>
      </c>
      <c r="W2380">
        <v>0</v>
      </c>
      <c r="X2380">
        <v>36</v>
      </c>
      <c r="Y2380">
        <v>670</v>
      </c>
      <c r="Z2380">
        <v>674</v>
      </c>
      <c r="AA2380">
        <v>4500</v>
      </c>
      <c r="AB2380">
        <v>11</v>
      </c>
    </row>
    <row r="2381" spans="1:28" x14ac:dyDescent="0.25">
      <c r="A2381">
        <v>2380</v>
      </c>
      <c r="B2381">
        <v>80167</v>
      </c>
      <c r="C2381">
        <v>28000</v>
      </c>
      <c r="D2381">
        <v>28000</v>
      </c>
      <c r="E2381" s="1">
        <v>0.16289999999999999</v>
      </c>
      <c r="F2381" t="s">
        <v>14</v>
      </c>
      <c r="G2381" t="s">
        <v>29</v>
      </c>
      <c r="H2381" s="1">
        <v>0.19620000000000001</v>
      </c>
      <c r="I2381" t="s">
        <v>108</v>
      </c>
      <c r="J2381" t="s">
        <v>17</v>
      </c>
      <c r="K2381">
        <v>7083.33</v>
      </c>
      <c r="L2381" t="s">
        <v>78</v>
      </c>
      <c r="M2381">
        <v>12</v>
      </c>
      <c r="N2381">
        <v>38194</v>
      </c>
      <c r="O2381">
        <v>1</v>
      </c>
      <c r="P2381" t="s">
        <v>40</v>
      </c>
      <c r="Q2381">
        <v>16</v>
      </c>
      <c r="R2381">
        <v>19</v>
      </c>
      <c r="S2381">
        <v>2</v>
      </c>
      <c r="T2381">
        <v>11</v>
      </c>
      <c r="U2381" t="s">
        <v>147</v>
      </c>
      <c r="V2381">
        <v>12</v>
      </c>
      <c r="W2381">
        <v>1</v>
      </c>
      <c r="X2381">
        <v>36</v>
      </c>
      <c r="Y2381">
        <v>710</v>
      </c>
      <c r="Z2381">
        <v>714</v>
      </c>
      <c r="AA2381">
        <v>7083.33</v>
      </c>
      <c r="AB2381">
        <v>11</v>
      </c>
    </row>
    <row r="2382" spans="1:28" x14ac:dyDescent="0.25">
      <c r="A2382">
        <v>2381</v>
      </c>
      <c r="B2382">
        <v>47926</v>
      </c>
      <c r="C2382">
        <v>15575</v>
      </c>
      <c r="D2382">
        <v>15550</v>
      </c>
      <c r="E2382" s="1">
        <v>0.13669999999999999</v>
      </c>
      <c r="F2382" t="s">
        <v>14</v>
      </c>
      <c r="G2382" t="s">
        <v>76</v>
      </c>
      <c r="H2382" s="2">
        <v>0.18</v>
      </c>
      <c r="I2382" t="s">
        <v>20</v>
      </c>
      <c r="J2382" t="s">
        <v>17</v>
      </c>
      <c r="K2382">
        <v>6250</v>
      </c>
      <c r="L2382" t="s">
        <v>78</v>
      </c>
      <c r="M2382">
        <v>18</v>
      </c>
      <c r="N2382">
        <v>5591</v>
      </c>
      <c r="O2382">
        <v>2</v>
      </c>
      <c r="P2382" t="s">
        <v>19</v>
      </c>
      <c r="Q2382">
        <v>13</v>
      </c>
      <c r="R2382" s="5">
        <v>18</v>
      </c>
      <c r="S2382">
        <v>5</v>
      </c>
      <c r="T2382">
        <v>0</v>
      </c>
      <c r="U2382" t="s">
        <v>148</v>
      </c>
      <c r="V2382">
        <v>12</v>
      </c>
      <c r="W2382">
        <v>1</v>
      </c>
      <c r="X2382">
        <v>36</v>
      </c>
      <c r="Y2382">
        <v>710</v>
      </c>
      <c r="Z2382">
        <v>714</v>
      </c>
      <c r="AA2382">
        <v>6250</v>
      </c>
      <c r="AB2382">
        <v>0</v>
      </c>
    </row>
    <row r="2383" spans="1:28" x14ac:dyDescent="0.25">
      <c r="A2383">
        <v>2382</v>
      </c>
      <c r="B2383">
        <v>85685</v>
      </c>
      <c r="C2383">
        <v>10500</v>
      </c>
      <c r="D2383">
        <v>10500</v>
      </c>
      <c r="E2383" s="1">
        <v>0.1212</v>
      </c>
      <c r="F2383" t="s">
        <v>14</v>
      </c>
      <c r="G2383" t="s">
        <v>15</v>
      </c>
      <c r="H2383" s="1">
        <v>0.1118</v>
      </c>
      <c r="I2383" t="s">
        <v>116</v>
      </c>
      <c r="J2383" t="s">
        <v>31</v>
      </c>
      <c r="K2383">
        <v>6666.67</v>
      </c>
      <c r="L2383" t="s">
        <v>78</v>
      </c>
      <c r="M2383">
        <v>16</v>
      </c>
      <c r="N2383">
        <v>7738</v>
      </c>
      <c r="O2383">
        <v>1</v>
      </c>
      <c r="P2383" t="s">
        <v>53</v>
      </c>
      <c r="Q2383">
        <v>12</v>
      </c>
      <c r="R2383">
        <v>11</v>
      </c>
      <c r="S2383">
        <v>1</v>
      </c>
      <c r="T2383">
        <v>7</v>
      </c>
      <c r="U2383" t="s">
        <v>147</v>
      </c>
      <c r="V2383">
        <v>12</v>
      </c>
      <c r="W2383">
        <v>0</v>
      </c>
      <c r="X2383">
        <v>36</v>
      </c>
      <c r="Y2383">
        <v>710</v>
      </c>
      <c r="Z2383">
        <v>714</v>
      </c>
      <c r="AA2383">
        <v>6666.67</v>
      </c>
      <c r="AB2383">
        <v>7</v>
      </c>
    </row>
    <row r="2384" spans="1:28" x14ac:dyDescent="0.25">
      <c r="A2384">
        <v>2383</v>
      </c>
      <c r="B2384">
        <v>102645</v>
      </c>
      <c r="C2384">
        <v>8500</v>
      </c>
      <c r="D2384">
        <v>6727.42</v>
      </c>
      <c r="E2384" s="1">
        <v>0.16830000000000001</v>
      </c>
      <c r="F2384" t="s">
        <v>14</v>
      </c>
      <c r="G2384" t="s">
        <v>15</v>
      </c>
      <c r="H2384" s="1">
        <v>0.14680000000000001</v>
      </c>
      <c r="I2384" t="s">
        <v>81</v>
      </c>
      <c r="J2384" t="s">
        <v>31</v>
      </c>
      <c r="K2384">
        <v>5000</v>
      </c>
      <c r="L2384" t="s">
        <v>84</v>
      </c>
      <c r="M2384">
        <v>9</v>
      </c>
      <c r="N2384">
        <v>0</v>
      </c>
      <c r="O2384">
        <v>9</v>
      </c>
      <c r="P2384" t="s">
        <v>40</v>
      </c>
      <c r="Q2384">
        <v>16</v>
      </c>
      <c r="R2384">
        <v>14</v>
      </c>
      <c r="S2384">
        <v>1</v>
      </c>
      <c r="T2384">
        <v>11</v>
      </c>
      <c r="U2384" t="s">
        <v>149</v>
      </c>
      <c r="V2384">
        <v>15</v>
      </c>
      <c r="W2384">
        <v>0</v>
      </c>
      <c r="X2384">
        <v>36</v>
      </c>
      <c r="Y2384">
        <v>680</v>
      </c>
      <c r="Z2384">
        <v>684</v>
      </c>
      <c r="AA2384">
        <v>5000</v>
      </c>
      <c r="AB2384">
        <v>11</v>
      </c>
    </row>
    <row r="2385" spans="1:28" x14ac:dyDescent="0.25">
      <c r="A2385">
        <v>2384</v>
      </c>
      <c r="B2385">
        <v>95322</v>
      </c>
      <c r="C2385">
        <v>3600</v>
      </c>
      <c r="D2385">
        <v>3600</v>
      </c>
      <c r="E2385" s="1">
        <v>0.19719999999999999</v>
      </c>
      <c r="F2385" t="s">
        <v>14</v>
      </c>
      <c r="G2385" t="s">
        <v>45</v>
      </c>
      <c r="H2385" s="1">
        <v>0.1072</v>
      </c>
      <c r="I2385" t="s">
        <v>20</v>
      </c>
      <c r="J2385" t="s">
        <v>31</v>
      </c>
      <c r="K2385">
        <v>7000</v>
      </c>
      <c r="L2385" t="s">
        <v>48</v>
      </c>
      <c r="M2385">
        <v>7</v>
      </c>
      <c r="N2385">
        <v>6263</v>
      </c>
      <c r="O2385">
        <v>4</v>
      </c>
      <c r="P2385" t="s">
        <v>47</v>
      </c>
      <c r="Q2385">
        <v>19</v>
      </c>
      <c r="R2385">
        <v>10</v>
      </c>
      <c r="S2385">
        <v>0</v>
      </c>
      <c r="T2385">
        <v>6</v>
      </c>
      <c r="U2385" t="s">
        <v>149</v>
      </c>
      <c r="V2385">
        <v>17</v>
      </c>
      <c r="W2385">
        <v>0</v>
      </c>
      <c r="X2385">
        <v>36</v>
      </c>
      <c r="Y2385">
        <v>665</v>
      </c>
      <c r="Z2385">
        <v>669</v>
      </c>
      <c r="AA2385">
        <v>7000</v>
      </c>
      <c r="AB2385">
        <v>6</v>
      </c>
    </row>
    <row r="2386" spans="1:28" x14ac:dyDescent="0.25">
      <c r="A2386">
        <v>2385</v>
      </c>
      <c r="B2386">
        <v>19133</v>
      </c>
      <c r="C2386">
        <v>12000</v>
      </c>
      <c r="D2386">
        <v>12000</v>
      </c>
      <c r="E2386" s="1">
        <v>7.2900000000000006E-2</v>
      </c>
      <c r="F2386" t="s">
        <v>14</v>
      </c>
      <c r="G2386" t="s">
        <v>101</v>
      </c>
      <c r="H2386" s="1">
        <v>0.27150000000000002</v>
      </c>
      <c r="I2386" t="s">
        <v>85</v>
      </c>
      <c r="J2386" t="s">
        <v>31</v>
      </c>
      <c r="K2386">
        <v>6250</v>
      </c>
      <c r="L2386" t="s">
        <v>55</v>
      </c>
      <c r="M2386">
        <v>7</v>
      </c>
      <c r="N2386">
        <v>59089</v>
      </c>
      <c r="O2386">
        <v>0</v>
      </c>
      <c r="P2386" t="s">
        <v>22</v>
      </c>
      <c r="Q2386">
        <v>7</v>
      </c>
      <c r="R2386">
        <v>27</v>
      </c>
      <c r="S2386">
        <v>0</v>
      </c>
      <c r="T2386">
        <v>2</v>
      </c>
      <c r="U2386" t="s">
        <v>146</v>
      </c>
      <c r="V2386">
        <v>9</v>
      </c>
      <c r="W2386">
        <v>0</v>
      </c>
      <c r="X2386">
        <v>36</v>
      </c>
      <c r="Y2386">
        <v>740</v>
      </c>
      <c r="Z2386">
        <v>744</v>
      </c>
      <c r="AA2386">
        <v>6250</v>
      </c>
      <c r="AB2386">
        <v>2</v>
      </c>
    </row>
    <row r="2387" spans="1:28" x14ac:dyDescent="0.25">
      <c r="A2387">
        <v>2386</v>
      </c>
      <c r="B2387">
        <v>6466</v>
      </c>
      <c r="C2387">
        <v>24250</v>
      </c>
      <c r="D2387">
        <v>24144.61</v>
      </c>
      <c r="E2387" s="1">
        <v>0.1183</v>
      </c>
      <c r="F2387" t="s">
        <v>14</v>
      </c>
      <c r="G2387" t="s">
        <v>76</v>
      </c>
      <c r="H2387" s="1">
        <v>4.7899999999999998E-2</v>
      </c>
      <c r="I2387" t="s">
        <v>24</v>
      </c>
      <c r="J2387" t="s">
        <v>31</v>
      </c>
      <c r="K2387">
        <v>12000</v>
      </c>
      <c r="L2387" t="s">
        <v>88</v>
      </c>
      <c r="M2387">
        <v>10</v>
      </c>
      <c r="N2387">
        <v>2097</v>
      </c>
      <c r="O2387">
        <v>1</v>
      </c>
      <c r="P2387" t="s">
        <v>19</v>
      </c>
      <c r="Q2387">
        <v>11</v>
      </c>
      <c r="R2387">
        <v>4</v>
      </c>
      <c r="S2387">
        <v>5</v>
      </c>
      <c r="T2387">
        <v>0</v>
      </c>
      <c r="U2387" t="s">
        <v>147</v>
      </c>
      <c r="V2387">
        <v>8</v>
      </c>
      <c r="W2387">
        <v>0</v>
      </c>
      <c r="X2387">
        <v>36</v>
      </c>
      <c r="Y2387">
        <v>755</v>
      </c>
      <c r="Z2387">
        <v>759</v>
      </c>
      <c r="AA2387">
        <v>12000</v>
      </c>
      <c r="AB2387">
        <v>0</v>
      </c>
    </row>
    <row r="2388" spans="1:28" x14ac:dyDescent="0.25">
      <c r="A2388">
        <v>2387</v>
      </c>
      <c r="B2388">
        <v>35596</v>
      </c>
      <c r="C2388">
        <v>20000</v>
      </c>
      <c r="D2388">
        <v>20000</v>
      </c>
      <c r="E2388" s="1">
        <v>0.12690000000000001</v>
      </c>
      <c r="F2388" t="s">
        <v>14</v>
      </c>
      <c r="G2388" t="s">
        <v>15</v>
      </c>
      <c r="H2388" s="1">
        <v>0.1555</v>
      </c>
      <c r="I2388" t="s">
        <v>93</v>
      </c>
      <c r="J2388" t="s">
        <v>31</v>
      </c>
      <c r="K2388">
        <v>6166.67</v>
      </c>
      <c r="L2388" t="s">
        <v>78</v>
      </c>
      <c r="M2388">
        <v>6</v>
      </c>
      <c r="N2388">
        <v>22739</v>
      </c>
      <c r="O2388">
        <v>2</v>
      </c>
      <c r="P2388" t="s">
        <v>19</v>
      </c>
      <c r="Q2388">
        <v>12</v>
      </c>
      <c r="R2388">
        <v>15</v>
      </c>
      <c r="S2388">
        <v>1</v>
      </c>
      <c r="T2388">
        <v>0</v>
      </c>
      <c r="U2388" t="s">
        <v>148</v>
      </c>
      <c r="V2388">
        <v>12</v>
      </c>
      <c r="W2388">
        <v>0</v>
      </c>
      <c r="X2388">
        <v>36</v>
      </c>
      <c r="Y2388">
        <v>710</v>
      </c>
      <c r="Z2388">
        <v>714</v>
      </c>
      <c r="AA2388">
        <v>6166.67</v>
      </c>
      <c r="AB2388">
        <v>0</v>
      </c>
    </row>
    <row r="2389" spans="1:28" x14ac:dyDescent="0.25">
      <c r="A2389">
        <v>2388</v>
      </c>
      <c r="B2389">
        <v>62011</v>
      </c>
      <c r="C2389">
        <v>14000</v>
      </c>
      <c r="D2389">
        <v>14000</v>
      </c>
      <c r="E2389" s="1">
        <v>0.1212</v>
      </c>
      <c r="F2389" t="s">
        <v>14</v>
      </c>
      <c r="G2389" t="s">
        <v>75</v>
      </c>
      <c r="H2389" s="1">
        <v>7.6399999999999996E-2</v>
      </c>
      <c r="I2389" t="s">
        <v>20</v>
      </c>
      <c r="J2389" t="s">
        <v>31</v>
      </c>
      <c r="K2389">
        <v>6883.33</v>
      </c>
      <c r="L2389" t="s">
        <v>27</v>
      </c>
      <c r="M2389">
        <v>7</v>
      </c>
      <c r="N2389">
        <v>9715</v>
      </c>
      <c r="O2389">
        <v>0</v>
      </c>
      <c r="P2389" t="s">
        <v>22</v>
      </c>
      <c r="Q2389">
        <v>12</v>
      </c>
      <c r="R2389">
        <v>7</v>
      </c>
      <c r="S2389">
        <v>0</v>
      </c>
      <c r="T2389">
        <v>2</v>
      </c>
      <c r="U2389" t="s">
        <v>146</v>
      </c>
      <c r="V2389">
        <v>14</v>
      </c>
      <c r="W2389">
        <v>0</v>
      </c>
      <c r="X2389">
        <v>36</v>
      </c>
      <c r="Y2389">
        <v>695</v>
      </c>
      <c r="Z2389">
        <v>699</v>
      </c>
      <c r="AA2389">
        <v>6883.33</v>
      </c>
      <c r="AB2389">
        <v>2</v>
      </c>
    </row>
    <row r="2390" spans="1:28" x14ac:dyDescent="0.25">
      <c r="A2390">
        <v>2389</v>
      </c>
      <c r="B2390">
        <v>34411</v>
      </c>
      <c r="C2390">
        <v>10000</v>
      </c>
      <c r="D2390">
        <v>10000</v>
      </c>
      <c r="E2390" s="1">
        <v>6.0299999999999999E-2</v>
      </c>
      <c r="F2390" t="s">
        <v>14</v>
      </c>
      <c r="G2390" t="s">
        <v>76</v>
      </c>
      <c r="H2390" s="1">
        <v>5.0099999999999999E-2</v>
      </c>
      <c r="I2390" t="s">
        <v>72</v>
      </c>
      <c r="J2390" t="s">
        <v>17</v>
      </c>
      <c r="K2390">
        <v>13750</v>
      </c>
      <c r="L2390" t="s">
        <v>104</v>
      </c>
      <c r="M2390">
        <v>12</v>
      </c>
      <c r="N2390">
        <v>4357</v>
      </c>
      <c r="O2390">
        <v>0</v>
      </c>
      <c r="P2390" t="s">
        <v>40</v>
      </c>
      <c r="Q2390">
        <v>6</v>
      </c>
      <c r="R2390">
        <v>5</v>
      </c>
      <c r="S2390">
        <v>5</v>
      </c>
      <c r="T2390">
        <v>11</v>
      </c>
      <c r="U2390" t="s">
        <v>146</v>
      </c>
      <c r="V2390">
        <v>8</v>
      </c>
      <c r="W2390">
        <v>1</v>
      </c>
      <c r="X2390">
        <v>36</v>
      </c>
      <c r="Y2390">
        <v>775</v>
      </c>
      <c r="Z2390">
        <v>779</v>
      </c>
      <c r="AA2390">
        <v>13750</v>
      </c>
      <c r="AB2390">
        <v>11</v>
      </c>
    </row>
    <row r="2391" spans="1:28" x14ac:dyDescent="0.25">
      <c r="A2391">
        <v>2390</v>
      </c>
      <c r="B2391">
        <v>39996</v>
      </c>
      <c r="C2391">
        <v>8000</v>
      </c>
      <c r="D2391">
        <v>8000</v>
      </c>
      <c r="E2391" s="1">
        <v>0.1242</v>
      </c>
      <c r="F2391" t="s">
        <v>14</v>
      </c>
      <c r="G2391" t="s">
        <v>15</v>
      </c>
      <c r="H2391" s="1">
        <v>9.7299999999999998E-2</v>
      </c>
      <c r="I2391" t="s">
        <v>71</v>
      </c>
      <c r="J2391" t="s">
        <v>31</v>
      </c>
      <c r="K2391">
        <v>3750</v>
      </c>
      <c r="L2391" t="s">
        <v>42</v>
      </c>
      <c r="M2391">
        <v>8</v>
      </c>
      <c r="N2391">
        <v>16212</v>
      </c>
      <c r="O2391">
        <v>2</v>
      </c>
      <c r="P2391" t="s">
        <v>47</v>
      </c>
      <c r="Q2391">
        <v>12</v>
      </c>
      <c r="R2391">
        <v>9</v>
      </c>
      <c r="S2391">
        <v>1</v>
      </c>
      <c r="T2391">
        <v>6</v>
      </c>
      <c r="U2391" t="s">
        <v>148</v>
      </c>
      <c r="V2391">
        <v>12</v>
      </c>
      <c r="W2391">
        <v>0</v>
      </c>
      <c r="X2391">
        <v>36</v>
      </c>
      <c r="Y2391">
        <v>705</v>
      </c>
      <c r="Z2391">
        <v>709</v>
      </c>
      <c r="AA2391">
        <v>3750</v>
      </c>
      <c r="AB2391">
        <v>6</v>
      </c>
    </row>
    <row r="2392" spans="1:28" x14ac:dyDescent="0.25">
      <c r="A2392">
        <v>2391</v>
      </c>
      <c r="B2392">
        <v>19961</v>
      </c>
      <c r="C2392">
        <v>20000</v>
      </c>
      <c r="D2392">
        <v>15000</v>
      </c>
      <c r="E2392" s="1">
        <v>0.17510000000000001</v>
      </c>
      <c r="F2392" t="s">
        <v>23</v>
      </c>
      <c r="G2392" t="s">
        <v>29</v>
      </c>
      <c r="H2392" s="1">
        <v>0.15970000000000001</v>
      </c>
      <c r="I2392" t="s">
        <v>108</v>
      </c>
      <c r="J2392" t="s">
        <v>17</v>
      </c>
      <c r="K2392">
        <v>5373.33</v>
      </c>
      <c r="L2392" t="s">
        <v>27</v>
      </c>
      <c r="M2392">
        <v>18</v>
      </c>
      <c r="N2392">
        <v>25058</v>
      </c>
      <c r="O2392">
        <v>0</v>
      </c>
      <c r="P2392" t="s">
        <v>37</v>
      </c>
      <c r="Q2392">
        <v>17</v>
      </c>
      <c r="R2392">
        <v>15</v>
      </c>
      <c r="S2392">
        <v>2</v>
      </c>
      <c r="T2392">
        <v>3</v>
      </c>
      <c r="U2392" t="s">
        <v>146</v>
      </c>
      <c r="V2392">
        <v>14</v>
      </c>
      <c r="W2392">
        <v>1</v>
      </c>
      <c r="X2392">
        <v>60</v>
      </c>
      <c r="Y2392">
        <v>695</v>
      </c>
      <c r="Z2392">
        <v>699</v>
      </c>
      <c r="AA2392">
        <v>5373.33</v>
      </c>
      <c r="AB2392">
        <v>3</v>
      </c>
    </row>
    <row r="2393" spans="1:28" x14ac:dyDescent="0.25">
      <c r="A2393">
        <v>2392</v>
      </c>
      <c r="B2393">
        <v>60353</v>
      </c>
      <c r="C2393">
        <v>3500</v>
      </c>
      <c r="D2393">
        <v>3500</v>
      </c>
      <c r="E2393" s="1">
        <v>0.1212</v>
      </c>
      <c r="F2393" t="s">
        <v>14</v>
      </c>
      <c r="G2393" t="s">
        <v>15</v>
      </c>
      <c r="H2393" s="1">
        <v>0.1087</v>
      </c>
      <c r="I2393" t="s">
        <v>20</v>
      </c>
      <c r="J2393" t="s">
        <v>17</v>
      </c>
      <c r="K2393">
        <v>4333.33</v>
      </c>
      <c r="L2393" t="s">
        <v>62</v>
      </c>
      <c r="M2393">
        <v>9</v>
      </c>
      <c r="N2393">
        <v>9971</v>
      </c>
      <c r="O2393">
        <v>0</v>
      </c>
      <c r="P2393" t="s">
        <v>40</v>
      </c>
      <c r="Q2393">
        <v>12</v>
      </c>
      <c r="R2393">
        <v>10</v>
      </c>
      <c r="S2393">
        <v>1</v>
      </c>
      <c r="T2393">
        <v>11</v>
      </c>
      <c r="U2393" t="s">
        <v>146</v>
      </c>
      <c r="V2393">
        <v>15</v>
      </c>
      <c r="W2393">
        <v>1</v>
      </c>
      <c r="X2393">
        <v>36</v>
      </c>
      <c r="Y2393">
        <v>675</v>
      </c>
      <c r="Z2393">
        <v>679</v>
      </c>
      <c r="AA2393">
        <v>4333.33</v>
      </c>
      <c r="AB2393">
        <v>11</v>
      </c>
    </row>
    <row r="2394" spans="1:28" x14ac:dyDescent="0.25">
      <c r="A2394">
        <v>2393</v>
      </c>
      <c r="B2394">
        <v>34538</v>
      </c>
      <c r="C2394">
        <v>30000</v>
      </c>
      <c r="D2394">
        <v>29975</v>
      </c>
      <c r="E2394" s="1">
        <v>0.2089</v>
      </c>
      <c r="F2394" t="s">
        <v>23</v>
      </c>
      <c r="G2394" t="s">
        <v>15</v>
      </c>
      <c r="H2394" s="1">
        <v>0.15859999999999999</v>
      </c>
      <c r="I2394" t="s">
        <v>69</v>
      </c>
      <c r="J2394" t="s">
        <v>17</v>
      </c>
      <c r="K2394">
        <v>17917</v>
      </c>
      <c r="L2394" t="s">
        <v>27</v>
      </c>
      <c r="M2394">
        <v>14</v>
      </c>
      <c r="N2394">
        <v>86385</v>
      </c>
      <c r="O2394">
        <v>0</v>
      </c>
      <c r="P2394" t="s">
        <v>22</v>
      </c>
      <c r="Q2394">
        <v>20</v>
      </c>
      <c r="R2394">
        <v>15</v>
      </c>
      <c r="S2394">
        <v>1</v>
      </c>
      <c r="T2394">
        <v>2</v>
      </c>
      <c r="U2394" t="s">
        <v>146</v>
      </c>
      <c r="V2394">
        <v>14</v>
      </c>
      <c r="W2394">
        <v>1</v>
      </c>
      <c r="X2394">
        <v>60</v>
      </c>
      <c r="Y2394">
        <v>695</v>
      </c>
      <c r="Z2394">
        <v>699</v>
      </c>
      <c r="AA2394">
        <v>17917</v>
      </c>
      <c r="AB2394">
        <v>2</v>
      </c>
    </row>
    <row r="2395" spans="1:28" x14ac:dyDescent="0.25">
      <c r="A2395">
        <v>2394</v>
      </c>
      <c r="B2395">
        <v>91639</v>
      </c>
      <c r="C2395">
        <v>12000</v>
      </c>
      <c r="D2395">
        <v>12000</v>
      </c>
      <c r="E2395" s="1">
        <v>0.1777</v>
      </c>
      <c r="F2395" t="s">
        <v>14</v>
      </c>
      <c r="G2395" t="s">
        <v>15</v>
      </c>
      <c r="H2395" s="1">
        <v>0.22320000000000001</v>
      </c>
      <c r="I2395" t="s">
        <v>24</v>
      </c>
      <c r="J2395" t="s">
        <v>31</v>
      </c>
      <c r="K2395">
        <v>4575.08</v>
      </c>
      <c r="L2395" t="s">
        <v>62</v>
      </c>
      <c r="M2395">
        <v>13</v>
      </c>
      <c r="N2395">
        <v>8048</v>
      </c>
      <c r="O2395">
        <v>2</v>
      </c>
      <c r="P2395" t="s">
        <v>19</v>
      </c>
      <c r="Q2395">
        <v>17</v>
      </c>
      <c r="R2395">
        <v>22</v>
      </c>
      <c r="S2395">
        <v>1</v>
      </c>
      <c r="T2395">
        <v>0</v>
      </c>
      <c r="U2395" t="s">
        <v>148</v>
      </c>
      <c r="V2395">
        <v>15</v>
      </c>
      <c r="W2395">
        <v>0</v>
      </c>
      <c r="X2395">
        <v>36</v>
      </c>
      <c r="Y2395">
        <v>675</v>
      </c>
      <c r="Z2395">
        <v>679</v>
      </c>
      <c r="AA2395">
        <v>4575.08</v>
      </c>
      <c r="AB2395">
        <v>0</v>
      </c>
    </row>
    <row r="2396" spans="1:28" x14ac:dyDescent="0.25">
      <c r="A2396">
        <v>2395</v>
      </c>
      <c r="B2396">
        <v>41828</v>
      </c>
      <c r="C2396">
        <v>12250</v>
      </c>
      <c r="D2396">
        <v>12250</v>
      </c>
      <c r="E2396" s="1">
        <v>0.1903</v>
      </c>
      <c r="F2396" t="s">
        <v>23</v>
      </c>
      <c r="G2396" t="s">
        <v>15</v>
      </c>
      <c r="H2396" s="1">
        <v>0.23180000000000001</v>
      </c>
      <c r="I2396" t="s">
        <v>20</v>
      </c>
      <c r="J2396" t="s">
        <v>17</v>
      </c>
      <c r="K2396">
        <v>6550</v>
      </c>
      <c r="L2396" t="s">
        <v>73</v>
      </c>
      <c r="M2396">
        <v>15</v>
      </c>
      <c r="N2396">
        <v>22493</v>
      </c>
      <c r="O2396">
        <v>0</v>
      </c>
      <c r="P2396" t="s">
        <v>37</v>
      </c>
      <c r="Q2396">
        <v>19</v>
      </c>
      <c r="R2396">
        <v>23</v>
      </c>
      <c r="S2396">
        <v>1</v>
      </c>
      <c r="T2396">
        <v>3</v>
      </c>
      <c r="U2396" t="s">
        <v>146</v>
      </c>
      <c r="V2396">
        <v>18</v>
      </c>
      <c r="W2396">
        <v>1</v>
      </c>
      <c r="X2396">
        <v>60</v>
      </c>
      <c r="Y2396">
        <v>660</v>
      </c>
      <c r="Z2396">
        <v>664</v>
      </c>
      <c r="AA2396">
        <v>6550</v>
      </c>
      <c r="AB2396">
        <v>3</v>
      </c>
    </row>
    <row r="2397" spans="1:28" x14ac:dyDescent="0.25">
      <c r="A2397">
        <v>2396</v>
      </c>
      <c r="B2397">
        <v>10721</v>
      </c>
      <c r="C2397">
        <v>9000</v>
      </c>
      <c r="D2397">
        <v>9000</v>
      </c>
      <c r="E2397" s="1">
        <v>7.8799999999999995E-2</v>
      </c>
      <c r="F2397" t="s">
        <v>23</v>
      </c>
      <c r="G2397" t="s">
        <v>33</v>
      </c>
      <c r="H2397" s="2">
        <v>0.08</v>
      </c>
      <c r="I2397" t="s">
        <v>93</v>
      </c>
      <c r="J2397" t="s">
        <v>17</v>
      </c>
      <c r="K2397">
        <v>4750</v>
      </c>
      <c r="L2397" t="s">
        <v>112</v>
      </c>
      <c r="M2397">
        <v>14</v>
      </c>
      <c r="N2397">
        <v>5348</v>
      </c>
      <c r="O2397">
        <v>0</v>
      </c>
      <c r="P2397" t="s">
        <v>40</v>
      </c>
      <c r="Q2397">
        <v>7</v>
      </c>
      <c r="R2397" s="5">
        <v>8</v>
      </c>
      <c r="S2397">
        <v>3</v>
      </c>
      <c r="T2397">
        <v>11</v>
      </c>
      <c r="U2397" t="s">
        <v>146</v>
      </c>
      <c r="V2397">
        <v>7</v>
      </c>
      <c r="W2397">
        <v>1</v>
      </c>
      <c r="X2397">
        <v>60</v>
      </c>
      <c r="Y2397">
        <v>800</v>
      </c>
      <c r="Z2397">
        <v>804</v>
      </c>
      <c r="AA2397">
        <v>4750</v>
      </c>
      <c r="AB2397">
        <v>11</v>
      </c>
    </row>
    <row r="2398" spans="1:28" x14ac:dyDescent="0.25">
      <c r="A2398">
        <v>2397</v>
      </c>
      <c r="B2398">
        <v>66064</v>
      </c>
      <c r="C2398">
        <v>31825</v>
      </c>
      <c r="D2398">
        <v>31825</v>
      </c>
      <c r="E2398" s="1">
        <v>0.1409</v>
      </c>
      <c r="F2398" t="s">
        <v>23</v>
      </c>
      <c r="G2398" t="s">
        <v>76</v>
      </c>
      <c r="H2398" s="1">
        <v>4.3700000000000003E-2</v>
      </c>
      <c r="I2398" t="s">
        <v>24</v>
      </c>
      <c r="J2398" t="s">
        <v>17</v>
      </c>
      <c r="K2398">
        <v>6666.67</v>
      </c>
      <c r="L2398" t="s">
        <v>82</v>
      </c>
      <c r="M2398">
        <v>4</v>
      </c>
      <c r="N2398">
        <v>10864</v>
      </c>
      <c r="O2398">
        <v>0</v>
      </c>
      <c r="P2398" t="s">
        <v>64</v>
      </c>
      <c r="Q2398">
        <v>14</v>
      </c>
      <c r="R2398">
        <v>4</v>
      </c>
      <c r="S2398">
        <v>5</v>
      </c>
      <c r="T2398">
        <v>4</v>
      </c>
      <c r="U2398" t="s">
        <v>146</v>
      </c>
      <c r="V2398">
        <v>8</v>
      </c>
      <c r="W2398">
        <v>1</v>
      </c>
      <c r="X2398">
        <v>60</v>
      </c>
      <c r="Y2398">
        <v>750</v>
      </c>
      <c r="Z2398">
        <v>754</v>
      </c>
      <c r="AA2398">
        <v>6666.67</v>
      </c>
      <c r="AB2398">
        <v>4</v>
      </c>
    </row>
    <row r="2399" spans="1:28" x14ac:dyDescent="0.25">
      <c r="A2399">
        <v>2398</v>
      </c>
      <c r="B2399">
        <v>36798</v>
      </c>
      <c r="C2399">
        <v>24000</v>
      </c>
      <c r="D2399">
        <v>23975</v>
      </c>
      <c r="E2399" s="1">
        <v>0.1903</v>
      </c>
      <c r="F2399" t="s">
        <v>23</v>
      </c>
      <c r="G2399" t="s">
        <v>15</v>
      </c>
      <c r="H2399" s="1">
        <v>0.2258</v>
      </c>
      <c r="I2399" t="s">
        <v>85</v>
      </c>
      <c r="J2399" t="s">
        <v>17</v>
      </c>
      <c r="K2399">
        <v>5416.67</v>
      </c>
      <c r="L2399" t="s">
        <v>84</v>
      </c>
      <c r="M2399">
        <v>12</v>
      </c>
      <c r="N2399">
        <v>13066</v>
      </c>
      <c r="O2399">
        <v>0</v>
      </c>
      <c r="P2399" t="s">
        <v>49</v>
      </c>
      <c r="Q2399">
        <v>19</v>
      </c>
      <c r="R2399">
        <v>22</v>
      </c>
      <c r="S2399">
        <v>1</v>
      </c>
      <c r="T2399">
        <v>1</v>
      </c>
      <c r="U2399" t="s">
        <v>146</v>
      </c>
      <c r="V2399">
        <v>15</v>
      </c>
      <c r="W2399">
        <v>1</v>
      </c>
      <c r="X2399">
        <v>60</v>
      </c>
      <c r="Y2399">
        <v>680</v>
      </c>
      <c r="Z2399">
        <v>684</v>
      </c>
      <c r="AA2399">
        <v>5416.67</v>
      </c>
      <c r="AB2399">
        <v>1</v>
      </c>
    </row>
    <row r="2400" spans="1:28" x14ac:dyDescent="0.25">
      <c r="A2400">
        <v>2399</v>
      </c>
      <c r="B2400">
        <v>5906</v>
      </c>
      <c r="C2400">
        <v>12800</v>
      </c>
      <c r="D2400">
        <v>12787.71</v>
      </c>
      <c r="E2400" s="1">
        <v>8.9399999999999993E-2</v>
      </c>
      <c r="F2400" t="s">
        <v>14</v>
      </c>
      <c r="G2400" t="s">
        <v>15</v>
      </c>
      <c r="H2400" s="1">
        <v>1.8E-3</v>
      </c>
      <c r="I2400" t="s">
        <v>59</v>
      </c>
      <c r="J2400" t="s">
        <v>17</v>
      </c>
      <c r="K2400">
        <v>2833.33</v>
      </c>
      <c r="L2400" t="s">
        <v>105</v>
      </c>
      <c r="M2400">
        <v>7</v>
      </c>
      <c r="N2400">
        <v>306</v>
      </c>
      <c r="O2400">
        <v>0</v>
      </c>
      <c r="P2400" t="s">
        <v>64</v>
      </c>
      <c r="Q2400">
        <v>8</v>
      </c>
      <c r="R2400">
        <v>0</v>
      </c>
      <c r="S2400">
        <v>1</v>
      </c>
      <c r="T2400">
        <v>4</v>
      </c>
      <c r="U2400" t="s">
        <v>146</v>
      </c>
      <c r="V2400">
        <v>6</v>
      </c>
      <c r="W2400">
        <v>1</v>
      </c>
      <c r="X2400">
        <v>36</v>
      </c>
      <c r="Y2400">
        <v>815</v>
      </c>
      <c r="Z2400">
        <v>819</v>
      </c>
      <c r="AA2400">
        <v>2833.33</v>
      </c>
      <c r="AB2400">
        <v>4</v>
      </c>
    </row>
    <row r="2401" spans="1:28" x14ac:dyDescent="0.25">
      <c r="A2401">
        <v>2400</v>
      </c>
      <c r="B2401">
        <v>24044</v>
      </c>
      <c r="C2401">
        <v>20000</v>
      </c>
      <c r="D2401">
        <v>20000</v>
      </c>
      <c r="E2401" s="1">
        <v>0.1399</v>
      </c>
      <c r="F2401" t="s">
        <v>23</v>
      </c>
      <c r="G2401" t="s">
        <v>15</v>
      </c>
      <c r="H2401" s="1">
        <v>0.21329999999999999</v>
      </c>
      <c r="I2401" t="s">
        <v>94</v>
      </c>
      <c r="J2401" t="s">
        <v>35</v>
      </c>
      <c r="K2401">
        <v>4167</v>
      </c>
      <c r="L2401" t="s">
        <v>106</v>
      </c>
      <c r="M2401">
        <v>8</v>
      </c>
      <c r="N2401">
        <v>11372</v>
      </c>
      <c r="O2401">
        <v>3</v>
      </c>
      <c r="P2401" t="s">
        <v>32</v>
      </c>
      <c r="Q2401">
        <v>13</v>
      </c>
      <c r="R2401">
        <v>21</v>
      </c>
      <c r="S2401">
        <v>1</v>
      </c>
      <c r="T2401">
        <v>9</v>
      </c>
      <c r="U2401" t="s">
        <v>149</v>
      </c>
      <c r="V2401">
        <v>9</v>
      </c>
      <c r="W2401">
        <v>1</v>
      </c>
      <c r="X2401">
        <v>60</v>
      </c>
      <c r="Y2401">
        <v>745</v>
      </c>
      <c r="Z2401">
        <v>749</v>
      </c>
      <c r="AA2401">
        <v>4167</v>
      </c>
      <c r="AB2401">
        <v>9</v>
      </c>
    </row>
    <row r="2402" spans="1:28" x14ac:dyDescent="0.25">
      <c r="A2402">
        <v>2401</v>
      </c>
      <c r="B2402">
        <v>41244</v>
      </c>
      <c r="C2402">
        <v>15000</v>
      </c>
      <c r="D2402">
        <v>15000</v>
      </c>
      <c r="E2402" s="1">
        <v>0.12690000000000001</v>
      </c>
      <c r="F2402" t="s">
        <v>14</v>
      </c>
      <c r="G2402" t="s">
        <v>15</v>
      </c>
      <c r="H2402" s="1">
        <v>0.14019999999999999</v>
      </c>
      <c r="I2402" t="s">
        <v>71</v>
      </c>
      <c r="J2402" t="s">
        <v>31</v>
      </c>
      <c r="K2402">
        <v>3916.67</v>
      </c>
      <c r="L2402" t="s">
        <v>42</v>
      </c>
      <c r="M2402">
        <v>11</v>
      </c>
      <c r="N2402">
        <v>16355</v>
      </c>
      <c r="O2402">
        <v>1</v>
      </c>
      <c r="P2402" t="s">
        <v>53</v>
      </c>
      <c r="Q2402">
        <v>12</v>
      </c>
      <c r="R2402">
        <v>14</v>
      </c>
      <c r="S2402">
        <v>1</v>
      </c>
      <c r="T2402">
        <v>7</v>
      </c>
      <c r="U2402" t="s">
        <v>147</v>
      </c>
      <c r="V2402">
        <v>12</v>
      </c>
      <c r="W2402">
        <v>0</v>
      </c>
      <c r="X2402">
        <v>36</v>
      </c>
      <c r="Y2402">
        <v>705</v>
      </c>
      <c r="Z2402">
        <v>709</v>
      </c>
      <c r="AA2402">
        <v>3916.67</v>
      </c>
      <c r="AB2402">
        <v>7</v>
      </c>
    </row>
    <row r="2403" spans="1:28" x14ac:dyDescent="0.25">
      <c r="A2403">
        <v>2402</v>
      </c>
      <c r="B2403">
        <v>19585</v>
      </c>
      <c r="C2403">
        <v>15000</v>
      </c>
      <c r="D2403">
        <v>14950</v>
      </c>
      <c r="E2403" s="1">
        <v>0.14169999999999999</v>
      </c>
      <c r="F2403" t="s">
        <v>14</v>
      </c>
      <c r="G2403" t="s">
        <v>101</v>
      </c>
      <c r="H2403" s="1">
        <v>8.4599999999999995E-2</v>
      </c>
      <c r="I2403" t="s">
        <v>116</v>
      </c>
      <c r="J2403" t="s">
        <v>17</v>
      </c>
      <c r="K2403">
        <v>6666.67</v>
      </c>
      <c r="L2403" t="s">
        <v>25</v>
      </c>
      <c r="M2403">
        <v>8</v>
      </c>
      <c r="N2403">
        <v>1073</v>
      </c>
      <c r="O2403">
        <v>2</v>
      </c>
      <c r="P2403" t="s">
        <v>28</v>
      </c>
      <c r="Q2403">
        <v>14</v>
      </c>
      <c r="R2403">
        <v>8</v>
      </c>
      <c r="S2403">
        <v>0</v>
      </c>
      <c r="T2403">
        <v>5</v>
      </c>
      <c r="U2403" t="s">
        <v>148</v>
      </c>
      <c r="V2403">
        <v>14</v>
      </c>
      <c r="W2403">
        <v>1</v>
      </c>
      <c r="X2403">
        <v>36</v>
      </c>
      <c r="Y2403">
        <v>690</v>
      </c>
      <c r="Z2403">
        <v>694</v>
      </c>
      <c r="AA2403">
        <v>6666.67</v>
      </c>
      <c r="AB2403">
        <v>5</v>
      </c>
    </row>
    <row r="2404" spans="1:28" x14ac:dyDescent="0.25">
      <c r="A2404">
        <v>2403</v>
      </c>
      <c r="B2404">
        <v>384</v>
      </c>
      <c r="C2404">
        <v>5000</v>
      </c>
      <c r="D2404">
        <v>3150</v>
      </c>
      <c r="E2404" s="1">
        <v>0.13930000000000001</v>
      </c>
      <c r="F2404" t="s">
        <v>14</v>
      </c>
      <c r="G2404" t="s">
        <v>58</v>
      </c>
      <c r="H2404" s="1">
        <v>0.22570000000000001</v>
      </c>
      <c r="I2404" t="s">
        <v>93</v>
      </c>
      <c r="J2404" t="s">
        <v>17</v>
      </c>
      <c r="K2404">
        <v>6000</v>
      </c>
      <c r="L2404" t="s">
        <v>73</v>
      </c>
      <c r="M2404">
        <v>17</v>
      </c>
      <c r="N2404">
        <v>29877</v>
      </c>
      <c r="O2404">
        <v>2</v>
      </c>
      <c r="P2404" t="s">
        <v>40</v>
      </c>
      <c r="Q2404">
        <v>13</v>
      </c>
      <c r="R2404">
        <v>22</v>
      </c>
      <c r="S2404">
        <v>0</v>
      </c>
      <c r="T2404">
        <v>11</v>
      </c>
      <c r="U2404" t="s">
        <v>148</v>
      </c>
      <c r="V2404">
        <v>18</v>
      </c>
      <c r="W2404">
        <v>1</v>
      </c>
      <c r="X2404">
        <v>36</v>
      </c>
      <c r="Y2404">
        <v>660</v>
      </c>
      <c r="Z2404">
        <v>664</v>
      </c>
      <c r="AA2404">
        <v>6000</v>
      </c>
      <c r="AB2404">
        <v>11</v>
      </c>
    </row>
    <row r="2405" spans="1:28" x14ac:dyDescent="0.25">
      <c r="A2405">
        <v>2404</v>
      </c>
      <c r="B2405">
        <v>74981</v>
      </c>
      <c r="C2405">
        <v>14000</v>
      </c>
      <c r="D2405">
        <v>14000</v>
      </c>
      <c r="E2405" s="1">
        <v>0.1409</v>
      </c>
      <c r="F2405" t="s">
        <v>14</v>
      </c>
      <c r="G2405" t="s">
        <v>75</v>
      </c>
      <c r="H2405" s="1">
        <v>0.15190000000000001</v>
      </c>
      <c r="I2405" t="s">
        <v>103</v>
      </c>
      <c r="J2405" t="s">
        <v>31</v>
      </c>
      <c r="K2405">
        <v>5416.67</v>
      </c>
      <c r="L2405" t="s">
        <v>25</v>
      </c>
      <c r="M2405">
        <v>6</v>
      </c>
      <c r="N2405">
        <v>4211</v>
      </c>
      <c r="O2405">
        <v>0</v>
      </c>
      <c r="P2405" t="s">
        <v>28</v>
      </c>
      <c r="Q2405">
        <v>14</v>
      </c>
      <c r="R2405">
        <v>15</v>
      </c>
      <c r="S2405">
        <v>0</v>
      </c>
      <c r="T2405">
        <v>5</v>
      </c>
      <c r="U2405" t="s">
        <v>146</v>
      </c>
      <c r="V2405">
        <v>14</v>
      </c>
      <c r="W2405">
        <v>0</v>
      </c>
      <c r="X2405">
        <v>36</v>
      </c>
      <c r="Y2405">
        <v>690</v>
      </c>
      <c r="Z2405">
        <v>694</v>
      </c>
      <c r="AA2405">
        <v>5416.67</v>
      </c>
      <c r="AB2405">
        <v>5</v>
      </c>
    </row>
    <row r="2406" spans="1:28" x14ac:dyDescent="0.25">
      <c r="A2406">
        <v>2405</v>
      </c>
      <c r="B2406">
        <v>54428</v>
      </c>
      <c r="C2406">
        <v>21000</v>
      </c>
      <c r="D2406">
        <v>21000</v>
      </c>
      <c r="E2406" s="1">
        <v>0.13669999999999999</v>
      </c>
      <c r="F2406" t="s">
        <v>14</v>
      </c>
      <c r="G2406" t="s">
        <v>33</v>
      </c>
      <c r="H2406" s="1">
        <v>8.0799999999999997E-2</v>
      </c>
      <c r="I2406" t="s">
        <v>24</v>
      </c>
      <c r="J2406" t="s">
        <v>31</v>
      </c>
      <c r="K2406">
        <v>7916.67</v>
      </c>
      <c r="L2406" t="s">
        <v>42</v>
      </c>
      <c r="M2406">
        <v>6</v>
      </c>
      <c r="N2406">
        <v>6524</v>
      </c>
      <c r="O2406">
        <v>1</v>
      </c>
      <c r="P2406" t="s">
        <v>49</v>
      </c>
      <c r="Q2406">
        <v>13</v>
      </c>
      <c r="R2406">
        <v>8</v>
      </c>
      <c r="S2406">
        <v>3</v>
      </c>
      <c r="T2406">
        <v>1</v>
      </c>
      <c r="U2406" t="s">
        <v>147</v>
      </c>
      <c r="V2406">
        <v>12</v>
      </c>
      <c r="W2406">
        <v>0</v>
      </c>
      <c r="X2406">
        <v>36</v>
      </c>
      <c r="Y2406">
        <v>705</v>
      </c>
      <c r="Z2406">
        <v>709</v>
      </c>
      <c r="AA2406">
        <v>7916.67</v>
      </c>
      <c r="AB2406">
        <v>1</v>
      </c>
    </row>
    <row r="2407" spans="1:28" x14ac:dyDescent="0.25">
      <c r="A2407">
        <v>2406</v>
      </c>
      <c r="B2407">
        <v>19348</v>
      </c>
      <c r="C2407">
        <v>5000</v>
      </c>
      <c r="D2407">
        <v>5000</v>
      </c>
      <c r="E2407" s="1">
        <v>6.9199999999999998E-2</v>
      </c>
      <c r="F2407" t="s">
        <v>14</v>
      </c>
      <c r="G2407" t="s">
        <v>15</v>
      </c>
      <c r="H2407" s="1">
        <v>0.18390000000000001</v>
      </c>
      <c r="I2407" t="s">
        <v>38</v>
      </c>
      <c r="J2407" t="s">
        <v>35</v>
      </c>
      <c r="K2407">
        <v>3333.33</v>
      </c>
      <c r="L2407" t="s">
        <v>51</v>
      </c>
      <c r="M2407">
        <v>8</v>
      </c>
      <c r="N2407">
        <v>5806</v>
      </c>
      <c r="O2407">
        <v>0</v>
      </c>
      <c r="P2407" t="s">
        <v>19</v>
      </c>
      <c r="Q2407">
        <v>6</v>
      </c>
      <c r="R2407">
        <v>18</v>
      </c>
      <c r="S2407">
        <v>1</v>
      </c>
      <c r="T2407">
        <v>0</v>
      </c>
      <c r="U2407" t="s">
        <v>146</v>
      </c>
      <c r="V2407">
        <v>10</v>
      </c>
      <c r="W2407">
        <v>1</v>
      </c>
      <c r="X2407">
        <v>36</v>
      </c>
      <c r="Y2407">
        <v>725</v>
      </c>
      <c r="Z2407">
        <v>729</v>
      </c>
      <c r="AA2407">
        <v>3333.33</v>
      </c>
      <c r="AB2407">
        <v>0</v>
      </c>
    </row>
    <row r="2408" spans="1:28" x14ac:dyDescent="0.25">
      <c r="A2408">
        <v>2407</v>
      </c>
      <c r="B2408">
        <v>82882</v>
      </c>
      <c r="C2408">
        <v>5000</v>
      </c>
      <c r="D2408">
        <v>5000</v>
      </c>
      <c r="E2408" s="1">
        <v>0.1212</v>
      </c>
      <c r="F2408" t="s">
        <v>14</v>
      </c>
      <c r="G2408" t="s">
        <v>29</v>
      </c>
      <c r="H2408" s="1">
        <v>0.2026</v>
      </c>
      <c r="I2408" t="s">
        <v>96</v>
      </c>
      <c r="J2408" t="s">
        <v>17</v>
      </c>
      <c r="K2408">
        <v>6250</v>
      </c>
      <c r="L2408" t="s">
        <v>62</v>
      </c>
      <c r="M2408">
        <v>19</v>
      </c>
      <c r="N2408">
        <v>33500</v>
      </c>
      <c r="O2408">
        <v>0</v>
      </c>
      <c r="P2408" t="s">
        <v>40</v>
      </c>
      <c r="Q2408">
        <v>12</v>
      </c>
      <c r="R2408">
        <v>20</v>
      </c>
      <c r="S2408">
        <v>2</v>
      </c>
      <c r="T2408">
        <v>11</v>
      </c>
      <c r="U2408" t="s">
        <v>146</v>
      </c>
      <c r="V2408">
        <v>15</v>
      </c>
      <c r="W2408">
        <v>1</v>
      </c>
      <c r="X2408">
        <v>36</v>
      </c>
      <c r="Y2408">
        <v>675</v>
      </c>
      <c r="Z2408">
        <v>679</v>
      </c>
      <c r="AA2408">
        <v>6250</v>
      </c>
      <c r="AB2408">
        <v>11</v>
      </c>
    </row>
    <row r="2409" spans="1:28" x14ac:dyDescent="0.25">
      <c r="A2409">
        <v>2408</v>
      </c>
      <c r="B2409">
        <v>91562</v>
      </c>
      <c r="C2409">
        <v>8000</v>
      </c>
      <c r="D2409">
        <v>8000</v>
      </c>
      <c r="E2409" s="1">
        <v>0.1114</v>
      </c>
      <c r="F2409" t="s">
        <v>14</v>
      </c>
      <c r="G2409" t="s">
        <v>29</v>
      </c>
      <c r="H2409" s="1">
        <v>5.9799999999999999E-2</v>
      </c>
      <c r="I2409" t="s">
        <v>92</v>
      </c>
      <c r="J2409" t="s">
        <v>17</v>
      </c>
      <c r="K2409">
        <v>4333.33</v>
      </c>
      <c r="L2409" t="s">
        <v>78</v>
      </c>
      <c r="M2409">
        <v>5</v>
      </c>
      <c r="N2409">
        <v>11822</v>
      </c>
      <c r="O2409">
        <v>2</v>
      </c>
      <c r="P2409" t="s">
        <v>40</v>
      </c>
      <c r="Q2409">
        <v>11</v>
      </c>
      <c r="R2409">
        <v>5</v>
      </c>
      <c r="S2409">
        <v>2</v>
      </c>
      <c r="T2409">
        <v>11</v>
      </c>
      <c r="U2409" t="s">
        <v>148</v>
      </c>
      <c r="V2409">
        <v>12</v>
      </c>
      <c r="W2409">
        <v>1</v>
      </c>
      <c r="X2409">
        <v>36</v>
      </c>
      <c r="Y2409">
        <v>710</v>
      </c>
      <c r="Z2409">
        <v>714</v>
      </c>
      <c r="AA2409">
        <v>4333.33</v>
      </c>
      <c r="AB2409">
        <v>11</v>
      </c>
    </row>
    <row r="2410" spans="1:28" x14ac:dyDescent="0.25">
      <c r="A2410">
        <v>2409</v>
      </c>
      <c r="B2410">
        <v>75837</v>
      </c>
      <c r="C2410">
        <v>10000</v>
      </c>
      <c r="D2410">
        <v>10000</v>
      </c>
      <c r="E2410" s="1">
        <v>0.22470000000000001</v>
      </c>
      <c r="F2410" t="s">
        <v>14</v>
      </c>
      <c r="G2410" t="s">
        <v>15</v>
      </c>
      <c r="H2410" s="1">
        <v>0.34260000000000002</v>
      </c>
      <c r="I2410" t="s">
        <v>72</v>
      </c>
      <c r="J2410" t="s">
        <v>17</v>
      </c>
      <c r="K2410">
        <v>6200</v>
      </c>
      <c r="L2410" t="s">
        <v>62</v>
      </c>
      <c r="M2410">
        <v>36</v>
      </c>
      <c r="N2410">
        <v>28850</v>
      </c>
      <c r="O2410">
        <v>1</v>
      </c>
      <c r="P2410" t="s">
        <v>37</v>
      </c>
      <c r="Q2410">
        <v>22</v>
      </c>
      <c r="R2410">
        <v>34</v>
      </c>
      <c r="S2410">
        <v>1</v>
      </c>
      <c r="T2410">
        <v>3</v>
      </c>
      <c r="U2410" t="s">
        <v>147</v>
      </c>
      <c r="V2410">
        <v>15</v>
      </c>
      <c r="W2410">
        <v>1</v>
      </c>
      <c r="X2410">
        <v>36</v>
      </c>
      <c r="Y2410">
        <v>675</v>
      </c>
      <c r="Z2410">
        <v>679</v>
      </c>
      <c r="AA2410">
        <v>6200</v>
      </c>
      <c r="AB2410">
        <v>3</v>
      </c>
    </row>
    <row r="2411" spans="1:28" x14ac:dyDescent="0.25">
      <c r="A2411">
        <v>2410</v>
      </c>
      <c r="B2411">
        <v>26195</v>
      </c>
      <c r="C2411">
        <v>7000</v>
      </c>
      <c r="D2411">
        <v>7000</v>
      </c>
      <c r="E2411" s="1">
        <v>6.9900000000000004E-2</v>
      </c>
      <c r="F2411" t="s">
        <v>14</v>
      </c>
      <c r="G2411" t="s">
        <v>15</v>
      </c>
      <c r="H2411" s="1">
        <v>0.14319999999999999</v>
      </c>
      <c r="I2411" t="s">
        <v>24</v>
      </c>
      <c r="J2411" t="s">
        <v>31</v>
      </c>
      <c r="K2411">
        <v>5166.67</v>
      </c>
      <c r="L2411" t="s">
        <v>104</v>
      </c>
      <c r="M2411">
        <v>6</v>
      </c>
      <c r="N2411">
        <v>0</v>
      </c>
      <c r="O2411">
        <v>1</v>
      </c>
      <c r="P2411" t="s">
        <v>40</v>
      </c>
      <c r="Q2411">
        <v>6</v>
      </c>
      <c r="R2411">
        <v>14</v>
      </c>
      <c r="S2411">
        <v>1</v>
      </c>
      <c r="T2411">
        <v>11</v>
      </c>
      <c r="U2411" t="s">
        <v>147</v>
      </c>
      <c r="V2411">
        <v>8</v>
      </c>
      <c r="W2411">
        <v>0</v>
      </c>
      <c r="X2411">
        <v>36</v>
      </c>
      <c r="Y2411">
        <v>775</v>
      </c>
      <c r="Z2411">
        <v>779</v>
      </c>
      <c r="AA2411">
        <v>5166.67</v>
      </c>
      <c r="AB2411">
        <v>11</v>
      </c>
    </row>
    <row r="2412" spans="1:28" x14ac:dyDescent="0.25">
      <c r="A2412">
        <v>2411</v>
      </c>
      <c r="B2412">
        <v>60761</v>
      </c>
      <c r="C2412">
        <v>11000</v>
      </c>
      <c r="D2412">
        <v>11000</v>
      </c>
      <c r="E2412" s="1">
        <v>6.0299999999999999E-2</v>
      </c>
      <c r="F2412" t="s">
        <v>14</v>
      </c>
      <c r="G2412" t="s">
        <v>15</v>
      </c>
      <c r="H2412" s="1">
        <v>0.12039999999999999</v>
      </c>
      <c r="I2412" t="s">
        <v>85</v>
      </c>
      <c r="J2412" t="s">
        <v>17</v>
      </c>
      <c r="K2412">
        <v>5836.67</v>
      </c>
      <c r="L2412" t="s">
        <v>95</v>
      </c>
      <c r="M2412">
        <v>12</v>
      </c>
      <c r="N2412">
        <v>420</v>
      </c>
      <c r="O2412">
        <v>0</v>
      </c>
      <c r="P2412" t="s">
        <v>19</v>
      </c>
      <c r="Q2412">
        <v>6</v>
      </c>
      <c r="R2412">
        <v>12</v>
      </c>
      <c r="S2412">
        <v>1</v>
      </c>
      <c r="T2412">
        <v>0</v>
      </c>
      <c r="U2412" t="s">
        <v>146</v>
      </c>
      <c r="V2412">
        <v>7</v>
      </c>
      <c r="W2412">
        <v>1</v>
      </c>
      <c r="X2412">
        <v>36</v>
      </c>
      <c r="Y2412">
        <v>790</v>
      </c>
      <c r="Z2412">
        <v>794</v>
      </c>
      <c r="AA2412">
        <v>5836.67</v>
      </c>
      <c r="AB2412">
        <v>0</v>
      </c>
    </row>
    <row r="2413" spans="1:28" x14ac:dyDescent="0.25">
      <c r="A2413">
        <v>2412</v>
      </c>
      <c r="B2413">
        <v>78382</v>
      </c>
      <c r="C2413">
        <v>28000</v>
      </c>
      <c r="D2413">
        <v>28000</v>
      </c>
      <c r="E2413" s="1">
        <v>0.2049</v>
      </c>
      <c r="F2413" t="s">
        <v>23</v>
      </c>
      <c r="G2413" t="s">
        <v>101</v>
      </c>
      <c r="H2413" s="1">
        <v>4.36E-2</v>
      </c>
      <c r="I2413" t="s">
        <v>103</v>
      </c>
      <c r="J2413" t="s">
        <v>31</v>
      </c>
      <c r="K2413">
        <v>8416.67</v>
      </c>
      <c r="L2413" t="s">
        <v>78</v>
      </c>
      <c r="M2413">
        <v>11</v>
      </c>
      <c r="N2413">
        <v>1327</v>
      </c>
      <c r="O2413">
        <v>0</v>
      </c>
      <c r="P2413" t="s">
        <v>28</v>
      </c>
      <c r="Q2413">
        <v>20</v>
      </c>
      <c r="R2413">
        <v>4</v>
      </c>
      <c r="S2413">
        <v>0</v>
      </c>
      <c r="T2413">
        <v>5</v>
      </c>
      <c r="U2413" t="s">
        <v>146</v>
      </c>
      <c r="V2413">
        <v>12</v>
      </c>
      <c r="W2413">
        <v>0</v>
      </c>
      <c r="X2413">
        <v>60</v>
      </c>
      <c r="Y2413">
        <v>710</v>
      </c>
      <c r="Z2413">
        <v>714</v>
      </c>
      <c r="AA2413">
        <v>8416.67</v>
      </c>
      <c r="AB2413">
        <v>5</v>
      </c>
    </row>
    <row r="2414" spans="1:28" x14ac:dyDescent="0.25">
      <c r="A2414">
        <v>2413</v>
      </c>
      <c r="B2414">
        <v>9618</v>
      </c>
      <c r="C2414">
        <v>24000</v>
      </c>
      <c r="D2414">
        <v>21963.64</v>
      </c>
      <c r="E2414" s="1">
        <v>0.1099</v>
      </c>
      <c r="F2414" t="s">
        <v>14</v>
      </c>
      <c r="G2414" t="s">
        <v>68</v>
      </c>
      <c r="H2414" s="1">
        <v>0.19270000000000001</v>
      </c>
      <c r="I2414" t="s">
        <v>61</v>
      </c>
      <c r="J2414" t="s">
        <v>17</v>
      </c>
      <c r="K2414">
        <v>12500</v>
      </c>
      <c r="L2414" t="s">
        <v>55</v>
      </c>
      <c r="M2414">
        <v>11</v>
      </c>
      <c r="N2414">
        <v>45989</v>
      </c>
      <c r="O2414">
        <v>0</v>
      </c>
      <c r="P2414" t="s">
        <v>40</v>
      </c>
      <c r="Q2414">
        <v>10</v>
      </c>
      <c r="R2414">
        <v>19</v>
      </c>
      <c r="S2414">
        <v>4</v>
      </c>
      <c r="T2414">
        <v>11</v>
      </c>
      <c r="U2414" t="s">
        <v>146</v>
      </c>
      <c r="V2414">
        <v>9</v>
      </c>
      <c r="W2414">
        <v>1</v>
      </c>
      <c r="X2414">
        <v>36</v>
      </c>
      <c r="Y2414">
        <v>740</v>
      </c>
      <c r="Z2414">
        <v>744</v>
      </c>
      <c r="AA2414">
        <v>12500</v>
      </c>
      <c r="AB2414">
        <v>11</v>
      </c>
    </row>
    <row r="2415" spans="1:28" x14ac:dyDescent="0.25">
      <c r="A2415">
        <v>2414</v>
      </c>
      <c r="B2415">
        <v>82216</v>
      </c>
      <c r="C2415">
        <v>15000</v>
      </c>
      <c r="D2415">
        <v>15000</v>
      </c>
      <c r="E2415" s="1">
        <v>8.8999999999999996E-2</v>
      </c>
      <c r="F2415" t="s">
        <v>14</v>
      </c>
      <c r="G2415" t="s">
        <v>15</v>
      </c>
      <c r="H2415" s="1">
        <v>0.13589999999999999</v>
      </c>
      <c r="I2415" t="s">
        <v>24</v>
      </c>
      <c r="J2415" t="s">
        <v>17</v>
      </c>
      <c r="K2415">
        <v>9583.33</v>
      </c>
      <c r="L2415" t="s">
        <v>18</v>
      </c>
      <c r="M2415">
        <v>10</v>
      </c>
      <c r="N2415">
        <v>13427</v>
      </c>
      <c r="O2415">
        <v>3</v>
      </c>
      <c r="P2415" t="s">
        <v>28</v>
      </c>
      <c r="Q2415">
        <v>8</v>
      </c>
      <c r="R2415">
        <v>13</v>
      </c>
      <c r="S2415">
        <v>1</v>
      </c>
      <c r="T2415">
        <v>5</v>
      </c>
      <c r="U2415" t="s">
        <v>149</v>
      </c>
      <c r="V2415">
        <v>9</v>
      </c>
      <c r="W2415">
        <v>1</v>
      </c>
      <c r="X2415">
        <v>36</v>
      </c>
      <c r="Y2415">
        <v>735</v>
      </c>
      <c r="Z2415">
        <v>739</v>
      </c>
      <c r="AA2415">
        <v>9583.33</v>
      </c>
      <c r="AB2415">
        <v>5</v>
      </c>
    </row>
    <row r="2416" spans="1:28" x14ac:dyDescent="0.25">
      <c r="A2416">
        <v>2415</v>
      </c>
      <c r="B2416">
        <v>87554</v>
      </c>
      <c r="C2416">
        <v>24000</v>
      </c>
      <c r="D2416">
        <v>23950</v>
      </c>
      <c r="E2416" s="1">
        <v>0.24890000000000001</v>
      </c>
      <c r="F2416" t="s">
        <v>14</v>
      </c>
      <c r="G2416" t="s">
        <v>15</v>
      </c>
      <c r="H2416" s="1">
        <v>0.29459999999999997</v>
      </c>
      <c r="I2416" t="s">
        <v>66</v>
      </c>
      <c r="J2416" t="s">
        <v>17</v>
      </c>
      <c r="K2416">
        <v>10737.5</v>
      </c>
      <c r="L2416" t="s">
        <v>73</v>
      </c>
      <c r="M2416">
        <v>26</v>
      </c>
      <c r="N2416">
        <v>34602</v>
      </c>
      <c r="O2416">
        <v>2</v>
      </c>
      <c r="P2416" t="s">
        <v>40</v>
      </c>
      <c r="Q2416">
        <v>24</v>
      </c>
      <c r="R2416">
        <v>29</v>
      </c>
      <c r="S2416">
        <v>1</v>
      </c>
      <c r="T2416">
        <v>11</v>
      </c>
      <c r="U2416" t="s">
        <v>148</v>
      </c>
      <c r="V2416">
        <v>18</v>
      </c>
      <c r="W2416">
        <v>1</v>
      </c>
      <c r="X2416">
        <v>36</v>
      </c>
      <c r="Y2416">
        <v>660</v>
      </c>
      <c r="Z2416">
        <v>664</v>
      </c>
      <c r="AA2416">
        <v>10737.5</v>
      </c>
      <c r="AB2416">
        <v>11</v>
      </c>
    </row>
    <row r="2417" spans="1:28" x14ac:dyDescent="0.25">
      <c r="A2417">
        <v>2416</v>
      </c>
      <c r="B2417">
        <v>33095</v>
      </c>
      <c r="C2417">
        <v>5000</v>
      </c>
      <c r="D2417">
        <v>5000</v>
      </c>
      <c r="E2417" s="1">
        <v>0.15959999999999999</v>
      </c>
      <c r="F2417" t="s">
        <v>14</v>
      </c>
      <c r="G2417" t="s">
        <v>45</v>
      </c>
      <c r="H2417" s="1">
        <v>0.14360000000000001</v>
      </c>
      <c r="I2417" t="s">
        <v>71</v>
      </c>
      <c r="J2417" t="s">
        <v>31</v>
      </c>
      <c r="K2417">
        <v>8166.67</v>
      </c>
      <c r="L2417" t="s">
        <v>73</v>
      </c>
      <c r="M2417">
        <v>7</v>
      </c>
      <c r="N2417">
        <v>7900</v>
      </c>
      <c r="O2417">
        <v>1</v>
      </c>
      <c r="P2417" t="s">
        <v>40</v>
      </c>
      <c r="Q2417">
        <v>15</v>
      </c>
      <c r="R2417">
        <v>14</v>
      </c>
      <c r="S2417">
        <v>0</v>
      </c>
      <c r="T2417">
        <v>11</v>
      </c>
      <c r="U2417" t="s">
        <v>147</v>
      </c>
      <c r="V2417">
        <v>18</v>
      </c>
      <c r="W2417">
        <v>0</v>
      </c>
      <c r="X2417">
        <v>36</v>
      </c>
      <c r="Y2417">
        <v>660</v>
      </c>
      <c r="Z2417">
        <v>664</v>
      </c>
      <c r="AA2417">
        <v>8166.67</v>
      </c>
      <c r="AB2417">
        <v>11</v>
      </c>
    </row>
    <row r="2418" spans="1:28" x14ac:dyDescent="0.25">
      <c r="A2418">
        <v>2417</v>
      </c>
      <c r="B2418">
        <v>26087</v>
      </c>
      <c r="C2418">
        <v>10000</v>
      </c>
      <c r="D2418">
        <v>10000</v>
      </c>
      <c r="E2418" s="1">
        <v>0.10589999999999999</v>
      </c>
      <c r="F2418" t="s">
        <v>14</v>
      </c>
      <c r="G2418" t="s">
        <v>15</v>
      </c>
      <c r="H2418" s="1">
        <v>9.6799999999999997E-2</v>
      </c>
      <c r="I2418" t="s">
        <v>71</v>
      </c>
      <c r="J2418" t="s">
        <v>35</v>
      </c>
      <c r="K2418">
        <v>8333.33</v>
      </c>
      <c r="L2418" t="s">
        <v>52</v>
      </c>
      <c r="M2418">
        <v>5</v>
      </c>
      <c r="N2418">
        <v>35968</v>
      </c>
      <c r="O2418">
        <v>1</v>
      </c>
      <c r="P2418" t="s">
        <v>40</v>
      </c>
      <c r="Q2418">
        <v>10</v>
      </c>
      <c r="R2418">
        <v>9</v>
      </c>
      <c r="S2418">
        <v>1</v>
      </c>
      <c r="T2418">
        <v>11</v>
      </c>
      <c r="U2418" t="s">
        <v>147</v>
      </c>
      <c r="V2418">
        <v>9</v>
      </c>
      <c r="W2418">
        <v>1</v>
      </c>
      <c r="X2418">
        <v>36</v>
      </c>
      <c r="Y2418">
        <v>730</v>
      </c>
      <c r="Z2418">
        <v>734</v>
      </c>
      <c r="AA2418">
        <v>8333.33</v>
      </c>
      <c r="AB2418">
        <v>11</v>
      </c>
    </row>
    <row r="2419" spans="1:28" x14ac:dyDescent="0.25">
      <c r="A2419">
        <v>2418</v>
      </c>
      <c r="B2419">
        <v>49619</v>
      </c>
      <c r="C2419">
        <v>16000</v>
      </c>
      <c r="D2419">
        <v>16000</v>
      </c>
      <c r="E2419" s="1">
        <v>0.1855</v>
      </c>
      <c r="F2419" t="s">
        <v>14</v>
      </c>
      <c r="G2419" t="s">
        <v>15</v>
      </c>
      <c r="H2419" s="1">
        <v>0.23880000000000001</v>
      </c>
      <c r="I2419" t="s">
        <v>72</v>
      </c>
      <c r="J2419" t="s">
        <v>31</v>
      </c>
      <c r="K2419">
        <v>5653.67</v>
      </c>
      <c r="L2419" t="s">
        <v>73</v>
      </c>
      <c r="M2419">
        <v>12</v>
      </c>
      <c r="N2419">
        <v>16223</v>
      </c>
      <c r="O2419">
        <v>0</v>
      </c>
      <c r="P2419" t="s">
        <v>28</v>
      </c>
      <c r="Q2419">
        <v>18</v>
      </c>
      <c r="R2419">
        <v>23</v>
      </c>
      <c r="S2419">
        <v>1</v>
      </c>
      <c r="T2419">
        <v>5</v>
      </c>
      <c r="U2419" t="s">
        <v>146</v>
      </c>
      <c r="V2419">
        <v>18</v>
      </c>
      <c r="W2419">
        <v>0</v>
      </c>
      <c r="X2419">
        <v>36</v>
      </c>
      <c r="Y2419">
        <v>660</v>
      </c>
      <c r="Z2419">
        <v>664</v>
      </c>
      <c r="AA2419">
        <v>5653.67</v>
      </c>
      <c r="AB2419">
        <v>5</v>
      </c>
    </row>
    <row r="2420" spans="1:28" x14ac:dyDescent="0.25">
      <c r="A2420">
        <v>2419</v>
      </c>
      <c r="B2420">
        <v>2164</v>
      </c>
      <c r="C2420">
        <v>10000</v>
      </c>
      <c r="D2420">
        <v>6301.07</v>
      </c>
      <c r="E2420" s="1">
        <v>0.1411</v>
      </c>
      <c r="F2420" t="s">
        <v>14</v>
      </c>
      <c r="G2420" t="s">
        <v>15</v>
      </c>
      <c r="H2420" s="1">
        <v>0.16520000000000001</v>
      </c>
      <c r="I2420" t="s">
        <v>99</v>
      </c>
      <c r="J2420" t="s">
        <v>118</v>
      </c>
      <c r="K2420">
        <v>4583</v>
      </c>
      <c r="L2420" t="s">
        <v>84</v>
      </c>
      <c r="M2420">
        <v>16</v>
      </c>
      <c r="N2420">
        <v>18707</v>
      </c>
      <c r="O2420">
        <v>1</v>
      </c>
      <c r="P2420" t="s">
        <v>37</v>
      </c>
      <c r="Q2420">
        <v>14</v>
      </c>
      <c r="R2420">
        <v>16</v>
      </c>
      <c r="S2420">
        <v>1</v>
      </c>
      <c r="T2420">
        <v>3</v>
      </c>
      <c r="U2420" t="s">
        <v>147</v>
      </c>
      <c r="V2420">
        <v>15</v>
      </c>
      <c r="W2420">
        <v>0</v>
      </c>
      <c r="X2420">
        <v>36</v>
      </c>
      <c r="Y2420">
        <v>680</v>
      </c>
      <c r="Z2420">
        <v>684</v>
      </c>
      <c r="AA2420">
        <v>4583</v>
      </c>
      <c r="AB2420">
        <v>3</v>
      </c>
    </row>
    <row r="2421" spans="1:28" x14ac:dyDescent="0.25">
      <c r="A2421">
        <v>2420</v>
      </c>
      <c r="B2421">
        <v>94183</v>
      </c>
      <c r="C2421">
        <v>8000</v>
      </c>
      <c r="D2421">
        <v>8000</v>
      </c>
      <c r="E2421" s="1">
        <v>0.18490000000000001</v>
      </c>
      <c r="F2421" t="s">
        <v>14</v>
      </c>
      <c r="G2421" t="s">
        <v>15</v>
      </c>
      <c r="H2421" s="1">
        <v>0.23369999999999999</v>
      </c>
      <c r="I2421" t="s">
        <v>54</v>
      </c>
      <c r="J2421" t="s">
        <v>35</v>
      </c>
      <c r="K2421">
        <v>5000</v>
      </c>
      <c r="L2421" t="s">
        <v>36</v>
      </c>
      <c r="M2421">
        <v>17</v>
      </c>
      <c r="N2421">
        <v>18248</v>
      </c>
      <c r="O2421">
        <v>1</v>
      </c>
      <c r="P2421" t="s">
        <v>40</v>
      </c>
      <c r="Q2421">
        <v>18</v>
      </c>
      <c r="R2421">
        <v>23</v>
      </c>
      <c r="S2421">
        <v>1</v>
      </c>
      <c r="T2421">
        <v>11</v>
      </c>
      <c r="U2421" t="s">
        <v>147</v>
      </c>
      <c r="V2421">
        <v>16</v>
      </c>
      <c r="W2421">
        <v>1</v>
      </c>
      <c r="X2421">
        <v>36</v>
      </c>
      <c r="Y2421">
        <v>670</v>
      </c>
      <c r="Z2421">
        <v>674</v>
      </c>
      <c r="AA2421">
        <v>5000</v>
      </c>
      <c r="AB2421">
        <v>11</v>
      </c>
    </row>
    <row r="2422" spans="1:28" x14ac:dyDescent="0.25">
      <c r="A2422">
        <v>2421</v>
      </c>
      <c r="B2422">
        <v>39492</v>
      </c>
      <c r="C2422">
        <v>10000</v>
      </c>
      <c r="D2422">
        <v>10000</v>
      </c>
      <c r="E2422" s="1">
        <v>0.1171</v>
      </c>
      <c r="F2422" t="s">
        <v>14</v>
      </c>
      <c r="G2422" t="s">
        <v>33</v>
      </c>
      <c r="H2422" s="1">
        <v>8.6900000000000005E-2</v>
      </c>
      <c r="I2422" t="s">
        <v>71</v>
      </c>
      <c r="J2422" t="s">
        <v>31</v>
      </c>
      <c r="K2422">
        <v>2750</v>
      </c>
      <c r="L2422" t="s">
        <v>27</v>
      </c>
      <c r="M2422">
        <v>6</v>
      </c>
      <c r="N2422">
        <v>6621</v>
      </c>
      <c r="O2422">
        <v>0</v>
      </c>
      <c r="P2422" t="s">
        <v>37</v>
      </c>
      <c r="Q2422">
        <v>11</v>
      </c>
      <c r="R2422">
        <v>8</v>
      </c>
      <c r="S2422">
        <v>3</v>
      </c>
      <c r="T2422">
        <v>3</v>
      </c>
      <c r="U2422" t="s">
        <v>146</v>
      </c>
      <c r="V2422">
        <v>14</v>
      </c>
      <c r="W2422">
        <v>0</v>
      </c>
      <c r="X2422">
        <v>36</v>
      </c>
      <c r="Y2422">
        <v>695</v>
      </c>
      <c r="Z2422">
        <v>699</v>
      </c>
      <c r="AA2422">
        <v>2750</v>
      </c>
      <c r="AB2422">
        <v>3</v>
      </c>
    </row>
    <row r="2423" spans="1:28" x14ac:dyDescent="0.25">
      <c r="A2423">
        <v>2422</v>
      </c>
      <c r="B2423">
        <v>15510</v>
      </c>
      <c r="C2423">
        <v>5000</v>
      </c>
      <c r="D2423">
        <v>5000</v>
      </c>
      <c r="E2423" s="1">
        <v>5.79E-2</v>
      </c>
      <c r="F2423" t="s">
        <v>14</v>
      </c>
      <c r="G2423" t="s">
        <v>76</v>
      </c>
      <c r="H2423" s="1">
        <v>0.15690000000000001</v>
      </c>
      <c r="I2423" t="s">
        <v>71</v>
      </c>
      <c r="J2423" t="s">
        <v>35</v>
      </c>
      <c r="K2423">
        <v>5416.67</v>
      </c>
      <c r="L2423" t="s">
        <v>57</v>
      </c>
      <c r="M2423">
        <v>11</v>
      </c>
      <c r="N2423">
        <v>4979</v>
      </c>
      <c r="O2423">
        <v>0</v>
      </c>
      <c r="P2423" t="s">
        <v>40</v>
      </c>
      <c r="Q2423">
        <v>5</v>
      </c>
      <c r="R2423">
        <v>15</v>
      </c>
      <c r="S2423">
        <v>5</v>
      </c>
      <c r="T2423">
        <v>11</v>
      </c>
      <c r="U2423" t="s">
        <v>146</v>
      </c>
      <c r="V2423">
        <v>8</v>
      </c>
      <c r="W2423">
        <v>1</v>
      </c>
      <c r="X2423">
        <v>36</v>
      </c>
      <c r="Y2423">
        <v>760</v>
      </c>
      <c r="Z2423">
        <v>764</v>
      </c>
      <c r="AA2423">
        <v>5416.67</v>
      </c>
      <c r="AB2423">
        <v>11</v>
      </c>
    </row>
    <row r="2424" spans="1:28" x14ac:dyDescent="0.25">
      <c r="A2424">
        <v>2423</v>
      </c>
      <c r="B2424">
        <v>45453</v>
      </c>
      <c r="C2424">
        <v>20000</v>
      </c>
      <c r="D2424">
        <v>19975</v>
      </c>
      <c r="E2424" s="1">
        <v>0.2278</v>
      </c>
      <c r="F2424" t="s">
        <v>23</v>
      </c>
      <c r="G2424" t="s">
        <v>29</v>
      </c>
      <c r="H2424" s="1">
        <v>0.2442</v>
      </c>
      <c r="I2424" t="s">
        <v>108</v>
      </c>
      <c r="J2424" t="s">
        <v>17</v>
      </c>
      <c r="K2424">
        <v>5666.67</v>
      </c>
      <c r="L2424" t="s">
        <v>48</v>
      </c>
      <c r="M2424">
        <v>15</v>
      </c>
      <c r="N2424">
        <v>18451</v>
      </c>
      <c r="O2424">
        <v>0</v>
      </c>
      <c r="P2424" t="s">
        <v>53</v>
      </c>
      <c r="Q2424">
        <v>22</v>
      </c>
      <c r="R2424">
        <v>24</v>
      </c>
      <c r="S2424">
        <v>2</v>
      </c>
      <c r="T2424">
        <v>7</v>
      </c>
      <c r="U2424" t="s">
        <v>146</v>
      </c>
      <c r="V2424">
        <v>17</v>
      </c>
      <c r="W2424">
        <v>1</v>
      </c>
      <c r="X2424">
        <v>60</v>
      </c>
      <c r="Y2424">
        <v>665</v>
      </c>
      <c r="Z2424">
        <v>669</v>
      </c>
      <c r="AA2424">
        <v>5666.67</v>
      </c>
      <c r="AB2424">
        <v>7</v>
      </c>
    </row>
    <row r="2425" spans="1:28" x14ac:dyDescent="0.25">
      <c r="A2425">
        <v>2424</v>
      </c>
      <c r="B2425">
        <v>103374</v>
      </c>
      <c r="C2425">
        <v>3700</v>
      </c>
      <c r="D2425">
        <v>3600</v>
      </c>
      <c r="E2425" s="1">
        <v>7.8799999999999995E-2</v>
      </c>
      <c r="F2425" t="s">
        <v>14</v>
      </c>
      <c r="G2425" t="s">
        <v>33</v>
      </c>
      <c r="H2425" s="1">
        <v>0.1017</v>
      </c>
      <c r="I2425" t="s">
        <v>99</v>
      </c>
      <c r="J2425" t="s">
        <v>17</v>
      </c>
      <c r="K2425">
        <v>4985</v>
      </c>
      <c r="L2425" t="s">
        <v>39</v>
      </c>
      <c r="M2425">
        <v>6</v>
      </c>
      <c r="N2425">
        <v>11586</v>
      </c>
      <c r="O2425">
        <v>4</v>
      </c>
      <c r="P2425" t="s">
        <v>100</v>
      </c>
      <c r="Q2425">
        <v>7</v>
      </c>
      <c r="R2425">
        <v>10</v>
      </c>
      <c r="S2425">
        <v>3</v>
      </c>
      <c r="T2425" t="s">
        <v>100</v>
      </c>
      <c r="U2425" t="s">
        <v>149</v>
      </c>
      <c r="V2425">
        <v>11</v>
      </c>
      <c r="W2425">
        <v>1</v>
      </c>
      <c r="X2425">
        <v>36</v>
      </c>
      <c r="Y2425">
        <v>720</v>
      </c>
      <c r="Z2425">
        <v>724</v>
      </c>
      <c r="AA2425">
        <v>4985</v>
      </c>
      <c r="AB2425">
        <v>-1</v>
      </c>
    </row>
    <row r="2426" spans="1:28" x14ac:dyDescent="0.25">
      <c r="A2426">
        <v>2425</v>
      </c>
      <c r="B2426">
        <v>68176</v>
      </c>
      <c r="C2426">
        <v>15000</v>
      </c>
      <c r="D2426">
        <v>15000</v>
      </c>
      <c r="E2426" s="1">
        <v>0.1777</v>
      </c>
      <c r="F2426" t="s">
        <v>14</v>
      </c>
      <c r="G2426" t="s">
        <v>15</v>
      </c>
      <c r="H2426" s="1">
        <v>0.22450000000000001</v>
      </c>
      <c r="I2426" t="s">
        <v>74</v>
      </c>
      <c r="J2426" t="s">
        <v>31</v>
      </c>
      <c r="K2426">
        <v>3500</v>
      </c>
      <c r="L2426" t="s">
        <v>36</v>
      </c>
      <c r="M2426">
        <v>11</v>
      </c>
      <c r="N2426">
        <v>9868</v>
      </c>
      <c r="O2426">
        <v>0</v>
      </c>
      <c r="P2426" t="s">
        <v>53</v>
      </c>
      <c r="Q2426">
        <v>17</v>
      </c>
      <c r="R2426">
        <v>22</v>
      </c>
      <c r="S2426">
        <v>1</v>
      </c>
      <c r="T2426">
        <v>7</v>
      </c>
      <c r="U2426" t="s">
        <v>146</v>
      </c>
      <c r="V2426">
        <v>16</v>
      </c>
      <c r="W2426">
        <v>0</v>
      </c>
      <c r="X2426">
        <v>36</v>
      </c>
      <c r="Y2426">
        <v>670</v>
      </c>
      <c r="Z2426">
        <v>674</v>
      </c>
      <c r="AA2426">
        <v>3500</v>
      </c>
      <c r="AB2426">
        <v>7</v>
      </c>
    </row>
    <row r="2427" spans="1:28" x14ac:dyDescent="0.25">
      <c r="A2427">
        <v>2426</v>
      </c>
      <c r="B2427">
        <v>18049</v>
      </c>
      <c r="C2427">
        <v>9700</v>
      </c>
      <c r="D2427">
        <v>9700</v>
      </c>
      <c r="E2427" s="1">
        <v>0.1409</v>
      </c>
      <c r="F2427" t="s">
        <v>14</v>
      </c>
      <c r="G2427" t="s">
        <v>15</v>
      </c>
      <c r="H2427" s="1">
        <v>9.5200000000000007E-2</v>
      </c>
      <c r="I2427" t="s">
        <v>24</v>
      </c>
      <c r="J2427" t="s">
        <v>31</v>
      </c>
      <c r="K2427">
        <v>7333.33</v>
      </c>
      <c r="L2427" t="s">
        <v>48</v>
      </c>
      <c r="M2427">
        <v>9</v>
      </c>
      <c r="N2427">
        <v>14723</v>
      </c>
      <c r="O2427">
        <v>0</v>
      </c>
      <c r="P2427" t="s">
        <v>37</v>
      </c>
      <c r="Q2427">
        <v>14</v>
      </c>
      <c r="R2427">
        <v>9</v>
      </c>
      <c r="S2427">
        <v>1</v>
      </c>
      <c r="T2427">
        <v>3</v>
      </c>
      <c r="U2427" t="s">
        <v>146</v>
      </c>
      <c r="V2427">
        <v>17</v>
      </c>
      <c r="W2427">
        <v>0</v>
      </c>
      <c r="X2427">
        <v>36</v>
      </c>
      <c r="Y2427">
        <v>665</v>
      </c>
      <c r="Z2427">
        <v>669</v>
      </c>
      <c r="AA2427">
        <v>7333.33</v>
      </c>
      <c r="AB2427">
        <v>3</v>
      </c>
    </row>
    <row r="2428" spans="1:28" x14ac:dyDescent="0.25">
      <c r="A2428">
        <v>2427</v>
      </c>
      <c r="B2428">
        <v>70427</v>
      </c>
      <c r="C2428">
        <v>8450</v>
      </c>
      <c r="D2428">
        <v>8450</v>
      </c>
      <c r="E2428" s="1">
        <v>0.18490000000000001</v>
      </c>
      <c r="F2428" t="s">
        <v>14</v>
      </c>
      <c r="G2428" t="s">
        <v>101</v>
      </c>
      <c r="H2428" s="1">
        <v>0.2198</v>
      </c>
      <c r="I2428" t="s">
        <v>24</v>
      </c>
      <c r="J2428" t="s">
        <v>35</v>
      </c>
      <c r="K2428">
        <v>2083.33</v>
      </c>
      <c r="L2428" t="s">
        <v>73</v>
      </c>
      <c r="M2428">
        <v>14</v>
      </c>
      <c r="N2428">
        <v>7352</v>
      </c>
      <c r="O2428">
        <v>2</v>
      </c>
      <c r="P2428" t="s">
        <v>37</v>
      </c>
      <c r="Q2428">
        <v>18</v>
      </c>
      <c r="R2428">
        <v>21</v>
      </c>
      <c r="S2428">
        <v>0</v>
      </c>
      <c r="T2428">
        <v>3</v>
      </c>
      <c r="U2428" t="s">
        <v>148</v>
      </c>
      <c r="V2428">
        <v>18</v>
      </c>
      <c r="W2428">
        <v>1</v>
      </c>
      <c r="X2428">
        <v>36</v>
      </c>
      <c r="Y2428">
        <v>660</v>
      </c>
      <c r="Z2428">
        <v>664</v>
      </c>
      <c r="AA2428">
        <v>2083.33</v>
      </c>
      <c r="AB2428">
        <v>3</v>
      </c>
    </row>
    <row r="2429" spans="1:28" x14ac:dyDescent="0.25">
      <c r="A2429">
        <v>2428</v>
      </c>
      <c r="B2429">
        <v>80246</v>
      </c>
      <c r="C2429">
        <v>25000</v>
      </c>
      <c r="D2429">
        <v>25000</v>
      </c>
      <c r="E2429" s="1">
        <v>0.2049</v>
      </c>
      <c r="F2429" t="s">
        <v>23</v>
      </c>
      <c r="G2429" t="s">
        <v>15</v>
      </c>
      <c r="H2429" s="1">
        <v>9.1499999999999998E-2</v>
      </c>
      <c r="I2429" t="s">
        <v>71</v>
      </c>
      <c r="J2429" t="s">
        <v>31</v>
      </c>
      <c r="K2429">
        <v>5833.33</v>
      </c>
      <c r="L2429" t="s">
        <v>25</v>
      </c>
      <c r="M2429">
        <v>7</v>
      </c>
      <c r="N2429">
        <v>14953</v>
      </c>
      <c r="O2429">
        <v>0</v>
      </c>
      <c r="P2429" t="s">
        <v>32</v>
      </c>
      <c r="Q2429">
        <v>20</v>
      </c>
      <c r="R2429">
        <v>9</v>
      </c>
      <c r="S2429">
        <v>1</v>
      </c>
      <c r="T2429">
        <v>9</v>
      </c>
      <c r="U2429" t="s">
        <v>146</v>
      </c>
      <c r="V2429">
        <v>14</v>
      </c>
      <c r="W2429">
        <v>0</v>
      </c>
      <c r="X2429">
        <v>60</v>
      </c>
      <c r="Y2429">
        <v>690</v>
      </c>
      <c r="Z2429">
        <v>694</v>
      </c>
      <c r="AA2429">
        <v>5833.33</v>
      </c>
      <c r="AB2429">
        <v>9</v>
      </c>
    </row>
    <row r="2430" spans="1:28" x14ac:dyDescent="0.25">
      <c r="A2430">
        <v>2429</v>
      </c>
      <c r="B2430">
        <v>34730</v>
      </c>
      <c r="C2430">
        <v>25000</v>
      </c>
      <c r="D2430">
        <v>24950</v>
      </c>
      <c r="E2430" s="1">
        <v>0.13489999999999999</v>
      </c>
      <c r="F2430" t="s">
        <v>23</v>
      </c>
      <c r="G2430" t="s">
        <v>15</v>
      </c>
      <c r="H2430" s="1">
        <v>0.19969999999999999</v>
      </c>
      <c r="I2430" t="s">
        <v>99</v>
      </c>
      <c r="J2430" t="s">
        <v>35</v>
      </c>
      <c r="K2430">
        <v>4166.67</v>
      </c>
      <c r="L2430" t="s">
        <v>106</v>
      </c>
      <c r="M2430">
        <v>4</v>
      </c>
      <c r="N2430">
        <v>17849</v>
      </c>
      <c r="O2430">
        <v>0</v>
      </c>
      <c r="P2430" t="s">
        <v>37</v>
      </c>
      <c r="Q2430">
        <v>13</v>
      </c>
      <c r="R2430">
        <v>19</v>
      </c>
      <c r="S2430">
        <v>1</v>
      </c>
      <c r="T2430">
        <v>3</v>
      </c>
      <c r="U2430" t="s">
        <v>146</v>
      </c>
      <c r="V2430">
        <v>9</v>
      </c>
      <c r="W2430">
        <v>1</v>
      </c>
      <c r="X2430">
        <v>60</v>
      </c>
      <c r="Y2430">
        <v>745</v>
      </c>
      <c r="Z2430">
        <v>749</v>
      </c>
      <c r="AA2430">
        <v>4166.67</v>
      </c>
      <c r="AB2430">
        <v>3</v>
      </c>
    </row>
    <row r="2431" spans="1:28" x14ac:dyDescent="0.25">
      <c r="A2431">
        <v>2430</v>
      </c>
      <c r="B2431">
        <v>65776</v>
      </c>
      <c r="C2431">
        <v>15000</v>
      </c>
      <c r="D2431">
        <v>15000</v>
      </c>
      <c r="E2431" s="1">
        <v>0.1777</v>
      </c>
      <c r="F2431" t="s">
        <v>14</v>
      </c>
      <c r="G2431" t="s">
        <v>15</v>
      </c>
      <c r="H2431" s="1">
        <v>0.18240000000000001</v>
      </c>
      <c r="I2431" t="s">
        <v>61</v>
      </c>
      <c r="J2431" t="s">
        <v>17</v>
      </c>
      <c r="K2431">
        <v>6000</v>
      </c>
      <c r="L2431" t="s">
        <v>36</v>
      </c>
      <c r="M2431">
        <v>16</v>
      </c>
      <c r="N2431">
        <v>14513</v>
      </c>
      <c r="O2431">
        <v>2</v>
      </c>
      <c r="P2431" t="s">
        <v>40</v>
      </c>
      <c r="Q2431">
        <v>17</v>
      </c>
      <c r="R2431">
        <v>18</v>
      </c>
      <c r="S2431">
        <v>1</v>
      </c>
      <c r="T2431">
        <v>11</v>
      </c>
      <c r="U2431" t="s">
        <v>148</v>
      </c>
      <c r="V2431">
        <v>16</v>
      </c>
      <c r="W2431">
        <v>1</v>
      </c>
      <c r="X2431">
        <v>36</v>
      </c>
      <c r="Y2431">
        <v>670</v>
      </c>
      <c r="Z2431">
        <v>674</v>
      </c>
      <c r="AA2431">
        <v>6000</v>
      </c>
      <c r="AB2431">
        <v>11</v>
      </c>
    </row>
    <row r="2432" spans="1:28" x14ac:dyDescent="0.25">
      <c r="A2432">
        <v>2431</v>
      </c>
      <c r="B2432">
        <v>73194</v>
      </c>
      <c r="C2432">
        <v>14575</v>
      </c>
      <c r="D2432">
        <v>14575</v>
      </c>
      <c r="E2432" s="1">
        <v>0.1905</v>
      </c>
      <c r="F2432" t="s">
        <v>14</v>
      </c>
      <c r="G2432" t="s">
        <v>15</v>
      </c>
      <c r="H2432" s="1">
        <v>0.24229999999999999</v>
      </c>
      <c r="I2432" t="s">
        <v>116</v>
      </c>
      <c r="J2432" t="s">
        <v>31</v>
      </c>
      <c r="K2432">
        <v>3833.33</v>
      </c>
      <c r="L2432" t="s">
        <v>73</v>
      </c>
      <c r="M2432">
        <v>13</v>
      </c>
      <c r="N2432">
        <v>13753</v>
      </c>
      <c r="O2432">
        <v>0</v>
      </c>
      <c r="P2432" t="s">
        <v>40</v>
      </c>
      <c r="Q2432">
        <v>19</v>
      </c>
      <c r="R2432">
        <v>24</v>
      </c>
      <c r="S2432">
        <v>1</v>
      </c>
      <c r="T2432">
        <v>11</v>
      </c>
      <c r="U2432" t="s">
        <v>146</v>
      </c>
      <c r="V2432">
        <v>18</v>
      </c>
      <c r="W2432">
        <v>0</v>
      </c>
      <c r="X2432">
        <v>36</v>
      </c>
      <c r="Y2432">
        <v>660</v>
      </c>
      <c r="Z2432">
        <v>664</v>
      </c>
      <c r="AA2432">
        <v>3833.33</v>
      </c>
      <c r="AB2432">
        <v>11</v>
      </c>
    </row>
    <row r="2433" spans="1:28" x14ac:dyDescent="0.25">
      <c r="A2433">
        <v>2432</v>
      </c>
      <c r="B2433">
        <v>86479</v>
      </c>
      <c r="C2433">
        <v>14775</v>
      </c>
      <c r="D2433">
        <v>14775</v>
      </c>
      <c r="E2433" s="1">
        <v>0.21</v>
      </c>
      <c r="F2433" t="s">
        <v>23</v>
      </c>
      <c r="G2433" t="s">
        <v>15</v>
      </c>
      <c r="H2433" s="1">
        <v>0.27589999999999998</v>
      </c>
      <c r="I2433" t="s">
        <v>34</v>
      </c>
      <c r="J2433" t="s">
        <v>17</v>
      </c>
      <c r="K2433">
        <v>4473.33</v>
      </c>
      <c r="L2433" t="s">
        <v>62</v>
      </c>
      <c r="M2433">
        <v>10</v>
      </c>
      <c r="N2433">
        <v>33869</v>
      </c>
      <c r="O2433">
        <v>3</v>
      </c>
      <c r="P2433" t="s">
        <v>40</v>
      </c>
      <c r="Q2433">
        <v>21</v>
      </c>
      <c r="R2433">
        <v>27</v>
      </c>
      <c r="S2433">
        <v>1</v>
      </c>
      <c r="T2433">
        <v>11</v>
      </c>
      <c r="U2433" t="s">
        <v>149</v>
      </c>
      <c r="V2433">
        <v>15</v>
      </c>
      <c r="W2433">
        <v>1</v>
      </c>
      <c r="X2433">
        <v>60</v>
      </c>
      <c r="Y2433">
        <v>675</v>
      </c>
      <c r="Z2433">
        <v>679</v>
      </c>
      <c r="AA2433">
        <v>4473.33</v>
      </c>
      <c r="AB2433">
        <v>11</v>
      </c>
    </row>
    <row r="2434" spans="1:28" x14ac:dyDescent="0.25">
      <c r="A2434">
        <v>2433</v>
      </c>
      <c r="B2434">
        <v>12976</v>
      </c>
      <c r="C2434">
        <v>2000</v>
      </c>
      <c r="D2434">
        <v>2000</v>
      </c>
      <c r="E2434" s="1">
        <v>0.1149</v>
      </c>
      <c r="F2434" t="s">
        <v>14</v>
      </c>
      <c r="G2434" t="s">
        <v>76</v>
      </c>
      <c r="H2434" s="1">
        <v>2.4400000000000002E-2</v>
      </c>
      <c r="I2434" t="s">
        <v>24</v>
      </c>
      <c r="J2434" t="s">
        <v>31</v>
      </c>
      <c r="K2434">
        <v>2500</v>
      </c>
      <c r="L2434" t="s">
        <v>83</v>
      </c>
      <c r="M2434">
        <v>4</v>
      </c>
      <c r="N2434">
        <v>67</v>
      </c>
      <c r="O2434">
        <v>0</v>
      </c>
      <c r="P2434" t="s">
        <v>22</v>
      </c>
      <c r="Q2434">
        <v>11</v>
      </c>
      <c r="R2434">
        <v>2</v>
      </c>
      <c r="S2434">
        <v>5</v>
      </c>
      <c r="T2434">
        <v>2</v>
      </c>
      <c r="U2434" t="s">
        <v>146</v>
      </c>
      <c r="V2434">
        <v>13</v>
      </c>
      <c r="W2434">
        <v>0</v>
      </c>
      <c r="X2434">
        <v>36</v>
      </c>
      <c r="Y2434">
        <v>700</v>
      </c>
      <c r="Z2434">
        <v>704</v>
      </c>
      <c r="AA2434">
        <v>2500</v>
      </c>
      <c r="AB2434">
        <v>2</v>
      </c>
    </row>
    <row r="2435" spans="1:28" x14ac:dyDescent="0.25">
      <c r="A2435">
        <v>2434</v>
      </c>
      <c r="B2435">
        <v>62891</v>
      </c>
      <c r="C2435">
        <v>2575</v>
      </c>
      <c r="D2435">
        <v>2575</v>
      </c>
      <c r="E2435" s="1">
        <v>0.1016</v>
      </c>
      <c r="F2435" t="s">
        <v>14</v>
      </c>
      <c r="G2435" t="s">
        <v>15</v>
      </c>
      <c r="H2435" s="1">
        <v>0.27539999999999998</v>
      </c>
      <c r="I2435" t="s">
        <v>71</v>
      </c>
      <c r="J2435" t="s">
        <v>31</v>
      </c>
      <c r="K2435">
        <v>4166.67</v>
      </c>
      <c r="L2435" t="s">
        <v>27</v>
      </c>
      <c r="M2435">
        <v>12</v>
      </c>
      <c r="N2435">
        <v>18499</v>
      </c>
      <c r="O2435">
        <v>0</v>
      </c>
      <c r="P2435" t="s">
        <v>22</v>
      </c>
      <c r="Q2435">
        <v>10</v>
      </c>
      <c r="R2435">
        <v>27</v>
      </c>
      <c r="S2435">
        <v>1</v>
      </c>
      <c r="T2435">
        <v>2</v>
      </c>
      <c r="U2435" t="s">
        <v>146</v>
      </c>
      <c r="V2435">
        <v>14</v>
      </c>
      <c r="W2435">
        <v>0</v>
      </c>
      <c r="X2435">
        <v>36</v>
      </c>
      <c r="Y2435">
        <v>695</v>
      </c>
      <c r="Z2435">
        <v>699</v>
      </c>
      <c r="AA2435">
        <v>4166.67</v>
      </c>
      <c r="AB2435">
        <v>2</v>
      </c>
    </row>
    <row r="2436" spans="1:28" x14ac:dyDescent="0.25">
      <c r="A2436">
        <v>2435</v>
      </c>
      <c r="B2436">
        <v>63768</v>
      </c>
      <c r="C2436">
        <v>4200</v>
      </c>
      <c r="D2436">
        <v>4200</v>
      </c>
      <c r="E2436" s="1">
        <v>0.14330000000000001</v>
      </c>
      <c r="F2436" t="s">
        <v>23</v>
      </c>
      <c r="G2436" t="s">
        <v>58</v>
      </c>
      <c r="H2436" s="1">
        <v>0.1416</v>
      </c>
      <c r="I2436" t="s">
        <v>30</v>
      </c>
      <c r="J2436" t="s">
        <v>31</v>
      </c>
      <c r="K2436">
        <v>3850</v>
      </c>
      <c r="L2436" t="s">
        <v>83</v>
      </c>
      <c r="M2436">
        <v>4</v>
      </c>
      <c r="N2436">
        <v>5718</v>
      </c>
      <c r="O2436">
        <v>0</v>
      </c>
      <c r="P2436" t="s">
        <v>22</v>
      </c>
      <c r="Q2436">
        <v>14</v>
      </c>
      <c r="R2436">
        <v>14</v>
      </c>
      <c r="S2436">
        <v>0</v>
      </c>
      <c r="T2436">
        <v>2</v>
      </c>
      <c r="U2436" t="s">
        <v>146</v>
      </c>
      <c r="V2436">
        <v>13</v>
      </c>
      <c r="W2436">
        <v>0</v>
      </c>
      <c r="X2436">
        <v>60</v>
      </c>
      <c r="Y2436">
        <v>700</v>
      </c>
      <c r="Z2436">
        <v>704</v>
      </c>
      <c r="AA2436">
        <v>3850</v>
      </c>
      <c r="AB2436">
        <v>2</v>
      </c>
    </row>
    <row r="2437" spans="1:28" x14ac:dyDescent="0.25">
      <c r="A2437">
        <v>2436</v>
      </c>
      <c r="B2437">
        <v>6711</v>
      </c>
      <c r="C2437">
        <v>8000</v>
      </c>
      <c r="D2437">
        <v>8000</v>
      </c>
      <c r="E2437" s="1">
        <v>0.20519999999999999</v>
      </c>
      <c r="F2437" t="s">
        <v>14</v>
      </c>
      <c r="G2437" t="s">
        <v>101</v>
      </c>
      <c r="H2437" s="1">
        <v>8.1199999999999994E-2</v>
      </c>
      <c r="I2437" t="s">
        <v>34</v>
      </c>
      <c r="J2437" t="s">
        <v>31</v>
      </c>
      <c r="K2437">
        <v>2500</v>
      </c>
      <c r="L2437" t="s">
        <v>62</v>
      </c>
      <c r="M2437">
        <v>5</v>
      </c>
      <c r="N2437">
        <v>7327</v>
      </c>
      <c r="O2437">
        <v>2</v>
      </c>
      <c r="P2437" t="s">
        <v>19</v>
      </c>
      <c r="Q2437">
        <v>20</v>
      </c>
      <c r="R2437">
        <v>8</v>
      </c>
      <c r="S2437">
        <v>0</v>
      </c>
      <c r="T2437">
        <v>0</v>
      </c>
      <c r="U2437" t="s">
        <v>148</v>
      </c>
      <c r="V2437">
        <v>15</v>
      </c>
      <c r="W2437">
        <v>0</v>
      </c>
      <c r="X2437">
        <v>36</v>
      </c>
      <c r="Y2437">
        <v>675</v>
      </c>
      <c r="Z2437">
        <v>679</v>
      </c>
      <c r="AA2437">
        <v>2500</v>
      </c>
      <c r="AB2437">
        <v>0</v>
      </c>
    </row>
    <row r="2438" spans="1:28" x14ac:dyDescent="0.25">
      <c r="A2438">
        <v>2437</v>
      </c>
      <c r="B2438">
        <v>24353</v>
      </c>
      <c r="C2438">
        <v>9500</v>
      </c>
      <c r="D2438">
        <v>9500</v>
      </c>
      <c r="E2438" s="1">
        <v>0.1479</v>
      </c>
      <c r="F2438" t="s">
        <v>23</v>
      </c>
      <c r="G2438" t="s">
        <v>15</v>
      </c>
      <c r="H2438" s="1">
        <v>0.12130000000000001</v>
      </c>
      <c r="I2438" t="s">
        <v>107</v>
      </c>
      <c r="J2438" t="s">
        <v>31</v>
      </c>
      <c r="K2438">
        <v>3000</v>
      </c>
      <c r="L2438" t="s">
        <v>78</v>
      </c>
      <c r="M2438">
        <v>4</v>
      </c>
      <c r="N2438">
        <v>14227</v>
      </c>
      <c r="O2438">
        <v>1</v>
      </c>
      <c r="P2438" t="s">
        <v>37</v>
      </c>
      <c r="Q2438">
        <v>14</v>
      </c>
      <c r="R2438">
        <v>12</v>
      </c>
      <c r="S2438">
        <v>1</v>
      </c>
      <c r="T2438">
        <v>3</v>
      </c>
      <c r="U2438" t="s">
        <v>147</v>
      </c>
      <c r="V2438">
        <v>12</v>
      </c>
      <c r="W2438">
        <v>0</v>
      </c>
      <c r="X2438">
        <v>60</v>
      </c>
      <c r="Y2438">
        <v>710</v>
      </c>
      <c r="Z2438">
        <v>714</v>
      </c>
      <c r="AA2438">
        <v>3000</v>
      </c>
      <c r="AB2438">
        <v>3</v>
      </c>
    </row>
    <row r="2439" spans="1:28" x14ac:dyDescent="0.25">
      <c r="A2439">
        <v>2438</v>
      </c>
      <c r="B2439">
        <v>9115</v>
      </c>
      <c r="C2439">
        <v>16750</v>
      </c>
      <c r="D2439">
        <v>16445.93</v>
      </c>
      <c r="E2439" s="1">
        <v>9.8799999999999999E-2</v>
      </c>
      <c r="F2439" t="s">
        <v>14</v>
      </c>
      <c r="G2439" t="s">
        <v>29</v>
      </c>
      <c r="H2439" s="1">
        <v>0.10249999999999999</v>
      </c>
      <c r="I2439" t="s">
        <v>81</v>
      </c>
      <c r="J2439" t="s">
        <v>17</v>
      </c>
      <c r="K2439">
        <v>3338</v>
      </c>
      <c r="L2439" t="s">
        <v>82</v>
      </c>
      <c r="M2439">
        <v>10</v>
      </c>
      <c r="N2439">
        <v>18696</v>
      </c>
      <c r="O2439">
        <v>1</v>
      </c>
      <c r="P2439" t="s">
        <v>28</v>
      </c>
      <c r="Q2439">
        <v>9</v>
      </c>
      <c r="R2439">
        <v>10</v>
      </c>
      <c r="S2439">
        <v>2</v>
      </c>
      <c r="T2439">
        <v>5</v>
      </c>
      <c r="U2439" t="s">
        <v>147</v>
      </c>
      <c r="V2439">
        <v>8</v>
      </c>
      <c r="W2439">
        <v>1</v>
      </c>
      <c r="X2439">
        <v>36</v>
      </c>
      <c r="Y2439">
        <v>750</v>
      </c>
      <c r="Z2439">
        <v>754</v>
      </c>
      <c r="AA2439">
        <v>3338</v>
      </c>
      <c r="AB2439">
        <v>5</v>
      </c>
    </row>
    <row r="2440" spans="1:28" x14ac:dyDescent="0.25">
      <c r="A2440">
        <v>2439</v>
      </c>
      <c r="B2440">
        <v>83807</v>
      </c>
      <c r="C2440">
        <v>12300</v>
      </c>
      <c r="D2440">
        <v>12300</v>
      </c>
      <c r="E2440" s="1">
        <v>0.13109999999999999</v>
      </c>
      <c r="F2440" t="s">
        <v>14</v>
      </c>
      <c r="G2440" t="s">
        <v>15</v>
      </c>
      <c r="H2440" s="1">
        <v>8.0100000000000005E-2</v>
      </c>
      <c r="I2440" t="s">
        <v>72</v>
      </c>
      <c r="J2440" t="s">
        <v>35</v>
      </c>
      <c r="K2440">
        <v>3083.33</v>
      </c>
      <c r="L2440" t="s">
        <v>43</v>
      </c>
      <c r="M2440">
        <v>6</v>
      </c>
      <c r="N2440">
        <v>6162</v>
      </c>
      <c r="O2440">
        <v>0</v>
      </c>
      <c r="P2440" t="s">
        <v>32</v>
      </c>
      <c r="Q2440">
        <v>13</v>
      </c>
      <c r="R2440">
        <v>8</v>
      </c>
      <c r="S2440">
        <v>1</v>
      </c>
      <c r="T2440">
        <v>9</v>
      </c>
      <c r="U2440" t="s">
        <v>146</v>
      </c>
      <c r="V2440">
        <v>14</v>
      </c>
      <c r="W2440">
        <v>1</v>
      </c>
      <c r="X2440">
        <v>36</v>
      </c>
      <c r="Y2440">
        <v>685</v>
      </c>
      <c r="Z2440">
        <v>689</v>
      </c>
      <c r="AA2440">
        <v>3083.33</v>
      </c>
      <c r="AB2440">
        <v>9</v>
      </c>
    </row>
    <row r="2441" spans="1:28" x14ac:dyDescent="0.25">
      <c r="A2441">
        <v>2440</v>
      </c>
      <c r="B2441">
        <v>89837</v>
      </c>
      <c r="C2441">
        <v>4000</v>
      </c>
      <c r="D2441">
        <v>4000</v>
      </c>
      <c r="E2441" s="1">
        <v>0.17269999999999999</v>
      </c>
      <c r="F2441" t="s">
        <v>14</v>
      </c>
      <c r="G2441" t="s">
        <v>15</v>
      </c>
      <c r="H2441" s="1">
        <v>0.16289999999999999</v>
      </c>
      <c r="I2441" t="s">
        <v>20</v>
      </c>
      <c r="J2441" t="s">
        <v>17</v>
      </c>
      <c r="K2441">
        <v>3750</v>
      </c>
      <c r="L2441" t="s">
        <v>48</v>
      </c>
      <c r="M2441">
        <v>7</v>
      </c>
      <c r="N2441">
        <v>13284</v>
      </c>
      <c r="O2441">
        <v>1</v>
      </c>
      <c r="P2441" t="s">
        <v>64</v>
      </c>
      <c r="Q2441">
        <v>17</v>
      </c>
      <c r="R2441">
        <v>16</v>
      </c>
      <c r="S2441">
        <v>1</v>
      </c>
      <c r="T2441">
        <v>4</v>
      </c>
      <c r="U2441" t="s">
        <v>147</v>
      </c>
      <c r="V2441">
        <v>17</v>
      </c>
      <c r="W2441">
        <v>1</v>
      </c>
      <c r="X2441">
        <v>36</v>
      </c>
      <c r="Y2441">
        <v>665</v>
      </c>
      <c r="Z2441">
        <v>669</v>
      </c>
      <c r="AA2441">
        <v>3750</v>
      </c>
      <c r="AB2441">
        <v>4</v>
      </c>
    </row>
    <row r="2442" spans="1:28" x14ac:dyDescent="0.25">
      <c r="A2442">
        <v>2441</v>
      </c>
      <c r="B2442">
        <v>11723</v>
      </c>
      <c r="C2442">
        <v>20000</v>
      </c>
      <c r="D2442">
        <v>20000</v>
      </c>
      <c r="E2442" s="1">
        <v>0.183</v>
      </c>
      <c r="F2442" t="s">
        <v>23</v>
      </c>
      <c r="G2442" t="s">
        <v>15</v>
      </c>
      <c r="H2442" s="1">
        <v>0.15909999999999999</v>
      </c>
      <c r="I2442" t="s">
        <v>71</v>
      </c>
      <c r="J2442" t="s">
        <v>17</v>
      </c>
      <c r="K2442">
        <v>5833</v>
      </c>
      <c r="L2442" t="s">
        <v>25</v>
      </c>
      <c r="M2442">
        <v>5</v>
      </c>
      <c r="N2442">
        <v>16140</v>
      </c>
      <c r="O2442">
        <v>1</v>
      </c>
      <c r="P2442" t="s">
        <v>40</v>
      </c>
      <c r="Q2442">
        <v>18</v>
      </c>
      <c r="R2442">
        <v>15</v>
      </c>
      <c r="S2442">
        <v>1</v>
      </c>
      <c r="T2442">
        <v>11</v>
      </c>
      <c r="U2442" t="s">
        <v>147</v>
      </c>
      <c r="V2442">
        <v>14</v>
      </c>
      <c r="W2442">
        <v>1</v>
      </c>
      <c r="X2442">
        <v>60</v>
      </c>
      <c r="Y2442">
        <v>690</v>
      </c>
      <c r="Z2442">
        <v>694</v>
      </c>
      <c r="AA2442">
        <v>5833</v>
      </c>
      <c r="AB2442">
        <v>11</v>
      </c>
    </row>
    <row r="2443" spans="1:28" x14ac:dyDescent="0.25">
      <c r="A2443">
        <v>2442</v>
      </c>
      <c r="B2443">
        <v>22659</v>
      </c>
      <c r="C2443">
        <v>12000</v>
      </c>
      <c r="D2443">
        <v>12000</v>
      </c>
      <c r="E2443" s="1">
        <v>0.1268</v>
      </c>
      <c r="F2443" t="s">
        <v>23</v>
      </c>
      <c r="G2443" t="s">
        <v>29</v>
      </c>
      <c r="H2443" s="1">
        <v>9.5500000000000002E-2</v>
      </c>
      <c r="I2443" t="s">
        <v>69</v>
      </c>
      <c r="J2443" t="s">
        <v>17</v>
      </c>
      <c r="K2443">
        <v>9750</v>
      </c>
      <c r="L2443" t="s">
        <v>42</v>
      </c>
      <c r="M2443">
        <v>9</v>
      </c>
      <c r="N2443">
        <v>17259</v>
      </c>
      <c r="O2443">
        <v>0</v>
      </c>
      <c r="P2443" t="s">
        <v>44</v>
      </c>
      <c r="Q2443">
        <v>12</v>
      </c>
      <c r="R2443">
        <v>9</v>
      </c>
      <c r="S2443">
        <v>2</v>
      </c>
      <c r="T2443">
        <v>8</v>
      </c>
      <c r="U2443" t="s">
        <v>146</v>
      </c>
      <c r="V2443">
        <v>12</v>
      </c>
      <c r="W2443">
        <v>1</v>
      </c>
      <c r="X2443">
        <v>60</v>
      </c>
      <c r="Y2443">
        <v>705</v>
      </c>
      <c r="Z2443">
        <v>709</v>
      </c>
      <c r="AA2443">
        <v>9750</v>
      </c>
      <c r="AB2443">
        <v>8</v>
      </c>
    </row>
    <row r="2444" spans="1:28" x14ac:dyDescent="0.25">
      <c r="A2444">
        <v>2443</v>
      </c>
      <c r="B2444">
        <v>69872</v>
      </c>
      <c r="C2444">
        <v>4375</v>
      </c>
      <c r="D2444">
        <v>4375</v>
      </c>
      <c r="E2444" s="1">
        <v>0.14330000000000001</v>
      </c>
      <c r="F2444" t="s">
        <v>14</v>
      </c>
      <c r="G2444" t="s">
        <v>15</v>
      </c>
      <c r="H2444" s="2">
        <v>0.12</v>
      </c>
      <c r="I2444" t="s">
        <v>103</v>
      </c>
      <c r="J2444" t="s">
        <v>31</v>
      </c>
      <c r="K2444">
        <v>3333.33</v>
      </c>
      <c r="L2444" t="s">
        <v>62</v>
      </c>
      <c r="M2444">
        <v>10</v>
      </c>
      <c r="N2444">
        <v>2440</v>
      </c>
      <c r="O2444">
        <v>2</v>
      </c>
      <c r="P2444" t="s">
        <v>19</v>
      </c>
      <c r="Q2444">
        <v>14</v>
      </c>
      <c r="R2444" s="5">
        <v>12</v>
      </c>
      <c r="S2444">
        <v>1</v>
      </c>
      <c r="T2444">
        <v>0</v>
      </c>
      <c r="U2444" t="s">
        <v>148</v>
      </c>
      <c r="V2444">
        <v>15</v>
      </c>
      <c r="W2444">
        <v>0</v>
      </c>
      <c r="X2444">
        <v>36</v>
      </c>
      <c r="Y2444">
        <v>675</v>
      </c>
      <c r="Z2444">
        <v>679</v>
      </c>
      <c r="AA2444">
        <v>3333.33</v>
      </c>
      <c r="AB2444">
        <v>0</v>
      </c>
    </row>
    <row r="2445" spans="1:28" x14ac:dyDescent="0.25">
      <c r="A2445">
        <v>2444</v>
      </c>
      <c r="B2445">
        <v>9163</v>
      </c>
      <c r="C2445">
        <v>3000</v>
      </c>
      <c r="D2445">
        <v>3000</v>
      </c>
      <c r="E2445" s="1">
        <v>0.1459</v>
      </c>
      <c r="F2445" t="s">
        <v>14</v>
      </c>
      <c r="G2445" t="s">
        <v>33</v>
      </c>
      <c r="H2445" s="1">
        <v>0.19589999999999999</v>
      </c>
      <c r="I2445" t="s">
        <v>30</v>
      </c>
      <c r="J2445" t="s">
        <v>31</v>
      </c>
      <c r="K2445">
        <v>4073</v>
      </c>
      <c r="L2445" t="s">
        <v>73</v>
      </c>
      <c r="M2445">
        <v>8</v>
      </c>
      <c r="N2445">
        <v>6941</v>
      </c>
      <c r="O2445">
        <v>2</v>
      </c>
      <c r="P2445" t="s">
        <v>28</v>
      </c>
      <c r="Q2445">
        <v>14</v>
      </c>
      <c r="R2445">
        <v>19</v>
      </c>
      <c r="S2445">
        <v>3</v>
      </c>
      <c r="T2445">
        <v>5</v>
      </c>
      <c r="U2445" t="s">
        <v>148</v>
      </c>
      <c r="V2445">
        <v>18</v>
      </c>
      <c r="W2445">
        <v>0</v>
      </c>
      <c r="X2445">
        <v>36</v>
      </c>
      <c r="Y2445">
        <v>660</v>
      </c>
      <c r="Z2445">
        <v>664</v>
      </c>
      <c r="AA2445">
        <v>4073</v>
      </c>
      <c r="AB2445">
        <v>5</v>
      </c>
    </row>
    <row r="2446" spans="1:28" x14ac:dyDescent="0.25">
      <c r="A2446">
        <v>2445</v>
      </c>
      <c r="B2446">
        <v>59011</v>
      </c>
      <c r="C2446">
        <v>13000</v>
      </c>
      <c r="D2446">
        <v>13000</v>
      </c>
      <c r="E2446" s="1">
        <v>6.6199999999999995E-2</v>
      </c>
      <c r="F2446" t="s">
        <v>14</v>
      </c>
      <c r="G2446" t="s">
        <v>58</v>
      </c>
      <c r="H2446" s="1">
        <v>5.9499999999999997E-2</v>
      </c>
      <c r="I2446" t="s">
        <v>30</v>
      </c>
      <c r="J2446" t="s">
        <v>17</v>
      </c>
      <c r="K2446">
        <v>11666.67</v>
      </c>
      <c r="L2446" t="s">
        <v>82</v>
      </c>
      <c r="M2446">
        <v>16</v>
      </c>
      <c r="N2446">
        <v>11451</v>
      </c>
      <c r="O2446">
        <v>1</v>
      </c>
      <c r="P2446" t="s">
        <v>53</v>
      </c>
      <c r="Q2446">
        <v>6</v>
      </c>
      <c r="R2446">
        <v>5</v>
      </c>
      <c r="S2446">
        <v>0</v>
      </c>
      <c r="T2446">
        <v>7</v>
      </c>
      <c r="U2446" t="s">
        <v>147</v>
      </c>
      <c r="V2446">
        <v>8</v>
      </c>
      <c r="W2446">
        <v>1</v>
      </c>
      <c r="X2446">
        <v>36</v>
      </c>
      <c r="Y2446">
        <v>750</v>
      </c>
      <c r="Z2446">
        <v>754</v>
      </c>
      <c r="AA2446">
        <v>11666.67</v>
      </c>
      <c r="AB2446">
        <v>7</v>
      </c>
    </row>
    <row r="2447" spans="1:28" x14ac:dyDescent="0.25">
      <c r="A2447">
        <v>2446</v>
      </c>
      <c r="B2447">
        <v>92954</v>
      </c>
      <c r="C2447">
        <v>16200</v>
      </c>
      <c r="D2447">
        <v>16200</v>
      </c>
      <c r="E2447" s="1">
        <v>8.8999999999999996E-2</v>
      </c>
      <c r="F2447" t="s">
        <v>14</v>
      </c>
      <c r="G2447" t="s">
        <v>15</v>
      </c>
      <c r="H2447" s="1">
        <v>0.2276</v>
      </c>
      <c r="I2447" t="s">
        <v>71</v>
      </c>
      <c r="J2447" t="s">
        <v>17</v>
      </c>
      <c r="K2447">
        <v>4666.67</v>
      </c>
      <c r="L2447" t="s">
        <v>51</v>
      </c>
      <c r="M2447">
        <v>8</v>
      </c>
      <c r="N2447">
        <v>15503</v>
      </c>
      <c r="O2447">
        <v>0</v>
      </c>
      <c r="P2447" t="s">
        <v>53</v>
      </c>
      <c r="Q2447">
        <v>8</v>
      </c>
      <c r="R2447">
        <v>22</v>
      </c>
      <c r="S2447">
        <v>1</v>
      </c>
      <c r="T2447">
        <v>7</v>
      </c>
      <c r="U2447" t="s">
        <v>146</v>
      </c>
      <c r="V2447">
        <v>10</v>
      </c>
      <c r="W2447">
        <v>1</v>
      </c>
      <c r="X2447">
        <v>36</v>
      </c>
      <c r="Y2447">
        <v>725</v>
      </c>
      <c r="Z2447">
        <v>729</v>
      </c>
      <c r="AA2447">
        <v>4666.67</v>
      </c>
      <c r="AB2447">
        <v>7</v>
      </c>
    </row>
    <row r="2448" spans="1:28" x14ac:dyDescent="0.25">
      <c r="A2448">
        <v>2447</v>
      </c>
      <c r="B2448">
        <v>90560</v>
      </c>
      <c r="C2448">
        <v>11400</v>
      </c>
      <c r="D2448">
        <v>11375</v>
      </c>
      <c r="E2448" s="1">
        <v>8.8999999999999996E-2</v>
      </c>
      <c r="F2448" t="s">
        <v>14</v>
      </c>
      <c r="G2448" t="s">
        <v>15</v>
      </c>
      <c r="H2448" s="1">
        <v>0.14269999999999999</v>
      </c>
      <c r="I2448" t="s">
        <v>24</v>
      </c>
      <c r="J2448" t="s">
        <v>17</v>
      </c>
      <c r="K2448">
        <v>5641.67</v>
      </c>
      <c r="L2448" t="s">
        <v>55</v>
      </c>
      <c r="M2448">
        <v>9</v>
      </c>
      <c r="N2448">
        <v>11092</v>
      </c>
      <c r="O2448">
        <v>1</v>
      </c>
      <c r="P2448" t="s">
        <v>40</v>
      </c>
      <c r="Q2448">
        <v>8</v>
      </c>
      <c r="R2448">
        <v>14</v>
      </c>
      <c r="S2448">
        <v>1</v>
      </c>
      <c r="T2448">
        <v>11</v>
      </c>
      <c r="U2448" t="s">
        <v>147</v>
      </c>
      <c r="V2448">
        <v>9</v>
      </c>
      <c r="W2448">
        <v>1</v>
      </c>
      <c r="X2448">
        <v>36</v>
      </c>
      <c r="Y2448">
        <v>740</v>
      </c>
      <c r="Z2448">
        <v>744</v>
      </c>
      <c r="AA2448">
        <v>5641.67</v>
      </c>
      <c r="AB2448">
        <v>11</v>
      </c>
    </row>
    <row r="2449" spans="1:28" x14ac:dyDescent="0.25">
      <c r="A2449">
        <v>2448</v>
      </c>
      <c r="B2449">
        <v>79820</v>
      </c>
      <c r="C2449">
        <v>25875</v>
      </c>
      <c r="D2449">
        <v>25875</v>
      </c>
      <c r="E2449" s="1">
        <v>0.18490000000000001</v>
      </c>
      <c r="F2449" t="s">
        <v>23</v>
      </c>
      <c r="G2449" t="s">
        <v>15</v>
      </c>
      <c r="H2449" s="1">
        <v>0.13830000000000001</v>
      </c>
      <c r="I2449" t="s">
        <v>102</v>
      </c>
      <c r="J2449" t="s">
        <v>17</v>
      </c>
      <c r="K2449">
        <v>6000</v>
      </c>
      <c r="L2449" t="s">
        <v>21</v>
      </c>
      <c r="M2449">
        <v>8</v>
      </c>
      <c r="N2449">
        <v>12316</v>
      </c>
      <c r="O2449">
        <v>2</v>
      </c>
      <c r="P2449" t="s">
        <v>40</v>
      </c>
      <c r="Q2449">
        <v>18</v>
      </c>
      <c r="R2449">
        <v>13</v>
      </c>
      <c r="S2449">
        <v>1</v>
      </c>
      <c r="T2449">
        <v>11</v>
      </c>
      <c r="U2449" t="s">
        <v>148</v>
      </c>
      <c r="V2449">
        <v>11</v>
      </c>
      <c r="W2449">
        <v>1</v>
      </c>
      <c r="X2449">
        <v>60</v>
      </c>
      <c r="Y2449">
        <v>715</v>
      </c>
      <c r="Z2449">
        <v>719</v>
      </c>
      <c r="AA2449">
        <v>6000</v>
      </c>
      <c r="AB2449">
        <v>11</v>
      </c>
    </row>
    <row r="2450" spans="1:28" x14ac:dyDescent="0.25">
      <c r="A2450">
        <v>2449</v>
      </c>
      <c r="B2450">
        <v>13767</v>
      </c>
      <c r="C2450">
        <v>15000</v>
      </c>
      <c r="D2450">
        <v>15000</v>
      </c>
      <c r="E2450" s="1">
        <v>0.19040000000000001</v>
      </c>
      <c r="F2450" t="s">
        <v>23</v>
      </c>
      <c r="G2450" t="s">
        <v>15</v>
      </c>
      <c r="H2450" s="1">
        <v>0.16689999999999999</v>
      </c>
      <c r="I2450" t="s">
        <v>24</v>
      </c>
      <c r="J2450" t="s">
        <v>31</v>
      </c>
      <c r="K2450">
        <v>5250</v>
      </c>
      <c r="L2450" t="s">
        <v>84</v>
      </c>
      <c r="M2450">
        <v>7</v>
      </c>
      <c r="N2450">
        <v>8615</v>
      </c>
      <c r="O2450">
        <v>1</v>
      </c>
      <c r="P2450" t="s">
        <v>22</v>
      </c>
      <c r="Q2450">
        <v>19</v>
      </c>
      <c r="R2450">
        <v>16</v>
      </c>
      <c r="S2450">
        <v>1</v>
      </c>
      <c r="T2450">
        <v>2</v>
      </c>
      <c r="U2450" t="s">
        <v>147</v>
      </c>
      <c r="V2450">
        <v>15</v>
      </c>
      <c r="W2450">
        <v>0</v>
      </c>
      <c r="X2450">
        <v>60</v>
      </c>
      <c r="Y2450">
        <v>680</v>
      </c>
      <c r="Z2450">
        <v>684</v>
      </c>
      <c r="AA2450">
        <v>5250</v>
      </c>
      <c r="AB2450">
        <v>2</v>
      </c>
    </row>
    <row r="2451" spans="1:28" x14ac:dyDescent="0.25">
      <c r="A2451">
        <v>2450</v>
      </c>
      <c r="B2451">
        <v>79164</v>
      </c>
      <c r="C2451">
        <v>20950</v>
      </c>
      <c r="D2451">
        <v>20950</v>
      </c>
      <c r="E2451" s="1">
        <v>0.22950000000000001</v>
      </c>
      <c r="F2451" t="s">
        <v>23</v>
      </c>
      <c r="G2451" t="s">
        <v>15</v>
      </c>
      <c r="H2451" s="1">
        <v>0.12509999999999999</v>
      </c>
      <c r="I2451" t="s">
        <v>38</v>
      </c>
      <c r="J2451" t="s">
        <v>31</v>
      </c>
      <c r="K2451">
        <v>10416.67</v>
      </c>
      <c r="L2451" t="s">
        <v>48</v>
      </c>
      <c r="M2451">
        <v>14</v>
      </c>
      <c r="N2451">
        <v>12460</v>
      </c>
      <c r="O2451">
        <v>3</v>
      </c>
      <c r="P2451" t="s">
        <v>100</v>
      </c>
      <c r="Q2451">
        <v>22</v>
      </c>
      <c r="R2451">
        <v>12</v>
      </c>
      <c r="S2451">
        <v>1</v>
      </c>
      <c r="T2451" t="s">
        <v>100</v>
      </c>
      <c r="U2451" t="s">
        <v>149</v>
      </c>
      <c r="V2451">
        <v>17</v>
      </c>
      <c r="W2451">
        <v>0</v>
      </c>
      <c r="X2451">
        <v>60</v>
      </c>
      <c r="Y2451">
        <v>665</v>
      </c>
      <c r="Z2451">
        <v>669</v>
      </c>
      <c r="AA2451">
        <v>10416.67</v>
      </c>
      <c r="AB2451">
        <v>-1</v>
      </c>
    </row>
    <row r="2452" spans="1:28" x14ac:dyDescent="0.25">
      <c r="A2452">
        <v>2451</v>
      </c>
      <c r="B2452">
        <v>26867</v>
      </c>
      <c r="C2452">
        <v>14000</v>
      </c>
      <c r="D2452">
        <v>12800</v>
      </c>
      <c r="E2452" s="1">
        <v>0.1479</v>
      </c>
      <c r="F2452" t="s">
        <v>23</v>
      </c>
      <c r="G2452" t="s">
        <v>33</v>
      </c>
      <c r="H2452" s="1">
        <v>8.3699999999999997E-2</v>
      </c>
      <c r="I2452" t="s">
        <v>103</v>
      </c>
      <c r="J2452" t="s">
        <v>31</v>
      </c>
      <c r="K2452">
        <v>6166.67</v>
      </c>
      <c r="L2452" t="s">
        <v>78</v>
      </c>
      <c r="M2452">
        <v>5</v>
      </c>
      <c r="N2452">
        <v>2697</v>
      </c>
      <c r="O2452">
        <v>2</v>
      </c>
      <c r="P2452" t="s">
        <v>19</v>
      </c>
      <c r="Q2452">
        <v>14</v>
      </c>
      <c r="R2452">
        <v>8</v>
      </c>
      <c r="S2452">
        <v>3</v>
      </c>
      <c r="T2452">
        <v>0</v>
      </c>
      <c r="U2452" t="s">
        <v>148</v>
      </c>
      <c r="V2452">
        <v>12</v>
      </c>
      <c r="W2452">
        <v>0</v>
      </c>
      <c r="X2452">
        <v>60</v>
      </c>
      <c r="Y2452">
        <v>710</v>
      </c>
      <c r="Z2452">
        <v>714</v>
      </c>
      <c r="AA2452">
        <v>6166.67</v>
      </c>
      <c r="AB2452">
        <v>0</v>
      </c>
    </row>
    <row r="2453" spans="1:28" x14ac:dyDescent="0.25">
      <c r="A2453">
        <v>2452</v>
      </c>
      <c r="B2453">
        <v>3508</v>
      </c>
      <c r="C2453">
        <v>2000</v>
      </c>
      <c r="D2453">
        <v>2000</v>
      </c>
      <c r="E2453" s="1">
        <v>0.16</v>
      </c>
      <c r="F2453" t="s">
        <v>14</v>
      </c>
      <c r="G2453" t="s">
        <v>91</v>
      </c>
      <c r="H2453" s="1">
        <v>2.5499999999999998E-2</v>
      </c>
      <c r="I2453" t="s">
        <v>116</v>
      </c>
      <c r="J2453" t="s">
        <v>31</v>
      </c>
      <c r="K2453">
        <v>2000</v>
      </c>
      <c r="L2453" t="s">
        <v>48</v>
      </c>
      <c r="M2453">
        <v>8</v>
      </c>
      <c r="N2453">
        <v>0</v>
      </c>
      <c r="O2453">
        <v>0</v>
      </c>
      <c r="P2453" t="s">
        <v>19</v>
      </c>
      <c r="Q2453">
        <v>16</v>
      </c>
      <c r="R2453">
        <v>2</v>
      </c>
      <c r="S2453">
        <v>0</v>
      </c>
      <c r="T2453">
        <v>0</v>
      </c>
      <c r="U2453" t="s">
        <v>146</v>
      </c>
      <c r="V2453">
        <v>17</v>
      </c>
      <c r="W2453">
        <v>0</v>
      </c>
      <c r="X2453">
        <v>36</v>
      </c>
      <c r="Y2453">
        <v>665</v>
      </c>
      <c r="Z2453">
        <v>669</v>
      </c>
      <c r="AA2453">
        <v>2000</v>
      </c>
      <c r="AB2453">
        <v>0</v>
      </c>
    </row>
    <row r="2454" spans="1:28" x14ac:dyDescent="0.25">
      <c r="A2454">
        <v>2453</v>
      </c>
      <c r="B2454">
        <v>52759</v>
      </c>
      <c r="C2454">
        <v>25000</v>
      </c>
      <c r="D2454">
        <v>25000</v>
      </c>
      <c r="E2454" s="1">
        <v>7.9000000000000001E-2</v>
      </c>
      <c r="F2454" t="s">
        <v>14</v>
      </c>
      <c r="G2454" t="s">
        <v>15</v>
      </c>
      <c r="H2454" s="1">
        <v>1.7299999999999999E-2</v>
      </c>
      <c r="I2454" t="s">
        <v>116</v>
      </c>
      <c r="J2454" t="s">
        <v>31</v>
      </c>
      <c r="K2454">
        <v>7500</v>
      </c>
      <c r="L2454" t="s">
        <v>63</v>
      </c>
      <c r="M2454">
        <v>4</v>
      </c>
      <c r="N2454">
        <v>4329</v>
      </c>
      <c r="O2454">
        <v>0</v>
      </c>
      <c r="P2454" t="s">
        <v>64</v>
      </c>
      <c r="Q2454">
        <v>7</v>
      </c>
      <c r="R2454">
        <v>1</v>
      </c>
      <c r="S2454">
        <v>1</v>
      </c>
      <c r="T2454">
        <v>4</v>
      </c>
      <c r="U2454" t="s">
        <v>146</v>
      </c>
      <c r="V2454">
        <v>7</v>
      </c>
      <c r="W2454">
        <v>0</v>
      </c>
      <c r="X2454">
        <v>36</v>
      </c>
      <c r="Y2454">
        <v>765</v>
      </c>
      <c r="Z2454">
        <v>769</v>
      </c>
      <c r="AA2454">
        <v>7500</v>
      </c>
      <c r="AB2454">
        <v>4</v>
      </c>
    </row>
    <row r="2455" spans="1:28" x14ac:dyDescent="0.25">
      <c r="A2455">
        <v>2454</v>
      </c>
      <c r="B2455">
        <v>72356</v>
      </c>
      <c r="C2455">
        <v>28200</v>
      </c>
      <c r="D2455">
        <v>28150</v>
      </c>
      <c r="E2455" s="1">
        <v>0.1016</v>
      </c>
      <c r="F2455" t="s">
        <v>23</v>
      </c>
      <c r="G2455" t="s">
        <v>68</v>
      </c>
      <c r="H2455" s="1">
        <v>0.10349999999999999</v>
      </c>
      <c r="I2455" t="s">
        <v>24</v>
      </c>
      <c r="J2455" t="s">
        <v>17</v>
      </c>
      <c r="K2455">
        <v>5900</v>
      </c>
      <c r="L2455" t="s">
        <v>67</v>
      </c>
      <c r="M2455">
        <v>13</v>
      </c>
      <c r="N2455">
        <v>20670</v>
      </c>
      <c r="O2455">
        <v>0</v>
      </c>
      <c r="P2455" t="s">
        <v>40</v>
      </c>
      <c r="Q2455">
        <v>10</v>
      </c>
      <c r="R2455">
        <v>10</v>
      </c>
      <c r="S2455">
        <v>4</v>
      </c>
      <c r="T2455">
        <v>11</v>
      </c>
      <c r="U2455" t="s">
        <v>146</v>
      </c>
      <c r="V2455">
        <v>7</v>
      </c>
      <c r="W2455">
        <v>1</v>
      </c>
      <c r="X2455">
        <v>60</v>
      </c>
      <c r="Y2455">
        <v>780</v>
      </c>
      <c r="Z2455">
        <v>784</v>
      </c>
      <c r="AA2455">
        <v>5900</v>
      </c>
      <c r="AB2455">
        <v>11</v>
      </c>
    </row>
    <row r="2456" spans="1:28" x14ac:dyDescent="0.25">
      <c r="A2456">
        <v>2455</v>
      </c>
      <c r="B2456">
        <v>42253</v>
      </c>
      <c r="C2456">
        <v>20000</v>
      </c>
      <c r="D2456">
        <v>19925</v>
      </c>
      <c r="E2456" s="1">
        <v>0.18640000000000001</v>
      </c>
      <c r="F2456" t="s">
        <v>23</v>
      </c>
      <c r="G2456" t="s">
        <v>101</v>
      </c>
      <c r="H2456" s="1">
        <v>0.15409999999999999</v>
      </c>
      <c r="I2456" t="s">
        <v>94</v>
      </c>
      <c r="J2456" t="s">
        <v>17</v>
      </c>
      <c r="K2456">
        <v>6250</v>
      </c>
      <c r="L2456" t="s">
        <v>84</v>
      </c>
      <c r="M2456">
        <v>5</v>
      </c>
      <c r="N2456">
        <v>3105</v>
      </c>
      <c r="O2456">
        <v>1</v>
      </c>
      <c r="P2456" t="s">
        <v>40</v>
      </c>
      <c r="Q2456">
        <v>18</v>
      </c>
      <c r="R2456">
        <v>15</v>
      </c>
      <c r="S2456">
        <v>0</v>
      </c>
      <c r="T2456">
        <v>11</v>
      </c>
      <c r="U2456" t="s">
        <v>147</v>
      </c>
      <c r="V2456">
        <v>15</v>
      </c>
      <c r="W2456">
        <v>1</v>
      </c>
      <c r="X2456">
        <v>60</v>
      </c>
      <c r="Y2456">
        <v>680</v>
      </c>
      <c r="Z2456">
        <v>684</v>
      </c>
      <c r="AA2456">
        <v>6250</v>
      </c>
      <c r="AB2456">
        <v>11</v>
      </c>
    </row>
    <row r="2457" spans="1:28" x14ac:dyDescent="0.25">
      <c r="A2457">
        <v>2456</v>
      </c>
      <c r="B2457">
        <v>98954</v>
      </c>
      <c r="C2457">
        <v>24000</v>
      </c>
      <c r="D2457">
        <v>24000</v>
      </c>
      <c r="E2457" s="1">
        <v>0.16289999999999999</v>
      </c>
      <c r="F2457" t="s">
        <v>14</v>
      </c>
      <c r="G2457" t="s">
        <v>15</v>
      </c>
      <c r="H2457" s="1">
        <v>0.29049999999999998</v>
      </c>
      <c r="I2457" t="s">
        <v>115</v>
      </c>
      <c r="J2457" t="s">
        <v>17</v>
      </c>
      <c r="K2457">
        <v>5577.26</v>
      </c>
      <c r="L2457" t="s">
        <v>25</v>
      </c>
      <c r="M2457">
        <v>10</v>
      </c>
      <c r="N2457">
        <v>13393</v>
      </c>
      <c r="O2457">
        <v>1</v>
      </c>
      <c r="P2457" t="s">
        <v>22</v>
      </c>
      <c r="Q2457">
        <v>16</v>
      </c>
      <c r="R2457">
        <v>29</v>
      </c>
      <c r="S2457">
        <v>1</v>
      </c>
      <c r="T2457">
        <v>2</v>
      </c>
      <c r="U2457" t="s">
        <v>147</v>
      </c>
      <c r="V2457">
        <v>14</v>
      </c>
      <c r="W2457">
        <v>1</v>
      </c>
      <c r="X2457">
        <v>36</v>
      </c>
      <c r="Y2457">
        <v>690</v>
      </c>
      <c r="Z2457">
        <v>694</v>
      </c>
      <c r="AA2457">
        <v>5577.26</v>
      </c>
      <c r="AB2457">
        <v>2</v>
      </c>
    </row>
    <row r="2458" spans="1:28" x14ac:dyDescent="0.25">
      <c r="A2458">
        <v>2457</v>
      </c>
      <c r="B2458">
        <v>98510</v>
      </c>
      <c r="C2458">
        <v>21850</v>
      </c>
      <c r="D2458">
        <v>21850</v>
      </c>
      <c r="E2458" s="1">
        <v>0.17269999999999999</v>
      </c>
      <c r="F2458" t="s">
        <v>23</v>
      </c>
      <c r="G2458" t="s">
        <v>15</v>
      </c>
      <c r="H2458" s="1">
        <v>0.21940000000000001</v>
      </c>
      <c r="I2458" t="s">
        <v>72</v>
      </c>
      <c r="J2458" t="s">
        <v>35</v>
      </c>
      <c r="K2458">
        <v>4166.67</v>
      </c>
      <c r="L2458" t="s">
        <v>78</v>
      </c>
      <c r="M2458">
        <v>14</v>
      </c>
      <c r="N2458">
        <v>20971</v>
      </c>
      <c r="O2458">
        <v>0</v>
      </c>
      <c r="P2458" t="s">
        <v>64</v>
      </c>
      <c r="Q2458">
        <v>17</v>
      </c>
      <c r="R2458">
        <v>21</v>
      </c>
      <c r="S2458">
        <v>1</v>
      </c>
      <c r="T2458">
        <v>4</v>
      </c>
      <c r="U2458" t="s">
        <v>146</v>
      </c>
      <c r="V2458">
        <v>12</v>
      </c>
      <c r="W2458">
        <v>1</v>
      </c>
      <c r="X2458">
        <v>60</v>
      </c>
      <c r="Y2458">
        <v>710</v>
      </c>
      <c r="Z2458">
        <v>714</v>
      </c>
      <c r="AA2458">
        <v>4166.67</v>
      </c>
      <c r="AB2458">
        <v>4</v>
      </c>
    </row>
    <row r="2459" spans="1:28" x14ac:dyDescent="0.25">
      <c r="A2459">
        <v>2458</v>
      </c>
      <c r="B2459">
        <v>5821</v>
      </c>
      <c r="C2459">
        <v>20000</v>
      </c>
      <c r="D2459">
        <v>19850</v>
      </c>
      <c r="E2459" s="1">
        <v>0.13220000000000001</v>
      </c>
      <c r="F2459" t="s">
        <v>14</v>
      </c>
      <c r="G2459" t="s">
        <v>15</v>
      </c>
      <c r="H2459" s="1">
        <v>9.0700000000000003E-2</v>
      </c>
      <c r="I2459" t="s">
        <v>61</v>
      </c>
      <c r="J2459" t="s">
        <v>31</v>
      </c>
      <c r="K2459">
        <v>5458.33</v>
      </c>
      <c r="L2459" t="s">
        <v>42</v>
      </c>
      <c r="M2459">
        <v>7</v>
      </c>
      <c r="N2459">
        <v>15389</v>
      </c>
      <c r="O2459">
        <v>0</v>
      </c>
      <c r="P2459" t="s">
        <v>22</v>
      </c>
      <c r="Q2459">
        <v>13</v>
      </c>
      <c r="R2459">
        <v>9</v>
      </c>
      <c r="S2459">
        <v>1</v>
      </c>
      <c r="T2459">
        <v>2</v>
      </c>
      <c r="U2459" t="s">
        <v>146</v>
      </c>
      <c r="V2459">
        <v>12</v>
      </c>
      <c r="W2459">
        <v>0</v>
      </c>
      <c r="X2459">
        <v>36</v>
      </c>
      <c r="Y2459">
        <v>705</v>
      </c>
      <c r="Z2459">
        <v>709</v>
      </c>
      <c r="AA2459">
        <v>5458.33</v>
      </c>
      <c r="AB2459">
        <v>2</v>
      </c>
    </row>
    <row r="2460" spans="1:28" x14ac:dyDescent="0.25">
      <c r="A2460">
        <v>2459</v>
      </c>
      <c r="B2460">
        <v>8692</v>
      </c>
      <c r="C2460">
        <v>16000</v>
      </c>
      <c r="D2460">
        <v>15875</v>
      </c>
      <c r="E2460" s="1">
        <v>0.13850000000000001</v>
      </c>
      <c r="F2460" t="s">
        <v>14</v>
      </c>
      <c r="G2460" t="s">
        <v>15</v>
      </c>
      <c r="H2460" s="1">
        <v>0.125</v>
      </c>
      <c r="I2460" t="s">
        <v>81</v>
      </c>
      <c r="J2460" t="s">
        <v>31</v>
      </c>
      <c r="K2460">
        <v>6750</v>
      </c>
      <c r="L2460" t="s">
        <v>43</v>
      </c>
      <c r="M2460">
        <v>12</v>
      </c>
      <c r="N2460">
        <v>6799</v>
      </c>
      <c r="O2460">
        <v>2</v>
      </c>
      <c r="P2460" t="s">
        <v>53</v>
      </c>
      <c r="Q2460">
        <v>13</v>
      </c>
      <c r="R2460">
        <v>12</v>
      </c>
      <c r="S2460">
        <v>1</v>
      </c>
      <c r="T2460">
        <v>7</v>
      </c>
      <c r="U2460" t="s">
        <v>148</v>
      </c>
      <c r="V2460">
        <v>14</v>
      </c>
      <c r="W2460">
        <v>0</v>
      </c>
      <c r="X2460">
        <v>36</v>
      </c>
      <c r="Y2460">
        <v>685</v>
      </c>
      <c r="Z2460">
        <v>689</v>
      </c>
      <c r="AA2460">
        <v>6750</v>
      </c>
      <c r="AB2460">
        <v>7</v>
      </c>
    </row>
    <row r="2461" spans="1:28" x14ac:dyDescent="0.25">
      <c r="A2461">
        <v>2460</v>
      </c>
      <c r="B2461">
        <v>94839</v>
      </c>
      <c r="C2461">
        <v>10000</v>
      </c>
      <c r="D2461">
        <v>10000</v>
      </c>
      <c r="E2461" s="1">
        <v>0.1114</v>
      </c>
      <c r="F2461" t="s">
        <v>14</v>
      </c>
      <c r="G2461" t="s">
        <v>29</v>
      </c>
      <c r="H2461" s="1">
        <v>0.1961</v>
      </c>
      <c r="I2461" t="s">
        <v>77</v>
      </c>
      <c r="J2461" t="s">
        <v>31</v>
      </c>
      <c r="K2461">
        <v>3916.67</v>
      </c>
      <c r="L2461" t="s">
        <v>39</v>
      </c>
      <c r="M2461">
        <v>9</v>
      </c>
      <c r="N2461">
        <v>6395</v>
      </c>
      <c r="O2461">
        <v>1</v>
      </c>
      <c r="P2461" t="s">
        <v>22</v>
      </c>
      <c r="Q2461">
        <v>11</v>
      </c>
      <c r="R2461">
        <v>19</v>
      </c>
      <c r="S2461">
        <v>2</v>
      </c>
      <c r="T2461">
        <v>2</v>
      </c>
      <c r="U2461" t="s">
        <v>147</v>
      </c>
      <c r="V2461">
        <v>11</v>
      </c>
      <c r="W2461">
        <v>0</v>
      </c>
      <c r="X2461">
        <v>36</v>
      </c>
      <c r="Y2461">
        <v>720</v>
      </c>
      <c r="Z2461">
        <v>724</v>
      </c>
      <c r="AA2461">
        <v>3916.67</v>
      </c>
      <c r="AB2461">
        <v>2</v>
      </c>
    </row>
    <row r="2462" spans="1:28" x14ac:dyDescent="0.25">
      <c r="A2462">
        <v>2461</v>
      </c>
      <c r="B2462">
        <v>68406</v>
      </c>
      <c r="C2462">
        <v>20000</v>
      </c>
      <c r="D2462">
        <v>20000</v>
      </c>
      <c r="E2462" s="1">
        <v>0.1409</v>
      </c>
      <c r="F2462" t="s">
        <v>14</v>
      </c>
      <c r="G2462" t="s">
        <v>29</v>
      </c>
      <c r="H2462" s="1">
        <v>9.1600000000000001E-2</v>
      </c>
      <c r="I2462" t="s">
        <v>30</v>
      </c>
      <c r="J2462" t="s">
        <v>17</v>
      </c>
      <c r="K2462">
        <v>19583.330000000002</v>
      </c>
      <c r="L2462" t="s">
        <v>78</v>
      </c>
      <c r="M2462">
        <v>12</v>
      </c>
      <c r="N2462">
        <v>31277</v>
      </c>
      <c r="O2462">
        <v>1</v>
      </c>
      <c r="P2462" t="s">
        <v>53</v>
      </c>
      <c r="Q2462">
        <v>14</v>
      </c>
      <c r="R2462">
        <v>9</v>
      </c>
      <c r="S2462">
        <v>2</v>
      </c>
      <c r="T2462">
        <v>7</v>
      </c>
      <c r="U2462" t="s">
        <v>147</v>
      </c>
      <c r="V2462">
        <v>12</v>
      </c>
      <c r="W2462">
        <v>1</v>
      </c>
      <c r="X2462">
        <v>36</v>
      </c>
      <c r="Y2462">
        <v>710</v>
      </c>
      <c r="Z2462">
        <v>714</v>
      </c>
      <c r="AA2462">
        <v>19583.330000000002</v>
      </c>
      <c r="AB2462">
        <v>7</v>
      </c>
    </row>
    <row r="2463" spans="1:28" x14ac:dyDescent="0.25">
      <c r="A2463">
        <v>2462</v>
      </c>
      <c r="B2463">
        <v>86117</v>
      </c>
      <c r="C2463">
        <v>1000</v>
      </c>
      <c r="D2463">
        <v>1000</v>
      </c>
      <c r="E2463" s="1">
        <v>7.9000000000000001E-2</v>
      </c>
      <c r="F2463" t="s">
        <v>14</v>
      </c>
      <c r="G2463" t="s">
        <v>68</v>
      </c>
      <c r="H2463" s="1">
        <v>0.17069999999999999</v>
      </c>
      <c r="I2463" t="s">
        <v>46</v>
      </c>
      <c r="J2463" t="s">
        <v>17</v>
      </c>
      <c r="K2463">
        <v>3333.33</v>
      </c>
      <c r="L2463" t="s">
        <v>39</v>
      </c>
      <c r="M2463">
        <v>8</v>
      </c>
      <c r="N2463">
        <v>3186</v>
      </c>
      <c r="O2463">
        <v>1</v>
      </c>
      <c r="P2463" t="s">
        <v>37</v>
      </c>
      <c r="Q2463">
        <v>7</v>
      </c>
      <c r="R2463">
        <v>17</v>
      </c>
      <c r="S2463">
        <v>4</v>
      </c>
      <c r="T2463">
        <v>3</v>
      </c>
      <c r="U2463" t="s">
        <v>147</v>
      </c>
      <c r="V2463">
        <v>11</v>
      </c>
      <c r="W2463">
        <v>1</v>
      </c>
      <c r="X2463">
        <v>36</v>
      </c>
      <c r="Y2463">
        <v>720</v>
      </c>
      <c r="Z2463">
        <v>724</v>
      </c>
      <c r="AA2463">
        <v>3333.33</v>
      </c>
      <c r="AB2463">
        <v>3</v>
      </c>
    </row>
    <row r="2464" spans="1:28" x14ac:dyDescent="0.25">
      <c r="A2464">
        <v>2463</v>
      </c>
      <c r="B2464">
        <v>14044</v>
      </c>
      <c r="C2464">
        <v>3500</v>
      </c>
      <c r="D2464">
        <v>3500</v>
      </c>
      <c r="E2464" s="1">
        <v>0.1149</v>
      </c>
      <c r="F2464" t="s">
        <v>14</v>
      </c>
      <c r="G2464" t="s">
        <v>68</v>
      </c>
      <c r="H2464" s="1">
        <v>0.14430000000000001</v>
      </c>
      <c r="I2464" t="s">
        <v>103</v>
      </c>
      <c r="J2464" t="s">
        <v>17</v>
      </c>
      <c r="K2464">
        <v>9166.67</v>
      </c>
      <c r="L2464" t="s">
        <v>25</v>
      </c>
      <c r="M2464">
        <v>12</v>
      </c>
      <c r="N2464">
        <v>34944</v>
      </c>
      <c r="O2464">
        <v>2</v>
      </c>
      <c r="P2464" t="s">
        <v>40</v>
      </c>
      <c r="Q2464">
        <v>11</v>
      </c>
      <c r="R2464">
        <v>14</v>
      </c>
      <c r="S2464">
        <v>4</v>
      </c>
      <c r="T2464">
        <v>11</v>
      </c>
      <c r="U2464" t="s">
        <v>148</v>
      </c>
      <c r="V2464">
        <v>14</v>
      </c>
      <c r="W2464">
        <v>1</v>
      </c>
      <c r="X2464">
        <v>36</v>
      </c>
      <c r="Y2464">
        <v>690</v>
      </c>
      <c r="Z2464">
        <v>694</v>
      </c>
      <c r="AA2464">
        <v>9166.67</v>
      </c>
      <c r="AB2464">
        <v>11</v>
      </c>
    </row>
    <row r="2465" spans="1:28" x14ac:dyDescent="0.25">
      <c r="A2465">
        <v>2464</v>
      </c>
      <c r="B2465">
        <v>43056</v>
      </c>
      <c r="C2465">
        <v>15000</v>
      </c>
      <c r="D2465">
        <v>15000</v>
      </c>
      <c r="E2465" s="1">
        <v>7.9000000000000001E-2</v>
      </c>
      <c r="F2465" t="s">
        <v>14</v>
      </c>
      <c r="G2465" t="s">
        <v>29</v>
      </c>
      <c r="H2465" s="1">
        <v>0.22239999999999999</v>
      </c>
      <c r="I2465" t="s">
        <v>24</v>
      </c>
      <c r="J2465" t="s">
        <v>31</v>
      </c>
      <c r="K2465">
        <v>2666.67</v>
      </c>
      <c r="L2465" t="s">
        <v>18</v>
      </c>
      <c r="M2465">
        <v>15</v>
      </c>
      <c r="N2465">
        <v>11105</v>
      </c>
      <c r="O2465">
        <v>0</v>
      </c>
      <c r="P2465" t="s">
        <v>19</v>
      </c>
      <c r="Q2465">
        <v>7</v>
      </c>
      <c r="R2465">
        <v>22</v>
      </c>
      <c r="S2465">
        <v>2</v>
      </c>
      <c r="T2465">
        <v>0</v>
      </c>
      <c r="U2465" t="s">
        <v>146</v>
      </c>
      <c r="V2465">
        <v>9</v>
      </c>
      <c r="W2465">
        <v>0</v>
      </c>
      <c r="X2465">
        <v>36</v>
      </c>
      <c r="Y2465">
        <v>735</v>
      </c>
      <c r="Z2465">
        <v>739</v>
      </c>
      <c r="AA2465">
        <v>2666.67</v>
      </c>
      <c r="AB2465">
        <v>0</v>
      </c>
    </row>
    <row r="2466" spans="1:28" x14ac:dyDescent="0.25">
      <c r="A2466">
        <v>2465</v>
      </c>
      <c r="B2466">
        <v>45519</v>
      </c>
      <c r="C2466">
        <v>19000</v>
      </c>
      <c r="D2466">
        <v>19000</v>
      </c>
      <c r="E2466" s="1">
        <v>0.13669999999999999</v>
      </c>
      <c r="F2466" t="s">
        <v>14</v>
      </c>
      <c r="G2466" t="s">
        <v>15</v>
      </c>
      <c r="H2466" s="1">
        <v>0.1512</v>
      </c>
      <c r="I2466" t="s">
        <v>77</v>
      </c>
      <c r="J2466" t="s">
        <v>31</v>
      </c>
      <c r="K2466">
        <v>3544.67</v>
      </c>
      <c r="L2466" t="s">
        <v>43</v>
      </c>
      <c r="M2466">
        <v>21</v>
      </c>
      <c r="N2466">
        <v>9503</v>
      </c>
      <c r="O2466">
        <v>0</v>
      </c>
      <c r="P2466" t="s">
        <v>19</v>
      </c>
      <c r="Q2466">
        <v>13</v>
      </c>
      <c r="R2466">
        <v>15</v>
      </c>
      <c r="S2466">
        <v>1</v>
      </c>
      <c r="T2466">
        <v>0</v>
      </c>
      <c r="U2466" t="s">
        <v>146</v>
      </c>
      <c r="V2466">
        <v>14</v>
      </c>
      <c r="W2466">
        <v>0</v>
      </c>
      <c r="X2466">
        <v>36</v>
      </c>
      <c r="Y2466">
        <v>685</v>
      </c>
      <c r="Z2466">
        <v>689</v>
      </c>
      <c r="AA2466">
        <v>3544.67</v>
      </c>
      <c r="AB2466">
        <v>0</v>
      </c>
    </row>
    <row r="2467" spans="1:28" x14ac:dyDescent="0.25">
      <c r="A2467">
        <v>2466</v>
      </c>
      <c r="B2467">
        <v>45424</v>
      </c>
      <c r="C2467">
        <v>12000</v>
      </c>
      <c r="D2467">
        <v>11950</v>
      </c>
      <c r="E2467" s="1">
        <v>6.0299999999999999E-2</v>
      </c>
      <c r="F2467" t="s">
        <v>14</v>
      </c>
      <c r="G2467" t="s">
        <v>68</v>
      </c>
      <c r="H2467" s="1">
        <v>9.6100000000000005E-2</v>
      </c>
      <c r="I2467" t="s">
        <v>108</v>
      </c>
      <c r="J2467" t="s">
        <v>35</v>
      </c>
      <c r="K2467">
        <v>3100</v>
      </c>
      <c r="L2467" t="s">
        <v>88</v>
      </c>
      <c r="M2467">
        <v>7</v>
      </c>
      <c r="N2467">
        <v>11076</v>
      </c>
      <c r="O2467">
        <v>0</v>
      </c>
      <c r="P2467" t="s">
        <v>100</v>
      </c>
      <c r="Q2467">
        <v>6</v>
      </c>
      <c r="R2467">
        <v>9</v>
      </c>
      <c r="S2467">
        <v>4</v>
      </c>
      <c r="T2467" t="s">
        <v>100</v>
      </c>
      <c r="U2467" t="s">
        <v>146</v>
      </c>
      <c r="V2467">
        <v>8</v>
      </c>
      <c r="W2467">
        <v>1</v>
      </c>
      <c r="X2467">
        <v>36</v>
      </c>
      <c r="Y2467">
        <v>755</v>
      </c>
      <c r="Z2467">
        <v>759</v>
      </c>
      <c r="AA2467">
        <v>3100</v>
      </c>
      <c r="AB2467">
        <v>-1</v>
      </c>
    </row>
    <row r="2468" spans="1:28" x14ac:dyDescent="0.25">
      <c r="A2468">
        <v>2467</v>
      </c>
      <c r="B2468">
        <v>92038</v>
      </c>
      <c r="C2468">
        <v>22750</v>
      </c>
      <c r="D2468">
        <v>22750</v>
      </c>
      <c r="E2468" s="1">
        <v>0.22470000000000001</v>
      </c>
      <c r="F2468" t="s">
        <v>23</v>
      </c>
      <c r="G2468" t="s">
        <v>68</v>
      </c>
      <c r="H2468" s="1">
        <v>0.2903</v>
      </c>
      <c r="I2468" t="s">
        <v>99</v>
      </c>
      <c r="J2468" t="s">
        <v>35</v>
      </c>
      <c r="K2468">
        <v>4333.33</v>
      </c>
      <c r="L2468" t="s">
        <v>36</v>
      </c>
      <c r="M2468">
        <v>15</v>
      </c>
      <c r="N2468">
        <v>11567</v>
      </c>
      <c r="O2468">
        <v>1</v>
      </c>
      <c r="P2468" t="s">
        <v>49</v>
      </c>
      <c r="Q2468">
        <v>22</v>
      </c>
      <c r="R2468">
        <v>29</v>
      </c>
      <c r="S2468">
        <v>4</v>
      </c>
      <c r="T2468">
        <v>1</v>
      </c>
      <c r="U2468" t="s">
        <v>147</v>
      </c>
      <c r="V2468">
        <v>16</v>
      </c>
      <c r="W2468">
        <v>1</v>
      </c>
      <c r="X2468">
        <v>60</v>
      </c>
      <c r="Y2468">
        <v>670</v>
      </c>
      <c r="Z2468">
        <v>674</v>
      </c>
      <c r="AA2468">
        <v>4333.33</v>
      </c>
      <c r="AB2468">
        <v>1</v>
      </c>
    </row>
    <row r="2469" spans="1:28" x14ac:dyDescent="0.25">
      <c r="A2469">
        <v>2468</v>
      </c>
      <c r="B2469">
        <v>21716</v>
      </c>
      <c r="C2469">
        <v>9800</v>
      </c>
      <c r="D2469">
        <v>9747.5</v>
      </c>
      <c r="E2469" s="1">
        <v>7.2900000000000006E-2</v>
      </c>
      <c r="F2469" t="s">
        <v>14</v>
      </c>
      <c r="G2469" t="s">
        <v>29</v>
      </c>
      <c r="H2469" s="1">
        <v>8.9599999999999999E-2</v>
      </c>
      <c r="I2469" t="s">
        <v>116</v>
      </c>
      <c r="J2469" t="s">
        <v>31</v>
      </c>
      <c r="K2469">
        <v>2333.33</v>
      </c>
      <c r="L2469" t="s">
        <v>52</v>
      </c>
      <c r="M2469">
        <v>8</v>
      </c>
      <c r="N2469">
        <v>11459</v>
      </c>
      <c r="O2469">
        <v>0</v>
      </c>
      <c r="P2469" t="s">
        <v>28</v>
      </c>
      <c r="Q2469">
        <v>7</v>
      </c>
      <c r="R2469">
        <v>8</v>
      </c>
      <c r="S2469">
        <v>2</v>
      </c>
      <c r="T2469">
        <v>5</v>
      </c>
      <c r="U2469" t="s">
        <v>146</v>
      </c>
      <c r="V2469">
        <v>9</v>
      </c>
      <c r="W2469">
        <v>0</v>
      </c>
      <c r="X2469">
        <v>36</v>
      </c>
      <c r="Y2469">
        <v>730</v>
      </c>
      <c r="Z2469">
        <v>734</v>
      </c>
      <c r="AA2469">
        <v>2333.33</v>
      </c>
      <c r="AB2469">
        <v>5</v>
      </c>
    </row>
    <row r="2470" spans="1:28" x14ac:dyDescent="0.25">
      <c r="A2470">
        <v>2469</v>
      </c>
      <c r="B2470">
        <v>19492</v>
      </c>
      <c r="C2470">
        <v>3500</v>
      </c>
      <c r="D2470">
        <v>3500</v>
      </c>
      <c r="E2470" s="1">
        <v>7.2900000000000006E-2</v>
      </c>
      <c r="F2470" t="s">
        <v>14</v>
      </c>
      <c r="G2470" t="s">
        <v>33</v>
      </c>
      <c r="H2470" s="1">
        <v>0.15540000000000001</v>
      </c>
      <c r="I2470" t="s">
        <v>24</v>
      </c>
      <c r="J2470" t="s">
        <v>17</v>
      </c>
      <c r="K2470">
        <v>6333</v>
      </c>
      <c r="L2470" t="s">
        <v>21</v>
      </c>
      <c r="M2470">
        <v>12</v>
      </c>
      <c r="N2470">
        <v>41602</v>
      </c>
      <c r="O2470">
        <v>0</v>
      </c>
      <c r="P2470" t="s">
        <v>40</v>
      </c>
      <c r="Q2470">
        <v>7</v>
      </c>
      <c r="R2470">
        <v>15</v>
      </c>
      <c r="S2470">
        <v>3</v>
      </c>
      <c r="T2470">
        <v>11</v>
      </c>
      <c r="U2470" t="s">
        <v>146</v>
      </c>
      <c r="V2470">
        <v>11</v>
      </c>
      <c r="W2470">
        <v>1</v>
      </c>
      <c r="X2470">
        <v>36</v>
      </c>
      <c r="Y2470">
        <v>715</v>
      </c>
      <c r="Z2470">
        <v>719</v>
      </c>
      <c r="AA2470">
        <v>6333</v>
      </c>
      <c r="AB2470">
        <v>11</v>
      </c>
    </row>
    <row r="2471" spans="1:28" x14ac:dyDescent="0.25">
      <c r="A2471">
        <v>2470</v>
      </c>
      <c r="B2471">
        <v>22132</v>
      </c>
      <c r="C2471">
        <v>20000</v>
      </c>
      <c r="D2471">
        <v>17724.900000000001</v>
      </c>
      <c r="E2471" s="1">
        <v>0.1074</v>
      </c>
      <c r="F2471" t="s">
        <v>23</v>
      </c>
      <c r="G2471" t="s">
        <v>45</v>
      </c>
      <c r="H2471" s="1">
        <v>3.0700000000000002E-2</v>
      </c>
      <c r="I2471" t="s">
        <v>85</v>
      </c>
      <c r="J2471" t="s">
        <v>17</v>
      </c>
      <c r="K2471">
        <v>6125</v>
      </c>
      <c r="L2471" t="s">
        <v>88</v>
      </c>
      <c r="M2471">
        <v>5</v>
      </c>
      <c r="N2471">
        <v>17797</v>
      </c>
      <c r="O2471">
        <v>0</v>
      </c>
      <c r="P2471" t="s">
        <v>22</v>
      </c>
      <c r="Q2471">
        <v>10</v>
      </c>
      <c r="R2471">
        <v>3</v>
      </c>
      <c r="S2471">
        <v>0</v>
      </c>
      <c r="T2471">
        <v>2</v>
      </c>
      <c r="U2471" t="s">
        <v>146</v>
      </c>
      <c r="V2471">
        <v>8</v>
      </c>
      <c r="W2471">
        <v>1</v>
      </c>
      <c r="X2471">
        <v>60</v>
      </c>
      <c r="Y2471">
        <v>755</v>
      </c>
      <c r="Z2471">
        <v>759</v>
      </c>
      <c r="AA2471">
        <v>6125</v>
      </c>
      <c r="AB2471">
        <v>2</v>
      </c>
    </row>
    <row r="2472" spans="1:28" x14ac:dyDescent="0.25">
      <c r="A2472">
        <v>2471</v>
      </c>
      <c r="B2472">
        <v>84265</v>
      </c>
      <c r="C2472">
        <v>20000</v>
      </c>
      <c r="D2472">
        <v>20000</v>
      </c>
      <c r="E2472" s="1">
        <v>0.22950000000000001</v>
      </c>
      <c r="F2472" t="s">
        <v>23</v>
      </c>
      <c r="G2472" t="s">
        <v>15</v>
      </c>
      <c r="H2472" s="1">
        <v>7.0999999999999994E-2</v>
      </c>
      <c r="I2472" t="s">
        <v>30</v>
      </c>
      <c r="J2472" t="s">
        <v>31</v>
      </c>
      <c r="K2472">
        <v>6750</v>
      </c>
      <c r="L2472" t="s">
        <v>48</v>
      </c>
      <c r="M2472">
        <v>6</v>
      </c>
      <c r="N2472">
        <v>16104</v>
      </c>
      <c r="O2472">
        <v>1</v>
      </c>
      <c r="P2472" t="s">
        <v>53</v>
      </c>
      <c r="Q2472">
        <v>22</v>
      </c>
      <c r="R2472">
        <v>7</v>
      </c>
      <c r="S2472">
        <v>1</v>
      </c>
      <c r="T2472">
        <v>7</v>
      </c>
      <c r="U2472" t="s">
        <v>147</v>
      </c>
      <c r="V2472">
        <v>17</v>
      </c>
      <c r="W2472">
        <v>0</v>
      </c>
      <c r="X2472">
        <v>60</v>
      </c>
      <c r="Y2472">
        <v>665</v>
      </c>
      <c r="Z2472">
        <v>669</v>
      </c>
      <c r="AA2472">
        <v>6750</v>
      </c>
      <c r="AB2472">
        <v>7</v>
      </c>
    </row>
    <row r="2473" spans="1:28" x14ac:dyDescent="0.25">
      <c r="A2473">
        <v>2472</v>
      </c>
      <c r="B2473">
        <v>80231</v>
      </c>
      <c r="C2473">
        <v>19000</v>
      </c>
      <c r="D2473">
        <v>19000</v>
      </c>
      <c r="E2473" s="1">
        <v>7.9000000000000001E-2</v>
      </c>
      <c r="F2473" t="s">
        <v>14</v>
      </c>
      <c r="G2473" t="s">
        <v>15</v>
      </c>
      <c r="H2473" s="1">
        <v>9.7600000000000006E-2</v>
      </c>
      <c r="I2473" t="s">
        <v>96</v>
      </c>
      <c r="J2473" t="s">
        <v>17</v>
      </c>
      <c r="K2473">
        <v>5166.67</v>
      </c>
      <c r="L2473" t="s">
        <v>120</v>
      </c>
      <c r="M2473">
        <v>18</v>
      </c>
      <c r="N2473">
        <v>43617</v>
      </c>
      <c r="O2473">
        <v>2</v>
      </c>
      <c r="P2473" t="s">
        <v>40</v>
      </c>
      <c r="Q2473">
        <v>7</v>
      </c>
      <c r="R2473">
        <v>9</v>
      </c>
      <c r="S2473">
        <v>1</v>
      </c>
      <c r="T2473">
        <v>11</v>
      </c>
      <c r="U2473" t="s">
        <v>148</v>
      </c>
      <c r="V2473">
        <v>6</v>
      </c>
      <c r="W2473">
        <v>1</v>
      </c>
      <c r="X2473">
        <v>36</v>
      </c>
      <c r="Y2473">
        <v>770</v>
      </c>
      <c r="Z2473">
        <v>774</v>
      </c>
      <c r="AA2473">
        <v>5166.67</v>
      </c>
      <c r="AB2473">
        <v>11</v>
      </c>
    </row>
    <row r="2474" spans="1:28" x14ac:dyDescent="0.25">
      <c r="A2474">
        <v>2473</v>
      </c>
      <c r="B2474">
        <v>49533</v>
      </c>
      <c r="C2474">
        <v>17300</v>
      </c>
      <c r="D2474">
        <v>17250</v>
      </c>
      <c r="E2474" s="1">
        <v>0.22450000000000001</v>
      </c>
      <c r="F2474" t="s">
        <v>23</v>
      </c>
      <c r="G2474" t="s">
        <v>97</v>
      </c>
      <c r="H2474" s="1">
        <v>3.5799999999999998E-2</v>
      </c>
      <c r="I2474" t="s">
        <v>77</v>
      </c>
      <c r="J2474" t="s">
        <v>17</v>
      </c>
      <c r="K2474">
        <v>5500</v>
      </c>
      <c r="L2474" t="s">
        <v>43</v>
      </c>
      <c r="M2474">
        <v>11</v>
      </c>
      <c r="N2474">
        <v>2306</v>
      </c>
      <c r="O2474">
        <v>3</v>
      </c>
      <c r="P2474" t="s">
        <v>64</v>
      </c>
      <c r="Q2474">
        <v>22</v>
      </c>
      <c r="R2474">
        <v>3</v>
      </c>
      <c r="S2474">
        <v>0</v>
      </c>
      <c r="T2474">
        <v>4</v>
      </c>
      <c r="U2474" t="s">
        <v>149</v>
      </c>
      <c r="V2474">
        <v>14</v>
      </c>
      <c r="W2474">
        <v>1</v>
      </c>
      <c r="X2474">
        <v>60</v>
      </c>
      <c r="Y2474">
        <v>685</v>
      </c>
      <c r="Z2474">
        <v>689</v>
      </c>
      <c r="AA2474">
        <v>5500</v>
      </c>
      <c r="AB2474">
        <v>4</v>
      </c>
    </row>
    <row r="2475" spans="1:28" x14ac:dyDescent="0.25">
      <c r="A2475">
        <v>2474</v>
      </c>
      <c r="B2475">
        <v>102514</v>
      </c>
      <c r="C2475">
        <v>7000</v>
      </c>
      <c r="D2475">
        <v>711.54</v>
      </c>
      <c r="E2475" s="1">
        <v>0.15129999999999999</v>
      </c>
      <c r="F2475" t="s">
        <v>14</v>
      </c>
      <c r="G2475" t="s">
        <v>76</v>
      </c>
      <c r="H2475" s="1">
        <v>0.18909999999999999</v>
      </c>
      <c r="I2475" t="s">
        <v>99</v>
      </c>
      <c r="J2475" t="s">
        <v>17</v>
      </c>
      <c r="K2475">
        <v>3833</v>
      </c>
      <c r="L2475" t="s">
        <v>131</v>
      </c>
      <c r="M2475">
        <v>13</v>
      </c>
      <c r="N2475">
        <v>12634</v>
      </c>
      <c r="O2475">
        <v>0</v>
      </c>
      <c r="P2475" t="s">
        <v>22</v>
      </c>
      <c r="Q2475">
        <v>15</v>
      </c>
      <c r="R2475">
        <v>18</v>
      </c>
      <c r="S2475">
        <v>5</v>
      </c>
      <c r="T2475">
        <v>2</v>
      </c>
      <c r="U2475" t="s">
        <v>146</v>
      </c>
      <c r="V2475">
        <v>15</v>
      </c>
      <c r="W2475">
        <v>1</v>
      </c>
      <c r="X2475">
        <v>36</v>
      </c>
      <c r="Y2475">
        <v>650</v>
      </c>
      <c r="Z2475">
        <v>654</v>
      </c>
      <c r="AA2475">
        <v>3833</v>
      </c>
      <c r="AB2475">
        <v>2</v>
      </c>
    </row>
    <row r="2476" spans="1:28" x14ac:dyDescent="0.25">
      <c r="A2476">
        <v>2475</v>
      </c>
      <c r="B2476">
        <v>78618</v>
      </c>
      <c r="C2476">
        <v>7200</v>
      </c>
      <c r="D2476">
        <v>7200</v>
      </c>
      <c r="E2476" s="1">
        <v>0.1875</v>
      </c>
      <c r="F2476" t="s">
        <v>14</v>
      </c>
      <c r="G2476" t="s">
        <v>15</v>
      </c>
      <c r="H2476" s="1">
        <v>0.16209999999999999</v>
      </c>
      <c r="I2476" t="s">
        <v>103</v>
      </c>
      <c r="J2476" t="s">
        <v>31</v>
      </c>
      <c r="K2476">
        <v>8333.33</v>
      </c>
      <c r="L2476" t="s">
        <v>73</v>
      </c>
      <c r="M2476">
        <v>8</v>
      </c>
      <c r="N2476">
        <v>28916</v>
      </c>
      <c r="O2476">
        <v>0</v>
      </c>
      <c r="P2476" t="s">
        <v>40</v>
      </c>
      <c r="Q2476">
        <v>18</v>
      </c>
      <c r="R2476">
        <v>16</v>
      </c>
      <c r="S2476">
        <v>1</v>
      </c>
      <c r="T2476">
        <v>11</v>
      </c>
      <c r="U2476" t="s">
        <v>146</v>
      </c>
      <c r="V2476">
        <v>18</v>
      </c>
      <c r="W2476">
        <v>0</v>
      </c>
      <c r="X2476">
        <v>36</v>
      </c>
      <c r="Y2476">
        <v>660</v>
      </c>
      <c r="Z2476">
        <v>664</v>
      </c>
      <c r="AA2476">
        <v>8333.33</v>
      </c>
      <c r="AB2476">
        <v>11</v>
      </c>
    </row>
    <row r="2477" spans="1:28" x14ac:dyDescent="0.25">
      <c r="A2477">
        <v>2476</v>
      </c>
      <c r="B2477">
        <v>86953</v>
      </c>
      <c r="C2477">
        <v>10000</v>
      </c>
      <c r="D2477">
        <v>10000</v>
      </c>
      <c r="E2477" s="1">
        <v>0.1409</v>
      </c>
      <c r="F2477" t="s">
        <v>14</v>
      </c>
      <c r="G2477" t="s">
        <v>76</v>
      </c>
      <c r="H2477" s="1">
        <v>9.7100000000000006E-2</v>
      </c>
      <c r="I2477" t="s">
        <v>99</v>
      </c>
      <c r="J2477" t="s">
        <v>31</v>
      </c>
      <c r="K2477">
        <v>4583.33</v>
      </c>
      <c r="L2477" t="s">
        <v>62</v>
      </c>
      <c r="M2477">
        <v>6</v>
      </c>
      <c r="N2477">
        <v>3859</v>
      </c>
      <c r="O2477">
        <v>0</v>
      </c>
      <c r="P2477" t="s">
        <v>19</v>
      </c>
      <c r="Q2477">
        <v>14</v>
      </c>
      <c r="R2477">
        <v>9</v>
      </c>
      <c r="S2477">
        <v>5</v>
      </c>
      <c r="T2477">
        <v>0</v>
      </c>
      <c r="U2477" t="s">
        <v>146</v>
      </c>
      <c r="V2477">
        <v>15</v>
      </c>
      <c r="W2477">
        <v>0</v>
      </c>
      <c r="X2477">
        <v>36</v>
      </c>
      <c r="Y2477">
        <v>675</v>
      </c>
      <c r="Z2477">
        <v>679</v>
      </c>
      <c r="AA2477">
        <v>4583.33</v>
      </c>
      <c r="AB2477">
        <v>0</v>
      </c>
    </row>
    <row r="2478" spans="1:28" x14ac:dyDescent="0.25">
      <c r="A2478">
        <v>2477</v>
      </c>
      <c r="B2478">
        <v>80129</v>
      </c>
      <c r="C2478">
        <v>4000</v>
      </c>
      <c r="D2478">
        <v>3925</v>
      </c>
      <c r="E2478" s="1">
        <v>0.1409</v>
      </c>
      <c r="F2478" t="s">
        <v>14</v>
      </c>
      <c r="G2478" t="s">
        <v>29</v>
      </c>
      <c r="H2478" s="1">
        <v>0.1227</v>
      </c>
      <c r="I2478" t="s">
        <v>46</v>
      </c>
      <c r="J2478" t="s">
        <v>17</v>
      </c>
      <c r="K2478">
        <v>8583.33</v>
      </c>
      <c r="L2478" t="s">
        <v>62</v>
      </c>
      <c r="M2478">
        <v>9</v>
      </c>
      <c r="N2478">
        <v>36943</v>
      </c>
      <c r="O2478">
        <v>1</v>
      </c>
      <c r="P2478" t="s">
        <v>40</v>
      </c>
      <c r="Q2478">
        <v>14</v>
      </c>
      <c r="R2478">
        <v>12</v>
      </c>
      <c r="S2478">
        <v>2</v>
      </c>
      <c r="T2478">
        <v>11</v>
      </c>
      <c r="U2478" t="s">
        <v>147</v>
      </c>
      <c r="V2478">
        <v>15</v>
      </c>
      <c r="W2478">
        <v>1</v>
      </c>
      <c r="X2478">
        <v>36</v>
      </c>
      <c r="Y2478">
        <v>675</v>
      </c>
      <c r="Z2478">
        <v>679</v>
      </c>
      <c r="AA2478">
        <v>8583.33</v>
      </c>
      <c r="AB2478">
        <v>11</v>
      </c>
    </row>
    <row r="2479" spans="1:28" x14ac:dyDescent="0.25">
      <c r="A2479">
        <v>2478</v>
      </c>
      <c r="B2479">
        <v>85216</v>
      </c>
      <c r="C2479">
        <v>17500</v>
      </c>
      <c r="D2479">
        <v>17500</v>
      </c>
      <c r="E2479" s="1">
        <v>8.8999999999999996E-2</v>
      </c>
      <c r="F2479" t="s">
        <v>14</v>
      </c>
      <c r="G2479" t="s">
        <v>15</v>
      </c>
      <c r="H2479" s="1">
        <v>0.1094</v>
      </c>
      <c r="I2479" t="s">
        <v>111</v>
      </c>
      <c r="J2479" t="s">
        <v>17</v>
      </c>
      <c r="K2479">
        <v>25000</v>
      </c>
      <c r="L2479" t="s">
        <v>52</v>
      </c>
      <c r="M2479">
        <v>9</v>
      </c>
      <c r="N2479">
        <v>34545</v>
      </c>
      <c r="O2479">
        <v>0</v>
      </c>
      <c r="P2479" t="s">
        <v>47</v>
      </c>
      <c r="Q2479">
        <v>8</v>
      </c>
      <c r="R2479">
        <v>10</v>
      </c>
      <c r="S2479">
        <v>1</v>
      </c>
      <c r="T2479">
        <v>6</v>
      </c>
      <c r="U2479" t="s">
        <v>146</v>
      </c>
      <c r="V2479">
        <v>9</v>
      </c>
      <c r="W2479">
        <v>1</v>
      </c>
      <c r="X2479">
        <v>36</v>
      </c>
      <c r="Y2479">
        <v>730</v>
      </c>
      <c r="Z2479">
        <v>734</v>
      </c>
      <c r="AA2479">
        <v>25000</v>
      </c>
      <c r="AB2479">
        <v>6</v>
      </c>
    </row>
    <row r="2480" spans="1:28" x14ac:dyDescent="0.25">
      <c r="A2480">
        <v>2479</v>
      </c>
      <c r="B2480">
        <v>38247</v>
      </c>
      <c r="C2480">
        <v>20000</v>
      </c>
      <c r="D2480">
        <v>20000</v>
      </c>
      <c r="E2480" s="1">
        <v>0.1171</v>
      </c>
      <c r="F2480" t="s">
        <v>14</v>
      </c>
      <c r="G2480" t="s">
        <v>29</v>
      </c>
      <c r="H2480" s="1">
        <v>9.5799999999999996E-2</v>
      </c>
      <c r="I2480" t="s">
        <v>89</v>
      </c>
      <c r="J2480" t="s">
        <v>17</v>
      </c>
      <c r="K2480">
        <v>5416.67</v>
      </c>
      <c r="L2480" t="s">
        <v>51</v>
      </c>
      <c r="M2480">
        <v>12</v>
      </c>
      <c r="N2480">
        <v>18267</v>
      </c>
      <c r="O2480">
        <v>1</v>
      </c>
      <c r="P2480" t="s">
        <v>64</v>
      </c>
      <c r="Q2480">
        <v>11</v>
      </c>
      <c r="R2480">
        <v>9</v>
      </c>
      <c r="S2480">
        <v>2</v>
      </c>
      <c r="T2480">
        <v>4</v>
      </c>
      <c r="U2480" t="s">
        <v>147</v>
      </c>
      <c r="V2480">
        <v>10</v>
      </c>
      <c r="W2480">
        <v>1</v>
      </c>
      <c r="X2480">
        <v>36</v>
      </c>
      <c r="Y2480">
        <v>725</v>
      </c>
      <c r="Z2480">
        <v>729</v>
      </c>
      <c r="AA2480">
        <v>5416.67</v>
      </c>
      <c r="AB2480">
        <v>4</v>
      </c>
    </row>
    <row r="2481" spans="1:28" x14ac:dyDescent="0.25">
      <c r="A2481">
        <v>2480</v>
      </c>
      <c r="B2481">
        <v>91245</v>
      </c>
      <c r="C2481">
        <v>16200</v>
      </c>
      <c r="D2481">
        <v>16200</v>
      </c>
      <c r="E2481" s="1">
        <v>0.158</v>
      </c>
      <c r="F2481" t="s">
        <v>23</v>
      </c>
      <c r="G2481" t="s">
        <v>15</v>
      </c>
      <c r="H2481" s="1">
        <v>7.9200000000000007E-2</v>
      </c>
      <c r="I2481" t="s">
        <v>77</v>
      </c>
      <c r="J2481" t="s">
        <v>17</v>
      </c>
      <c r="K2481">
        <v>4833.33</v>
      </c>
      <c r="L2481" t="s">
        <v>84</v>
      </c>
      <c r="M2481">
        <v>12</v>
      </c>
      <c r="N2481">
        <v>12313</v>
      </c>
      <c r="O2481">
        <v>2</v>
      </c>
      <c r="P2481" t="s">
        <v>40</v>
      </c>
      <c r="Q2481">
        <v>15</v>
      </c>
      <c r="R2481">
        <v>7</v>
      </c>
      <c r="S2481">
        <v>1</v>
      </c>
      <c r="T2481">
        <v>11</v>
      </c>
      <c r="U2481" t="s">
        <v>148</v>
      </c>
      <c r="V2481">
        <v>15</v>
      </c>
      <c r="W2481">
        <v>1</v>
      </c>
      <c r="X2481">
        <v>60</v>
      </c>
      <c r="Y2481">
        <v>680</v>
      </c>
      <c r="Z2481">
        <v>684</v>
      </c>
      <c r="AA2481">
        <v>4833.33</v>
      </c>
      <c r="AB2481">
        <v>11</v>
      </c>
    </row>
    <row r="2482" spans="1:28" x14ac:dyDescent="0.25">
      <c r="A2482">
        <v>2481</v>
      </c>
      <c r="B2482">
        <v>53041</v>
      </c>
      <c r="C2482">
        <v>10000</v>
      </c>
      <c r="D2482">
        <v>10000</v>
      </c>
      <c r="E2482" s="1">
        <v>6.0299999999999999E-2</v>
      </c>
      <c r="F2482" t="s">
        <v>14</v>
      </c>
      <c r="G2482" t="s">
        <v>101</v>
      </c>
      <c r="H2482" s="1">
        <v>0.1303</v>
      </c>
      <c r="I2482" t="s">
        <v>46</v>
      </c>
      <c r="J2482" t="s">
        <v>31</v>
      </c>
      <c r="K2482">
        <v>5000</v>
      </c>
      <c r="L2482" t="s">
        <v>57</v>
      </c>
      <c r="M2482">
        <v>8</v>
      </c>
      <c r="N2482">
        <v>3952</v>
      </c>
      <c r="O2482">
        <v>0</v>
      </c>
      <c r="P2482" t="s">
        <v>22</v>
      </c>
      <c r="Q2482">
        <v>6</v>
      </c>
      <c r="R2482">
        <v>13</v>
      </c>
      <c r="S2482">
        <v>0</v>
      </c>
      <c r="T2482">
        <v>2</v>
      </c>
      <c r="U2482" t="s">
        <v>146</v>
      </c>
      <c r="V2482">
        <v>8</v>
      </c>
      <c r="W2482">
        <v>0</v>
      </c>
      <c r="X2482">
        <v>36</v>
      </c>
      <c r="Y2482">
        <v>760</v>
      </c>
      <c r="Z2482">
        <v>764</v>
      </c>
      <c r="AA2482">
        <v>5000</v>
      </c>
      <c r="AB2482">
        <v>2</v>
      </c>
    </row>
    <row r="2483" spans="1:28" x14ac:dyDescent="0.25">
      <c r="A2483">
        <v>2482</v>
      </c>
      <c r="B2483">
        <v>63051</v>
      </c>
      <c r="C2483">
        <v>27000</v>
      </c>
      <c r="D2483">
        <v>27000</v>
      </c>
      <c r="E2483" s="1">
        <v>6.6199999999999995E-2</v>
      </c>
      <c r="F2483" t="s">
        <v>14</v>
      </c>
      <c r="G2483" t="s">
        <v>15</v>
      </c>
      <c r="H2483" s="1">
        <v>0.1221</v>
      </c>
      <c r="I2483" t="s">
        <v>54</v>
      </c>
      <c r="J2483" t="s">
        <v>17</v>
      </c>
      <c r="K2483">
        <v>9250</v>
      </c>
      <c r="L2483" t="s">
        <v>98</v>
      </c>
      <c r="M2483">
        <v>12</v>
      </c>
      <c r="N2483">
        <v>4211</v>
      </c>
      <c r="O2483">
        <v>0</v>
      </c>
      <c r="P2483" t="s">
        <v>28</v>
      </c>
      <c r="Q2483">
        <v>6</v>
      </c>
      <c r="R2483">
        <v>12</v>
      </c>
      <c r="S2483">
        <v>1</v>
      </c>
      <c r="T2483">
        <v>5</v>
      </c>
      <c r="U2483" t="s">
        <v>146</v>
      </c>
      <c r="V2483">
        <v>8</v>
      </c>
      <c r="W2483">
        <v>1</v>
      </c>
      <c r="X2483">
        <v>36</v>
      </c>
      <c r="Y2483">
        <v>810</v>
      </c>
      <c r="Z2483">
        <v>814</v>
      </c>
      <c r="AA2483">
        <v>9250</v>
      </c>
      <c r="AB2483">
        <v>5</v>
      </c>
    </row>
    <row r="2484" spans="1:28" x14ac:dyDescent="0.25">
      <c r="A2484">
        <v>2483</v>
      </c>
      <c r="B2484">
        <v>14446</v>
      </c>
      <c r="C2484">
        <v>4500</v>
      </c>
      <c r="D2484">
        <v>4475</v>
      </c>
      <c r="E2484" s="1">
        <v>7.51E-2</v>
      </c>
      <c r="F2484" t="s">
        <v>14</v>
      </c>
      <c r="G2484" t="s">
        <v>101</v>
      </c>
      <c r="H2484" s="1">
        <v>0.20269999999999999</v>
      </c>
      <c r="I2484" t="s">
        <v>69</v>
      </c>
      <c r="J2484" t="s">
        <v>17</v>
      </c>
      <c r="K2484">
        <v>7075.5</v>
      </c>
      <c r="L2484" t="s">
        <v>39</v>
      </c>
      <c r="M2484">
        <v>15</v>
      </c>
      <c r="N2484">
        <v>68618</v>
      </c>
      <c r="O2484">
        <v>2</v>
      </c>
      <c r="P2484" t="s">
        <v>40</v>
      </c>
      <c r="Q2484">
        <v>7</v>
      </c>
      <c r="R2484">
        <v>20</v>
      </c>
      <c r="S2484">
        <v>0</v>
      </c>
      <c r="T2484">
        <v>11</v>
      </c>
      <c r="U2484" t="s">
        <v>148</v>
      </c>
      <c r="V2484">
        <v>11</v>
      </c>
      <c r="W2484">
        <v>1</v>
      </c>
      <c r="X2484">
        <v>36</v>
      </c>
      <c r="Y2484">
        <v>720</v>
      </c>
      <c r="Z2484">
        <v>724</v>
      </c>
      <c r="AA2484">
        <v>7075.5</v>
      </c>
      <c r="AB2484">
        <v>11</v>
      </c>
    </row>
    <row r="2485" spans="1:28" x14ac:dyDescent="0.25">
      <c r="A2485">
        <v>2484</v>
      </c>
      <c r="B2485">
        <v>68628</v>
      </c>
      <c r="C2485">
        <v>15875</v>
      </c>
      <c r="D2485">
        <v>15875</v>
      </c>
      <c r="E2485" s="1">
        <v>0.14330000000000001</v>
      </c>
      <c r="F2485" t="s">
        <v>14</v>
      </c>
      <c r="G2485" t="s">
        <v>101</v>
      </c>
      <c r="H2485" s="1">
        <v>0.1744</v>
      </c>
      <c r="I2485" t="s">
        <v>72</v>
      </c>
      <c r="J2485" t="s">
        <v>17</v>
      </c>
      <c r="K2485">
        <v>3416.67</v>
      </c>
      <c r="L2485" t="s">
        <v>62</v>
      </c>
      <c r="M2485">
        <v>11</v>
      </c>
      <c r="N2485">
        <v>15891</v>
      </c>
      <c r="O2485">
        <v>0</v>
      </c>
      <c r="P2485" t="s">
        <v>22</v>
      </c>
      <c r="Q2485">
        <v>14</v>
      </c>
      <c r="R2485">
        <v>17</v>
      </c>
      <c r="S2485">
        <v>0</v>
      </c>
      <c r="T2485">
        <v>2</v>
      </c>
      <c r="U2485" t="s">
        <v>146</v>
      </c>
      <c r="V2485">
        <v>15</v>
      </c>
      <c r="W2485">
        <v>1</v>
      </c>
      <c r="X2485">
        <v>36</v>
      </c>
      <c r="Y2485">
        <v>675</v>
      </c>
      <c r="Z2485">
        <v>679</v>
      </c>
      <c r="AA2485">
        <v>3416.67</v>
      </c>
      <c r="AB2485">
        <v>2</v>
      </c>
    </row>
    <row r="2486" spans="1:28" x14ac:dyDescent="0.25">
      <c r="A2486">
        <v>2485</v>
      </c>
      <c r="B2486">
        <v>98758</v>
      </c>
      <c r="C2486">
        <v>15000</v>
      </c>
      <c r="D2486">
        <v>15000</v>
      </c>
      <c r="E2486" s="1">
        <v>0.1016</v>
      </c>
      <c r="F2486" t="s">
        <v>14</v>
      </c>
      <c r="G2486" t="s">
        <v>29</v>
      </c>
      <c r="H2486" s="1">
        <v>0.2828</v>
      </c>
      <c r="I2486" t="s">
        <v>54</v>
      </c>
      <c r="J2486" t="s">
        <v>17</v>
      </c>
      <c r="K2486">
        <v>6666.67</v>
      </c>
      <c r="L2486" t="s">
        <v>25</v>
      </c>
      <c r="M2486">
        <v>15</v>
      </c>
      <c r="N2486">
        <v>14880</v>
      </c>
      <c r="O2486">
        <v>0</v>
      </c>
      <c r="P2486" t="s">
        <v>40</v>
      </c>
      <c r="Q2486">
        <v>10</v>
      </c>
      <c r="R2486">
        <v>28</v>
      </c>
      <c r="S2486">
        <v>2</v>
      </c>
      <c r="T2486">
        <v>11</v>
      </c>
      <c r="U2486" t="s">
        <v>146</v>
      </c>
      <c r="V2486">
        <v>14</v>
      </c>
      <c r="W2486">
        <v>1</v>
      </c>
      <c r="X2486">
        <v>36</v>
      </c>
      <c r="Y2486">
        <v>690</v>
      </c>
      <c r="Z2486">
        <v>694</v>
      </c>
      <c r="AA2486">
        <v>6666.67</v>
      </c>
      <c r="AB2486">
        <v>11</v>
      </c>
    </row>
    <row r="2487" spans="1:28" x14ac:dyDescent="0.25">
      <c r="A2487">
        <v>2486</v>
      </c>
      <c r="B2487">
        <v>13070</v>
      </c>
      <c r="C2487">
        <v>25000</v>
      </c>
      <c r="D2487">
        <v>24950</v>
      </c>
      <c r="E2487" s="1">
        <v>0.1075</v>
      </c>
      <c r="F2487" t="s">
        <v>14</v>
      </c>
      <c r="G2487" t="s">
        <v>15</v>
      </c>
      <c r="H2487" s="1">
        <v>0.20480000000000001</v>
      </c>
      <c r="I2487" t="s">
        <v>116</v>
      </c>
      <c r="J2487" t="s">
        <v>17</v>
      </c>
      <c r="K2487">
        <v>7083.33</v>
      </c>
      <c r="L2487" t="s">
        <v>63</v>
      </c>
      <c r="M2487">
        <v>10</v>
      </c>
      <c r="N2487">
        <v>25429</v>
      </c>
      <c r="O2487">
        <v>0</v>
      </c>
      <c r="P2487" t="s">
        <v>47</v>
      </c>
      <c r="Q2487">
        <v>10</v>
      </c>
      <c r="R2487">
        <v>20</v>
      </c>
      <c r="S2487">
        <v>1</v>
      </c>
      <c r="T2487">
        <v>6</v>
      </c>
      <c r="U2487" t="s">
        <v>146</v>
      </c>
      <c r="V2487">
        <v>7</v>
      </c>
      <c r="W2487">
        <v>1</v>
      </c>
      <c r="X2487">
        <v>36</v>
      </c>
      <c r="Y2487">
        <v>765</v>
      </c>
      <c r="Z2487">
        <v>769</v>
      </c>
      <c r="AA2487">
        <v>7083.33</v>
      </c>
      <c r="AB2487">
        <v>6</v>
      </c>
    </row>
    <row r="2488" spans="1:28" x14ac:dyDescent="0.25">
      <c r="A2488">
        <v>2487</v>
      </c>
      <c r="B2488">
        <v>45836</v>
      </c>
      <c r="C2488">
        <v>7000</v>
      </c>
      <c r="D2488">
        <v>7000</v>
      </c>
      <c r="E2488" s="1">
        <v>0.17269999999999999</v>
      </c>
      <c r="F2488" t="s">
        <v>14</v>
      </c>
      <c r="G2488" t="s">
        <v>33</v>
      </c>
      <c r="H2488" s="1">
        <v>0.18379999999999999</v>
      </c>
      <c r="I2488" t="s">
        <v>71</v>
      </c>
      <c r="J2488" t="s">
        <v>35</v>
      </c>
      <c r="K2488">
        <v>2464.37</v>
      </c>
      <c r="L2488" t="s">
        <v>48</v>
      </c>
      <c r="M2488">
        <v>9</v>
      </c>
      <c r="N2488">
        <v>7089</v>
      </c>
      <c r="O2488">
        <v>0</v>
      </c>
      <c r="P2488" t="s">
        <v>37</v>
      </c>
      <c r="Q2488">
        <v>17</v>
      </c>
      <c r="R2488">
        <v>18</v>
      </c>
      <c r="S2488">
        <v>3</v>
      </c>
      <c r="T2488">
        <v>3</v>
      </c>
      <c r="U2488" t="s">
        <v>146</v>
      </c>
      <c r="V2488">
        <v>17</v>
      </c>
      <c r="W2488">
        <v>1</v>
      </c>
      <c r="X2488">
        <v>36</v>
      </c>
      <c r="Y2488">
        <v>665</v>
      </c>
      <c r="Z2488">
        <v>669</v>
      </c>
      <c r="AA2488">
        <v>2464.37</v>
      </c>
      <c r="AB2488">
        <v>3</v>
      </c>
    </row>
    <row r="2489" spans="1:28" x14ac:dyDescent="0.25">
      <c r="A2489">
        <v>2488</v>
      </c>
      <c r="B2489">
        <v>52330</v>
      </c>
      <c r="C2489">
        <v>15000</v>
      </c>
      <c r="D2489">
        <v>15000</v>
      </c>
      <c r="E2489" s="1">
        <v>0.19989999999999999</v>
      </c>
      <c r="F2489" t="s">
        <v>14</v>
      </c>
      <c r="G2489" t="s">
        <v>97</v>
      </c>
      <c r="H2489" s="1">
        <v>0.18049999999999999</v>
      </c>
      <c r="I2489" t="s">
        <v>24</v>
      </c>
      <c r="J2489" t="s">
        <v>31</v>
      </c>
      <c r="K2489">
        <v>8000</v>
      </c>
      <c r="L2489" t="s">
        <v>73</v>
      </c>
      <c r="M2489">
        <v>6</v>
      </c>
      <c r="N2489">
        <v>45976</v>
      </c>
      <c r="O2489">
        <v>1</v>
      </c>
      <c r="P2489" t="s">
        <v>22</v>
      </c>
      <c r="Q2489">
        <v>19</v>
      </c>
      <c r="R2489">
        <v>18</v>
      </c>
      <c r="S2489">
        <v>0</v>
      </c>
      <c r="T2489">
        <v>2</v>
      </c>
      <c r="U2489" t="s">
        <v>147</v>
      </c>
      <c r="V2489">
        <v>18</v>
      </c>
      <c r="W2489">
        <v>0</v>
      </c>
      <c r="X2489">
        <v>36</v>
      </c>
      <c r="Y2489">
        <v>660</v>
      </c>
      <c r="Z2489">
        <v>664</v>
      </c>
      <c r="AA2489">
        <v>8000</v>
      </c>
      <c r="AB2489">
        <v>2</v>
      </c>
    </row>
    <row r="2490" spans="1:28" x14ac:dyDescent="0.25">
      <c r="A2490">
        <v>2489</v>
      </c>
      <c r="B2490">
        <v>48243</v>
      </c>
      <c r="C2490">
        <v>17000</v>
      </c>
      <c r="D2490">
        <v>17000</v>
      </c>
      <c r="E2490" s="1">
        <v>0.15809999999999999</v>
      </c>
      <c r="F2490" t="s">
        <v>14</v>
      </c>
      <c r="G2490" t="s">
        <v>15</v>
      </c>
      <c r="H2490" s="1">
        <v>0.1701</v>
      </c>
      <c r="I2490" t="s">
        <v>99</v>
      </c>
      <c r="J2490" t="s">
        <v>31</v>
      </c>
      <c r="K2490">
        <v>3833.33</v>
      </c>
      <c r="L2490" t="s">
        <v>43</v>
      </c>
      <c r="M2490">
        <v>6</v>
      </c>
      <c r="N2490">
        <v>15484</v>
      </c>
      <c r="O2490">
        <v>1</v>
      </c>
      <c r="P2490" t="s">
        <v>47</v>
      </c>
      <c r="Q2490">
        <v>15</v>
      </c>
      <c r="R2490">
        <v>17</v>
      </c>
      <c r="S2490">
        <v>1</v>
      </c>
      <c r="T2490">
        <v>6</v>
      </c>
      <c r="U2490" t="s">
        <v>147</v>
      </c>
      <c r="V2490">
        <v>14</v>
      </c>
      <c r="W2490">
        <v>0</v>
      </c>
      <c r="X2490">
        <v>36</v>
      </c>
      <c r="Y2490">
        <v>685</v>
      </c>
      <c r="Z2490">
        <v>689</v>
      </c>
      <c r="AA2490">
        <v>3833.33</v>
      </c>
      <c r="AB2490">
        <v>6</v>
      </c>
    </row>
    <row r="2491" spans="1:28" x14ac:dyDescent="0.25">
      <c r="A2491">
        <v>2490</v>
      </c>
      <c r="B2491">
        <v>63256</v>
      </c>
      <c r="C2491">
        <v>19075</v>
      </c>
      <c r="D2491">
        <v>19075</v>
      </c>
      <c r="E2491" s="1">
        <v>0.1875</v>
      </c>
      <c r="F2491" t="s">
        <v>14</v>
      </c>
      <c r="G2491" t="s">
        <v>15</v>
      </c>
      <c r="H2491" s="1">
        <v>0.15229999999999999</v>
      </c>
      <c r="I2491" t="s">
        <v>71</v>
      </c>
      <c r="J2491" t="s">
        <v>31</v>
      </c>
      <c r="K2491">
        <v>5166.67</v>
      </c>
      <c r="L2491" t="s">
        <v>36</v>
      </c>
      <c r="M2491">
        <v>17</v>
      </c>
      <c r="N2491">
        <v>13749</v>
      </c>
      <c r="O2491">
        <v>3</v>
      </c>
      <c r="P2491" t="s">
        <v>40</v>
      </c>
      <c r="Q2491">
        <v>18</v>
      </c>
      <c r="R2491">
        <v>15</v>
      </c>
      <c r="S2491">
        <v>1</v>
      </c>
      <c r="T2491">
        <v>11</v>
      </c>
      <c r="U2491" t="s">
        <v>149</v>
      </c>
      <c r="V2491">
        <v>16</v>
      </c>
      <c r="W2491">
        <v>0</v>
      </c>
      <c r="X2491">
        <v>36</v>
      </c>
      <c r="Y2491">
        <v>670</v>
      </c>
      <c r="Z2491">
        <v>674</v>
      </c>
      <c r="AA2491">
        <v>5166.67</v>
      </c>
      <c r="AB2491">
        <v>11</v>
      </c>
    </row>
    <row r="2492" spans="1:28" x14ac:dyDescent="0.25">
      <c r="A2492">
        <v>2491</v>
      </c>
      <c r="B2492">
        <v>42124</v>
      </c>
      <c r="C2492">
        <v>10000</v>
      </c>
      <c r="D2492">
        <v>10000</v>
      </c>
      <c r="E2492" s="1">
        <v>0.1171</v>
      </c>
      <c r="F2492" t="s">
        <v>14</v>
      </c>
      <c r="G2492" t="s">
        <v>15</v>
      </c>
      <c r="H2492" s="1">
        <v>8.4000000000000005E-2</v>
      </c>
      <c r="I2492" t="s">
        <v>24</v>
      </c>
      <c r="J2492" t="s">
        <v>31</v>
      </c>
      <c r="K2492">
        <v>4500</v>
      </c>
      <c r="L2492" t="s">
        <v>78</v>
      </c>
      <c r="M2492">
        <v>8</v>
      </c>
      <c r="N2492">
        <v>8404</v>
      </c>
      <c r="O2492">
        <v>1</v>
      </c>
      <c r="P2492" t="s">
        <v>37</v>
      </c>
      <c r="Q2492">
        <v>11</v>
      </c>
      <c r="R2492">
        <v>8</v>
      </c>
      <c r="S2492">
        <v>1</v>
      </c>
      <c r="T2492">
        <v>3</v>
      </c>
      <c r="U2492" t="s">
        <v>147</v>
      </c>
      <c r="V2492">
        <v>12</v>
      </c>
      <c r="W2492">
        <v>0</v>
      </c>
      <c r="X2492">
        <v>36</v>
      </c>
      <c r="Y2492">
        <v>710</v>
      </c>
      <c r="Z2492">
        <v>714</v>
      </c>
      <c r="AA2492">
        <v>4500</v>
      </c>
      <c r="AB2492">
        <v>3</v>
      </c>
    </row>
    <row r="2493" spans="1:28" x14ac:dyDescent="0.25">
      <c r="A2493">
        <v>2492</v>
      </c>
      <c r="B2493">
        <v>78043</v>
      </c>
      <c r="C2493">
        <v>8475</v>
      </c>
      <c r="D2493">
        <v>8475</v>
      </c>
      <c r="E2493" s="1">
        <v>7.6200000000000004E-2</v>
      </c>
      <c r="F2493" t="s">
        <v>14</v>
      </c>
      <c r="G2493" t="s">
        <v>15</v>
      </c>
      <c r="H2493" s="1">
        <v>0.1588</v>
      </c>
      <c r="I2493" t="s">
        <v>24</v>
      </c>
      <c r="J2493" t="s">
        <v>31</v>
      </c>
      <c r="K2493">
        <v>3983.33</v>
      </c>
      <c r="L2493" t="s">
        <v>39</v>
      </c>
      <c r="M2493">
        <v>9</v>
      </c>
      <c r="N2493">
        <v>6882</v>
      </c>
      <c r="O2493">
        <v>0</v>
      </c>
      <c r="P2493" t="s">
        <v>100</v>
      </c>
      <c r="Q2493">
        <v>7</v>
      </c>
      <c r="R2493">
        <v>15</v>
      </c>
      <c r="S2493">
        <v>1</v>
      </c>
      <c r="T2493" t="s">
        <v>100</v>
      </c>
      <c r="U2493" t="s">
        <v>146</v>
      </c>
      <c r="V2493">
        <v>11</v>
      </c>
      <c r="W2493">
        <v>0</v>
      </c>
      <c r="X2493">
        <v>36</v>
      </c>
      <c r="Y2493">
        <v>720</v>
      </c>
      <c r="Z2493">
        <v>724</v>
      </c>
      <c r="AA2493">
        <v>3983.33</v>
      </c>
      <c r="AB2493">
        <v>-1</v>
      </c>
    </row>
    <row r="2494" spans="1:28" x14ac:dyDescent="0.25">
      <c r="A2494">
        <v>2493</v>
      </c>
      <c r="B2494">
        <v>925</v>
      </c>
      <c r="C2494">
        <v>6400</v>
      </c>
      <c r="D2494">
        <v>6350</v>
      </c>
      <c r="E2494" s="1">
        <v>0.1008</v>
      </c>
      <c r="F2494" t="s">
        <v>14</v>
      </c>
      <c r="G2494" t="s">
        <v>15</v>
      </c>
      <c r="H2494" s="1">
        <v>8.1100000000000005E-2</v>
      </c>
      <c r="I2494" t="s">
        <v>30</v>
      </c>
      <c r="J2494" t="s">
        <v>17</v>
      </c>
      <c r="K2494">
        <v>5166.67</v>
      </c>
      <c r="L2494" t="s">
        <v>78</v>
      </c>
      <c r="M2494">
        <v>5</v>
      </c>
      <c r="N2494">
        <v>5815</v>
      </c>
      <c r="O2494">
        <v>2</v>
      </c>
      <c r="P2494" t="s">
        <v>40</v>
      </c>
      <c r="Q2494">
        <v>10</v>
      </c>
      <c r="R2494">
        <v>8</v>
      </c>
      <c r="S2494">
        <v>1</v>
      </c>
      <c r="T2494">
        <v>11</v>
      </c>
      <c r="U2494" t="s">
        <v>148</v>
      </c>
      <c r="V2494">
        <v>12</v>
      </c>
      <c r="W2494">
        <v>1</v>
      </c>
      <c r="X2494">
        <v>36</v>
      </c>
      <c r="Y2494">
        <v>710</v>
      </c>
      <c r="Z2494">
        <v>714</v>
      </c>
      <c r="AA2494">
        <v>5166.67</v>
      </c>
      <c r="AB2494">
        <v>11</v>
      </c>
    </row>
    <row r="2495" spans="1:28" x14ac:dyDescent="0.25">
      <c r="A2495">
        <v>2494</v>
      </c>
      <c r="B2495">
        <v>74047</v>
      </c>
      <c r="C2495">
        <v>30000</v>
      </c>
      <c r="D2495">
        <v>30000</v>
      </c>
      <c r="E2495" s="1">
        <v>0.23280000000000001</v>
      </c>
      <c r="F2495" t="s">
        <v>23</v>
      </c>
      <c r="G2495" t="s">
        <v>33</v>
      </c>
      <c r="H2495" s="1">
        <v>0.121</v>
      </c>
      <c r="I2495" t="s">
        <v>81</v>
      </c>
      <c r="J2495" t="s">
        <v>17</v>
      </c>
      <c r="K2495">
        <v>7083.33</v>
      </c>
      <c r="L2495" t="s">
        <v>62</v>
      </c>
      <c r="M2495">
        <v>16</v>
      </c>
      <c r="N2495">
        <v>17969</v>
      </c>
      <c r="O2495">
        <v>1</v>
      </c>
      <c r="P2495" t="s">
        <v>40</v>
      </c>
      <c r="Q2495">
        <v>23</v>
      </c>
      <c r="R2495">
        <v>12</v>
      </c>
      <c r="S2495">
        <v>3</v>
      </c>
      <c r="T2495">
        <v>11</v>
      </c>
      <c r="U2495" t="s">
        <v>147</v>
      </c>
      <c r="V2495">
        <v>15</v>
      </c>
      <c r="W2495">
        <v>1</v>
      </c>
      <c r="X2495">
        <v>60</v>
      </c>
      <c r="Y2495">
        <v>675</v>
      </c>
      <c r="Z2495">
        <v>679</v>
      </c>
      <c r="AA2495">
        <v>7083.33</v>
      </c>
      <c r="AB2495">
        <v>11</v>
      </c>
    </row>
    <row r="2496" spans="1:28" x14ac:dyDescent="0.25">
      <c r="A2496">
        <v>2495</v>
      </c>
      <c r="B2496">
        <v>49957</v>
      </c>
      <c r="C2496">
        <v>24000</v>
      </c>
      <c r="D2496">
        <v>23975</v>
      </c>
      <c r="E2496" s="1">
        <v>0.14649999999999999</v>
      </c>
      <c r="F2496" t="s">
        <v>14</v>
      </c>
      <c r="G2496" t="s">
        <v>15</v>
      </c>
      <c r="H2496" s="1">
        <v>0.15290000000000001</v>
      </c>
      <c r="I2496" t="s">
        <v>79</v>
      </c>
      <c r="J2496" t="s">
        <v>17</v>
      </c>
      <c r="K2496">
        <v>6666.67</v>
      </c>
      <c r="L2496" t="s">
        <v>43</v>
      </c>
      <c r="M2496">
        <v>13</v>
      </c>
      <c r="N2496">
        <v>17521</v>
      </c>
      <c r="O2496">
        <v>0</v>
      </c>
      <c r="P2496" t="s">
        <v>28</v>
      </c>
      <c r="Q2496">
        <v>14</v>
      </c>
      <c r="R2496">
        <v>15</v>
      </c>
      <c r="S2496">
        <v>1</v>
      </c>
      <c r="T2496">
        <v>5</v>
      </c>
      <c r="U2496" t="s">
        <v>146</v>
      </c>
      <c r="V2496">
        <v>14</v>
      </c>
      <c r="W2496">
        <v>1</v>
      </c>
      <c r="X2496">
        <v>36</v>
      </c>
      <c r="Y2496">
        <v>685</v>
      </c>
      <c r="Z2496">
        <v>689</v>
      </c>
      <c r="AA2496">
        <v>6666.67</v>
      </c>
      <c r="AB2496">
        <v>5</v>
      </c>
    </row>
    <row r="2497" spans="1:28" x14ac:dyDescent="0.25">
      <c r="A2497">
        <v>2496</v>
      </c>
      <c r="B2497">
        <v>23735</v>
      </c>
      <c r="C2497">
        <v>30000</v>
      </c>
      <c r="D2497">
        <v>29950</v>
      </c>
      <c r="E2497" s="1">
        <v>0.16769999999999999</v>
      </c>
      <c r="F2497" t="s">
        <v>23</v>
      </c>
      <c r="G2497" t="s">
        <v>15</v>
      </c>
      <c r="H2497" s="1">
        <v>0.1923</v>
      </c>
      <c r="I2497" t="s">
        <v>71</v>
      </c>
      <c r="J2497" t="s">
        <v>17</v>
      </c>
      <c r="K2497">
        <v>9250</v>
      </c>
      <c r="L2497" t="s">
        <v>42</v>
      </c>
      <c r="M2497">
        <v>15</v>
      </c>
      <c r="N2497">
        <v>45880</v>
      </c>
      <c r="O2497">
        <v>1</v>
      </c>
      <c r="P2497" t="s">
        <v>44</v>
      </c>
      <c r="Q2497">
        <v>16</v>
      </c>
      <c r="R2497">
        <v>19</v>
      </c>
      <c r="S2497">
        <v>1</v>
      </c>
      <c r="T2497">
        <v>8</v>
      </c>
      <c r="U2497" t="s">
        <v>147</v>
      </c>
      <c r="V2497">
        <v>12</v>
      </c>
      <c r="W2497">
        <v>1</v>
      </c>
      <c r="X2497">
        <v>60</v>
      </c>
      <c r="Y2497">
        <v>705</v>
      </c>
      <c r="Z2497">
        <v>709</v>
      </c>
      <c r="AA2497">
        <v>9250</v>
      </c>
      <c r="AB2497">
        <v>8</v>
      </c>
    </row>
    <row r="2498" spans="1:28" x14ac:dyDescent="0.25">
      <c r="A2498">
        <v>2497</v>
      </c>
      <c r="B2498">
        <v>65882</v>
      </c>
      <c r="C2498">
        <v>16000</v>
      </c>
      <c r="D2498">
        <v>16000</v>
      </c>
      <c r="E2498" s="1">
        <v>0.1409</v>
      </c>
      <c r="F2498" t="s">
        <v>23</v>
      </c>
      <c r="G2498" t="s">
        <v>68</v>
      </c>
      <c r="H2498" s="1">
        <v>0.21540000000000001</v>
      </c>
      <c r="I2498" t="s">
        <v>72</v>
      </c>
      <c r="J2498" t="s">
        <v>35</v>
      </c>
      <c r="K2498">
        <v>8903.25</v>
      </c>
      <c r="L2498" t="s">
        <v>55</v>
      </c>
      <c r="M2498">
        <v>18</v>
      </c>
      <c r="N2498">
        <v>18898</v>
      </c>
      <c r="O2498">
        <v>1</v>
      </c>
      <c r="P2498" t="s">
        <v>40</v>
      </c>
      <c r="Q2498">
        <v>14</v>
      </c>
      <c r="R2498">
        <v>21</v>
      </c>
      <c r="S2498">
        <v>4</v>
      </c>
      <c r="T2498">
        <v>11</v>
      </c>
      <c r="U2498" t="s">
        <v>147</v>
      </c>
      <c r="V2498">
        <v>9</v>
      </c>
      <c r="W2498">
        <v>1</v>
      </c>
      <c r="X2498">
        <v>60</v>
      </c>
      <c r="Y2498">
        <v>740</v>
      </c>
      <c r="Z2498">
        <v>744</v>
      </c>
      <c r="AA2498">
        <v>8903.25</v>
      </c>
      <c r="AB2498">
        <v>11</v>
      </c>
    </row>
    <row r="2499" spans="1:28" x14ac:dyDescent="0.25">
      <c r="A2499">
        <v>2498</v>
      </c>
      <c r="B2499">
        <v>55610</v>
      </c>
      <c r="C2499">
        <v>10000</v>
      </c>
      <c r="D2499">
        <v>10000</v>
      </c>
      <c r="E2499" s="1">
        <v>0.1399</v>
      </c>
      <c r="F2499" t="s">
        <v>14</v>
      </c>
      <c r="G2499" t="s">
        <v>15</v>
      </c>
      <c r="H2499" s="1">
        <v>4.8899999999999999E-2</v>
      </c>
      <c r="I2499" t="s">
        <v>77</v>
      </c>
      <c r="J2499" t="s">
        <v>17</v>
      </c>
      <c r="K2499">
        <v>2166.67</v>
      </c>
      <c r="L2499" t="s">
        <v>84</v>
      </c>
      <c r="M2499">
        <v>4</v>
      </c>
      <c r="N2499">
        <v>4544</v>
      </c>
      <c r="O2499">
        <v>0</v>
      </c>
      <c r="P2499" t="s">
        <v>40</v>
      </c>
      <c r="Q2499">
        <v>13</v>
      </c>
      <c r="R2499">
        <v>4</v>
      </c>
      <c r="S2499">
        <v>1</v>
      </c>
      <c r="T2499">
        <v>11</v>
      </c>
      <c r="U2499" t="s">
        <v>146</v>
      </c>
      <c r="V2499">
        <v>15</v>
      </c>
      <c r="W2499">
        <v>1</v>
      </c>
      <c r="X2499">
        <v>36</v>
      </c>
      <c r="Y2499">
        <v>680</v>
      </c>
      <c r="Z2499">
        <v>684</v>
      </c>
      <c r="AA2499">
        <v>2166.67</v>
      </c>
      <c r="AB2499">
        <v>11</v>
      </c>
    </row>
    <row r="2500" spans="1:28" x14ac:dyDescent="0.25">
      <c r="A2500">
        <v>2499</v>
      </c>
      <c r="B2500">
        <v>38576</v>
      </c>
      <c r="C2500">
        <v>6000</v>
      </c>
      <c r="D2500">
        <v>6000</v>
      </c>
      <c r="E2500" s="1">
        <v>0.1242</v>
      </c>
      <c r="F2500" t="s">
        <v>14</v>
      </c>
      <c r="G2500" t="s">
        <v>76</v>
      </c>
      <c r="H2500" s="1">
        <v>0.1666</v>
      </c>
      <c r="I2500" t="s">
        <v>30</v>
      </c>
      <c r="J2500" t="s">
        <v>31</v>
      </c>
      <c r="K2500">
        <v>3500</v>
      </c>
      <c r="L2500" t="s">
        <v>62</v>
      </c>
      <c r="M2500">
        <v>8</v>
      </c>
      <c r="N2500">
        <v>7753</v>
      </c>
      <c r="O2500">
        <v>0</v>
      </c>
      <c r="P2500" t="s">
        <v>28</v>
      </c>
      <c r="Q2500">
        <v>12</v>
      </c>
      <c r="R2500">
        <v>16</v>
      </c>
      <c r="S2500">
        <v>5</v>
      </c>
      <c r="T2500">
        <v>5</v>
      </c>
      <c r="U2500" t="s">
        <v>146</v>
      </c>
      <c r="V2500">
        <v>15</v>
      </c>
      <c r="W2500">
        <v>0</v>
      </c>
      <c r="X2500">
        <v>36</v>
      </c>
      <c r="Y2500">
        <v>675</v>
      </c>
      <c r="Z2500">
        <v>679</v>
      </c>
      <c r="AA2500">
        <v>3500</v>
      </c>
      <c r="AB2500">
        <v>5</v>
      </c>
    </row>
    <row r="2501" spans="1:28" x14ac:dyDescent="0.25">
      <c r="A2501">
        <v>2500</v>
      </c>
      <c r="B2501">
        <v>3116</v>
      </c>
      <c r="C2501">
        <v>9000</v>
      </c>
      <c r="D2501">
        <v>5242.75</v>
      </c>
      <c r="E2501" s="1">
        <v>0.13789999999999999</v>
      </c>
      <c r="F2501" t="s">
        <v>14</v>
      </c>
      <c r="G2501" t="s">
        <v>15</v>
      </c>
      <c r="H2501" s="1">
        <v>6.7599999999999993E-2</v>
      </c>
      <c r="I2501" t="s">
        <v>71</v>
      </c>
      <c r="J2501" t="s">
        <v>31</v>
      </c>
      <c r="K2501">
        <v>3875</v>
      </c>
      <c r="L2501" t="s">
        <v>36</v>
      </c>
      <c r="M2501">
        <v>7</v>
      </c>
      <c r="N2501">
        <v>7589</v>
      </c>
      <c r="O2501">
        <v>0</v>
      </c>
      <c r="P2501" t="s">
        <v>40</v>
      </c>
      <c r="Q2501">
        <v>13</v>
      </c>
      <c r="R2501">
        <v>6</v>
      </c>
      <c r="S2501">
        <v>1</v>
      </c>
      <c r="T2501">
        <v>11</v>
      </c>
      <c r="U2501" t="s">
        <v>146</v>
      </c>
      <c r="V2501">
        <v>16</v>
      </c>
      <c r="W2501">
        <v>0</v>
      </c>
      <c r="X2501">
        <v>36</v>
      </c>
      <c r="Y2501">
        <v>670</v>
      </c>
      <c r="Z2501">
        <v>674</v>
      </c>
      <c r="AA2501">
        <v>3875</v>
      </c>
      <c r="AB2501">
        <v>11</v>
      </c>
    </row>
  </sheetData>
  <autoFilter ref="A1:AB2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56"/>
  <sheetViews>
    <sheetView workbookViewId="0"/>
  </sheetViews>
  <sheetFormatPr defaultRowHeight="15" x14ac:dyDescent="0.25"/>
  <cols>
    <col min="1" max="1" width="19.5703125" bestFit="1" customWidth="1"/>
    <col min="2" max="2" width="15.5703125" bestFit="1" customWidth="1"/>
    <col min="4" max="4" width="9.5703125" bestFit="1" customWidth="1"/>
    <col min="5" max="5" width="5.28515625" bestFit="1" customWidth="1"/>
    <col min="6" max="6" width="6.7109375" bestFit="1" customWidth="1"/>
    <col min="9" max="9" width="13.140625" customWidth="1"/>
    <col min="10" max="10" width="15.5703125" bestFit="1" customWidth="1"/>
    <col min="13" max="13" width="5.28515625" bestFit="1" customWidth="1"/>
    <col min="14" max="14" width="6.7109375" bestFit="1" customWidth="1"/>
    <col min="16" max="16" width="13.140625" bestFit="1" customWidth="1"/>
    <col min="17" max="17" width="23" bestFit="1" customWidth="1"/>
    <col min="18" max="18" width="5.28515625" bestFit="1" customWidth="1"/>
    <col min="19" max="19" width="6.7109375" bestFit="1" customWidth="1"/>
  </cols>
  <sheetData>
    <row r="2" spans="1:22" x14ac:dyDescent="0.25">
      <c r="R2" t="s">
        <v>157</v>
      </c>
    </row>
    <row r="3" spans="1:22" x14ac:dyDescent="0.25">
      <c r="A3" s="3" t="s">
        <v>136</v>
      </c>
      <c r="B3" t="s">
        <v>138</v>
      </c>
      <c r="C3" t="s">
        <v>139</v>
      </c>
      <c r="D3" t="s">
        <v>141</v>
      </c>
      <c r="E3" t="s">
        <v>142</v>
      </c>
      <c r="F3" t="s">
        <v>144</v>
      </c>
      <c r="I3" s="3" t="s">
        <v>136</v>
      </c>
      <c r="J3" t="s">
        <v>138</v>
      </c>
      <c r="K3" t="s">
        <v>139</v>
      </c>
      <c r="L3" t="s">
        <v>140</v>
      </c>
      <c r="M3" t="s">
        <v>142</v>
      </c>
      <c r="N3" t="s">
        <v>144</v>
      </c>
      <c r="P3" s="3" t="s">
        <v>159</v>
      </c>
      <c r="Q3" t="s">
        <v>156</v>
      </c>
      <c r="R3" t="s">
        <v>142</v>
      </c>
      <c r="T3" t="s">
        <v>161</v>
      </c>
      <c r="U3" s="9" t="s">
        <v>160</v>
      </c>
      <c r="V3" s="9" t="s">
        <v>144</v>
      </c>
    </row>
    <row r="4" spans="1:22" x14ac:dyDescent="0.25">
      <c r="A4" s="4" t="s">
        <v>15</v>
      </c>
      <c r="B4" s="5">
        <v>1307</v>
      </c>
      <c r="C4" s="6">
        <f>+B4/$B$18</f>
        <v>0.52280000000000004</v>
      </c>
      <c r="D4" s="2">
        <f>+C4</f>
        <v>0.52280000000000004</v>
      </c>
      <c r="E4">
        <v>1</v>
      </c>
      <c r="F4">
        <v>1</v>
      </c>
      <c r="I4" s="4">
        <v>0</v>
      </c>
      <c r="J4" s="5">
        <v>1250</v>
      </c>
      <c r="K4" s="6">
        <f>+J4/$B$18</f>
        <v>0.5</v>
      </c>
      <c r="L4" s="2">
        <f>+K4</f>
        <v>0.5</v>
      </c>
      <c r="M4">
        <v>1</v>
      </c>
      <c r="N4" t="s">
        <v>146</v>
      </c>
      <c r="P4" s="4" t="s">
        <v>120</v>
      </c>
      <c r="Q4" s="5">
        <v>6.7529411764705879E-2</v>
      </c>
      <c r="R4">
        <v>1</v>
      </c>
      <c r="T4">
        <v>15</v>
      </c>
      <c r="U4" s="9" t="s">
        <v>125</v>
      </c>
      <c r="V4" s="9">
        <v>15</v>
      </c>
    </row>
    <row r="5" spans="1:22" x14ac:dyDescent="0.25">
      <c r="A5" s="4" t="s">
        <v>29</v>
      </c>
      <c r="B5" s="5">
        <v>444</v>
      </c>
      <c r="C5" s="6">
        <f t="shared" ref="C5:C17" si="0">+B5/$B$18</f>
        <v>0.17760000000000001</v>
      </c>
      <c r="D5" s="2">
        <f>+D4+C5</f>
        <v>0.70040000000000002</v>
      </c>
      <c r="E5">
        <f>+E4+1</f>
        <v>2</v>
      </c>
      <c r="F5">
        <v>2</v>
      </c>
      <c r="I5" s="4">
        <v>1</v>
      </c>
      <c r="J5" s="5">
        <v>657</v>
      </c>
      <c r="K5" s="6">
        <f t="shared" ref="K5:K15" si="1">+J5/$B$18</f>
        <v>0.26279999999999998</v>
      </c>
      <c r="L5" s="2">
        <f>+L4+K5</f>
        <v>0.76279999999999992</v>
      </c>
      <c r="M5">
        <f>+M4+1</f>
        <v>2</v>
      </c>
      <c r="N5" t="s">
        <v>147</v>
      </c>
      <c r="P5" s="4" t="s">
        <v>105</v>
      </c>
      <c r="Q5" s="5">
        <v>6.9249999999999992E-2</v>
      </c>
      <c r="R5">
        <f>+R4+1</f>
        <v>2</v>
      </c>
      <c r="T5">
        <v>14</v>
      </c>
      <c r="U5" s="9" t="s">
        <v>127</v>
      </c>
      <c r="V5" s="9">
        <v>14</v>
      </c>
    </row>
    <row r="6" spans="1:22" x14ac:dyDescent="0.25">
      <c r="A6" s="4" t="s">
        <v>33</v>
      </c>
      <c r="B6" s="5">
        <v>201</v>
      </c>
      <c r="C6" s="6">
        <f t="shared" si="0"/>
        <v>8.0399999999999999E-2</v>
      </c>
      <c r="D6" s="2">
        <f t="shared" ref="D6:D17" si="2">+D5+C6</f>
        <v>0.78080000000000005</v>
      </c>
      <c r="E6">
        <f t="shared" ref="E6:E17" si="3">+E5+1</f>
        <v>3</v>
      </c>
      <c r="F6">
        <v>3</v>
      </c>
      <c r="I6" s="4">
        <v>2</v>
      </c>
      <c r="J6" s="5">
        <v>336</v>
      </c>
      <c r="K6" s="6">
        <f t="shared" si="1"/>
        <v>0.13439999999999999</v>
      </c>
      <c r="L6" s="2">
        <f t="shared" ref="L6:L14" si="4">+L5+K6</f>
        <v>0.89719999999999989</v>
      </c>
      <c r="M6">
        <f t="shared" ref="M6:M14" si="5">+M5+1</f>
        <v>3</v>
      </c>
      <c r="N6" t="s">
        <v>148</v>
      </c>
      <c r="P6" s="4" t="s">
        <v>109</v>
      </c>
      <c r="Q6" s="5">
        <v>7.4263636363636365E-2</v>
      </c>
      <c r="R6">
        <f t="shared" ref="R6:R41" si="6">+R5+1</f>
        <v>3</v>
      </c>
      <c r="T6">
        <v>15</v>
      </c>
      <c r="U6" s="9" t="s">
        <v>131</v>
      </c>
      <c r="V6" s="9">
        <v>15</v>
      </c>
    </row>
    <row r="7" spans="1:22" x14ac:dyDescent="0.25">
      <c r="A7" s="4" t="s">
        <v>68</v>
      </c>
      <c r="B7" s="5">
        <v>152</v>
      </c>
      <c r="C7" s="6">
        <f t="shared" si="0"/>
        <v>6.08E-2</v>
      </c>
      <c r="D7" s="2">
        <f t="shared" si="2"/>
        <v>0.84160000000000001</v>
      </c>
      <c r="E7">
        <f t="shared" si="3"/>
        <v>4</v>
      </c>
      <c r="F7">
        <v>4</v>
      </c>
      <c r="I7" s="4">
        <v>3</v>
      </c>
      <c r="J7" s="5">
        <v>169</v>
      </c>
      <c r="K7" s="6">
        <f t="shared" si="1"/>
        <v>6.7599999999999993E-2</v>
      </c>
      <c r="L7" s="2">
        <f t="shared" si="4"/>
        <v>0.96479999999999988</v>
      </c>
      <c r="M7">
        <f t="shared" si="5"/>
        <v>4</v>
      </c>
      <c r="N7" t="s">
        <v>149</v>
      </c>
      <c r="P7" s="4" t="s">
        <v>95</v>
      </c>
      <c r="Q7" s="5">
        <v>7.5605000000000006E-2</v>
      </c>
      <c r="R7">
        <f t="shared" si="6"/>
        <v>4</v>
      </c>
      <c r="T7">
        <v>14</v>
      </c>
      <c r="U7" s="9" t="s">
        <v>119</v>
      </c>
      <c r="V7" s="9">
        <v>14</v>
      </c>
    </row>
    <row r="8" spans="1:22" x14ac:dyDescent="0.25">
      <c r="A8" s="4" t="s">
        <v>76</v>
      </c>
      <c r="B8" s="5">
        <v>101</v>
      </c>
      <c r="C8" s="6">
        <f t="shared" si="0"/>
        <v>4.0399999999999998E-2</v>
      </c>
      <c r="D8" s="2">
        <f t="shared" si="2"/>
        <v>0.88200000000000001</v>
      </c>
      <c r="E8">
        <f t="shared" si="3"/>
        <v>5</v>
      </c>
      <c r="F8">
        <v>5</v>
      </c>
      <c r="I8" s="4">
        <v>4</v>
      </c>
      <c r="J8" s="5">
        <v>50</v>
      </c>
      <c r="K8" s="6">
        <f t="shared" si="1"/>
        <v>0.02</v>
      </c>
      <c r="L8" s="2">
        <f t="shared" si="4"/>
        <v>0.9847999999999999</v>
      </c>
      <c r="M8">
        <f t="shared" si="5"/>
        <v>5</v>
      </c>
      <c r="N8" t="s">
        <v>149</v>
      </c>
      <c r="P8" s="4" t="s">
        <v>67</v>
      </c>
      <c r="Q8" s="5">
        <v>7.5892857142857137E-2</v>
      </c>
      <c r="R8">
        <f t="shared" si="6"/>
        <v>5</v>
      </c>
      <c r="T8">
        <v>18</v>
      </c>
      <c r="U8" s="9" t="s">
        <v>73</v>
      </c>
      <c r="V8" s="9">
        <v>18</v>
      </c>
    </row>
    <row r="9" spans="1:22" x14ac:dyDescent="0.25">
      <c r="A9" s="4" t="s">
        <v>101</v>
      </c>
      <c r="B9" s="5">
        <v>87</v>
      </c>
      <c r="C9" s="6">
        <f t="shared" si="0"/>
        <v>3.4799999999999998E-2</v>
      </c>
      <c r="D9" s="2">
        <f t="shared" si="2"/>
        <v>0.91680000000000006</v>
      </c>
      <c r="E9">
        <f t="shared" si="3"/>
        <v>6</v>
      </c>
      <c r="F9">
        <v>0</v>
      </c>
      <c r="I9" s="4">
        <v>5</v>
      </c>
      <c r="J9" s="5">
        <v>14</v>
      </c>
      <c r="K9" s="6">
        <f t="shared" si="1"/>
        <v>5.5999999999999999E-3</v>
      </c>
      <c r="L9" s="2">
        <f t="shared" si="4"/>
        <v>0.99039999999999995</v>
      </c>
      <c r="M9">
        <f t="shared" si="5"/>
        <v>6</v>
      </c>
      <c r="N9" t="s">
        <v>149</v>
      </c>
      <c r="P9" s="4" t="s">
        <v>70</v>
      </c>
      <c r="Q9" s="5">
        <v>7.6200000000000004E-2</v>
      </c>
      <c r="R9">
        <f t="shared" si="6"/>
        <v>6</v>
      </c>
      <c r="T9">
        <v>17</v>
      </c>
      <c r="U9" s="9" t="s">
        <v>48</v>
      </c>
      <c r="V9" s="9">
        <v>17</v>
      </c>
    </row>
    <row r="10" spans="1:22" x14ac:dyDescent="0.25">
      <c r="A10" s="4" t="s">
        <v>58</v>
      </c>
      <c r="B10" s="5">
        <v>50</v>
      </c>
      <c r="C10" s="6">
        <f t="shared" si="0"/>
        <v>0.02</v>
      </c>
      <c r="D10" s="2">
        <f t="shared" si="2"/>
        <v>0.93680000000000008</v>
      </c>
      <c r="E10">
        <f t="shared" si="3"/>
        <v>7</v>
      </c>
      <c r="F10">
        <v>0</v>
      </c>
      <c r="I10" s="4">
        <v>6</v>
      </c>
      <c r="J10" s="5">
        <v>8</v>
      </c>
      <c r="K10" s="6">
        <f t="shared" si="1"/>
        <v>3.2000000000000002E-3</v>
      </c>
      <c r="L10" s="2">
        <f t="shared" si="4"/>
        <v>0.99359999999999993</v>
      </c>
      <c r="M10">
        <f t="shared" si="5"/>
        <v>7</v>
      </c>
      <c r="N10" t="s">
        <v>149</v>
      </c>
      <c r="P10" s="4" t="s">
        <v>112</v>
      </c>
      <c r="Q10" s="5">
        <v>7.6384615384615384E-2</v>
      </c>
      <c r="R10">
        <f t="shared" si="6"/>
        <v>7</v>
      </c>
      <c r="T10">
        <v>16</v>
      </c>
      <c r="U10" s="9" t="s">
        <v>36</v>
      </c>
      <c r="V10" s="9">
        <v>16</v>
      </c>
    </row>
    <row r="11" spans="1:22" x14ac:dyDescent="0.25">
      <c r="A11" s="4" t="s">
        <v>97</v>
      </c>
      <c r="B11" s="5">
        <v>39</v>
      </c>
      <c r="C11" s="6">
        <f t="shared" si="0"/>
        <v>1.5599999999999999E-2</v>
      </c>
      <c r="D11" s="2">
        <f t="shared" si="2"/>
        <v>0.95240000000000002</v>
      </c>
      <c r="E11">
        <f t="shared" si="3"/>
        <v>8</v>
      </c>
      <c r="F11">
        <v>0</v>
      </c>
      <c r="I11" s="4">
        <v>7</v>
      </c>
      <c r="J11" s="5">
        <v>7</v>
      </c>
      <c r="K11" s="6">
        <f t="shared" si="1"/>
        <v>2.8E-3</v>
      </c>
      <c r="L11" s="2">
        <f t="shared" si="4"/>
        <v>0.99639999999999995</v>
      </c>
      <c r="M11">
        <f t="shared" si="5"/>
        <v>8</v>
      </c>
      <c r="N11" t="s">
        <v>149</v>
      </c>
      <c r="P11" s="4" t="s">
        <v>63</v>
      </c>
      <c r="Q11" s="5">
        <v>7.7833333333333324E-2</v>
      </c>
      <c r="R11">
        <f t="shared" si="6"/>
        <v>8</v>
      </c>
      <c r="T11">
        <v>15</v>
      </c>
      <c r="U11" s="9" t="s">
        <v>62</v>
      </c>
      <c r="V11" s="9">
        <v>15</v>
      </c>
    </row>
    <row r="12" spans="1:22" x14ac:dyDescent="0.25">
      <c r="A12" s="4" t="s">
        <v>91</v>
      </c>
      <c r="B12" s="5">
        <v>30</v>
      </c>
      <c r="C12" s="6">
        <f t="shared" si="0"/>
        <v>1.2E-2</v>
      </c>
      <c r="D12" s="2">
        <f t="shared" si="2"/>
        <v>0.96440000000000003</v>
      </c>
      <c r="E12">
        <f t="shared" si="3"/>
        <v>9</v>
      </c>
      <c r="F12">
        <v>0</v>
      </c>
      <c r="I12" s="4">
        <v>8</v>
      </c>
      <c r="J12" s="5">
        <v>2</v>
      </c>
      <c r="K12" s="6">
        <f t="shared" si="1"/>
        <v>8.0000000000000004E-4</v>
      </c>
      <c r="L12" s="2">
        <f t="shared" si="4"/>
        <v>0.99719999999999998</v>
      </c>
      <c r="M12">
        <f t="shared" si="5"/>
        <v>9</v>
      </c>
      <c r="N12" t="s">
        <v>149</v>
      </c>
      <c r="P12" s="4" t="s">
        <v>130</v>
      </c>
      <c r="Q12" s="5">
        <v>7.9000000000000001E-2</v>
      </c>
      <c r="R12">
        <f t="shared" si="6"/>
        <v>9</v>
      </c>
      <c r="T12">
        <v>15</v>
      </c>
      <c r="U12" s="9" t="s">
        <v>84</v>
      </c>
      <c r="V12" s="9">
        <v>15</v>
      </c>
    </row>
    <row r="13" spans="1:22" x14ac:dyDescent="0.25">
      <c r="A13" s="4" t="s">
        <v>45</v>
      </c>
      <c r="B13" s="5">
        <v>29</v>
      </c>
      <c r="C13" s="6">
        <f t="shared" si="0"/>
        <v>1.1599999999999999E-2</v>
      </c>
      <c r="D13" s="2">
        <f t="shared" si="2"/>
        <v>0.97599999999999998</v>
      </c>
      <c r="E13">
        <f t="shared" si="3"/>
        <v>10</v>
      </c>
      <c r="F13">
        <v>0</v>
      </c>
      <c r="I13" s="4">
        <v>9</v>
      </c>
      <c r="J13" s="5">
        <v>5</v>
      </c>
      <c r="K13" s="6">
        <f t="shared" si="1"/>
        <v>2E-3</v>
      </c>
      <c r="L13" s="2">
        <f t="shared" si="4"/>
        <v>0.99919999999999998</v>
      </c>
      <c r="M13">
        <f t="shared" si="5"/>
        <v>10</v>
      </c>
      <c r="N13" t="s">
        <v>149</v>
      </c>
      <c r="P13" s="4" t="s">
        <v>98</v>
      </c>
      <c r="Q13" s="5">
        <v>8.2937499999999997E-2</v>
      </c>
      <c r="R13">
        <f t="shared" si="6"/>
        <v>10</v>
      </c>
      <c r="T13">
        <v>14</v>
      </c>
      <c r="U13" s="9" t="s">
        <v>43</v>
      </c>
      <c r="V13" s="9">
        <v>14</v>
      </c>
    </row>
    <row r="14" spans="1:22" x14ac:dyDescent="0.25">
      <c r="A14" s="4" t="s">
        <v>60</v>
      </c>
      <c r="B14" s="5">
        <v>21</v>
      </c>
      <c r="C14" s="6">
        <f t="shared" si="0"/>
        <v>8.3999999999999995E-3</v>
      </c>
      <c r="D14" s="2">
        <f t="shared" si="2"/>
        <v>0.98439999999999994</v>
      </c>
      <c r="E14">
        <f t="shared" si="3"/>
        <v>11</v>
      </c>
      <c r="F14">
        <v>0</v>
      </c>
      <c r="I14" s="4" t="s">
        <v>123</v>
      </c>
      <c r="J14" s="5">
        <v>2</v>
      </c>
      <c r="K14" s="6">
        <f t="shared" si="1"/>
        <v>8.0000000000000004E-4</v>
      </c>
      <c r="L14" s="2">
        <f t="shared" si="4"/>
        <v>1</v>
      </c>
      <c r="M14">
        <f t="shared" si="5"/>
        <v>11</v>
      </c>
      <c r="N14" t="s">
        <v>149</v>
      </c>
      <c r="P14" s="4" t="s">
        <v>121</v>
      </c>
      <c r="Q14" s="5">
        <v>8.3915384615384614E-2</v>
      </c>
      <c r="R14">
        <f t="shared" si="6"/>
        <v>11</v>
      </c>
      <c r="T14">
        <v>14</v>
      </c>
      <c r="U14" s="9" t="s">
        <v>25</v>
      </c>
      <c r="V14" s="9">
        <v>14</v>
      </c>
    </row>
    <row r="15" spans="1:22" x14ac:dyDescent="0.25">
      <c r="A15" s="4" t="s">
        <v>75</v>
      </c>
      <c r="B15" s="5">
        <v>20</v>
      </c>
      <c r="C15" s="6">
        <f t="shared" si="0"/>
        <v>8.0000000000000002E-3</v>
      </c>
      <c r="D15" s="2">
        <f t="shared" si="2"/>
        <v>0.99239999999999995</v>
      </c>
      <c r="E15">
        <f t="shared" si="3"/>
        <v>12</v>
      </c>
      <c r="F15">
        <v>0</v>
      </c>
      <c r="I15" s="4" t="s">
        <v>137</v>
      </c>
      <c r="J15" s="5">
        <v>2500</v>
      </c>
      <c r="K15" s="6">
        <f t="shared" si="1"/>
        <v>1</v>
      </c>
      <c r="L15" s="2"/>
      <c r="P15" s="4" t="s">
        <v>82</v>
      </c>
      <c r="Q15" s="5">
        <v>8.4677049180327868E-2</v>
      </c>
      <c r="R15">
        <f t="shared" si="6"/>
        <v>12</v>
      </c>
      <c r="T15">
        <v>14</v>
      </c>
      <c r="U15" s="9" t="s">
        <v>27</v>
      </c>
      <c r="V15" s="9">
        <v>14</v>
      </c>
    </row>
    <row r="16" spans="1:22" x14ac:dyDescent="0.25">
      <c r="A16" s="4" t="s">
        <v>87</v>
      </c>
      <c r="B16" s="5">
        <v>15</v>
      </c>
      <c r="C16" s="7">
        <f t="shared" si="0"/>
        <v>6.0000000000000001E-3</v>
      </c>
      <c r="D16" s="8">
        <f t="shared" si="2"/>
        <v>0.99839999999999995</v>
      </c>
      <c r="E16">
        <f t="shared" si="3"/>
        <v>13</v>
      </c>
      <c r="F16">
        <v>0</v>
      </c>
      <c r="K16" s="7"/>
      <c r="L16" s="8"/>
      <c r="P16" s="4" t="s">
        <v>80</v>
      </c>
      <c r="Q16" s="5">
        <v>8.4978947368421043E-2</v>
      </c>
      <c r="R16">
        <f t="shared" si="6"/>
        <v>13</v>
      </c>
      <c r="T16">
        <v>13</v>
      </c>
      <c r="U16" s="9" t="s">
        <v>83</v>
      </c>
      <c r="V16" s="9">
        <v>13</v>
      </c>
    </row>
    <row r="17" spans="1:22" x14ac:dyDescent="0.25">
      <c r="A17" s="4" t="s">
        <v>110</v>
      </c>
      <c r="B17" s="5">
        <v>4</v>
      </c>
      <c r="C17" s="7">
        <f t="shared" si="0"/>
        <v>1.6000000000000001E-3</v>
      </c>
      <c r="D17" s="2">
        <f t="shared" si="2"/>
        <v>1</v>
      </c>
      <c r="E17">
        <f t="shared" si="3"/>
        <v>14</v>
      </c>
      <c r="F17">
        <v>0</v>
      </c>
      <c r="K17" s="7"/>
      <c r="L17" s="2"/>
      <c r="P17" s="4" t="s">
        <v>57</v>
      </c>
      <c r="Q17" s="5">
        <v>8.6276086956521711E-2</v>
      </c>
      <c r="R17">
        <f t="shared" si="6"/>
        <v>14</v>
      </c>
      <c r="T17">
        <v>12</v>
      </c>
      <c r="U17" s="9" t="s">
        <v>42</v>
      </c>
      <c r="V17" s="9">
        <v>12</v>
      </c>
    </row>
    <row r="18" spans="1:22" x14ac:dyDescent="0.25">
      <c r="A18" s="4" t="s">
        <v>137</v>
      </c>
      <c r="B18" s="5">
        <v>2500</v>
      </c>
      <c r="C18" s="2">
        <f>SUM(C4:C17)</f>
        <v>1</v>
      </c>
      <c r="K18" s="2"/>
      <c r="P18" s="4" t="s">
        <v>104</v>
      </c>
      <c r="Q18" s="5">
        <v>8.7440909090909083E-2</v>
      </c>
      <c r="R18">
        <f t="shared" si="6"/>
        <v>15</v>
      </c>
      <c r="T18">
        <v>12</v>
      </c>
      <c r="U18" s="9" t="s">
        <v>78</v>
      </c>
      <c r="V18" s="9">
        <v>12</v>
      </c>
    </row>
    <row r="19" spans="1:22" x14ac:dyDescent="0.25">
      <c r="P19" s="4" t="s">
        <v>88</v>
      </c>
      <c r="Q19" s="5">
        <v>8.99608695652174E-2</v>
      </c>
      <c r="R19">
        <f t="shared" si="6"/>
        <v>16</v>
      </c>
      <c r="T19">
        <v>11</v>
      </c>
      <c r="U19" s="9" t="s">
        <v>21</v>
      </c>
      <c r="V19" s="9">
        <v>11</v>
      </c>
    </row>
    <row r="20" spans="1:22" x14ac:dyDescent="0.25">
      <c r="P20" s="4" t="s">
        <v>55</v>
      </c>
      <c r="Q20" s="5">
        <v>9.5922641509433998E-2</v>
      </c>
      <c r="R20">
        <f t="shared" si="6"/>
        <v>17</v>
      </c>
      <c r="T20">
        <v>11</v>
      </c>
      <c r="U20" s="9" t="s">
        <v>39</v>
      </c>
      <c r="V20" s="9">
        <v>11</v>
      </c>
    </row>
    <row r="21" spans="1:22" x14ac:dyDescent="0.25">
      <c r="P21" s="4" t="s">
        <v>18</v>
      </c>
      <c r="Q21" s="5">
        <v>9.6235384615384584E-2</v>
      </c>
      <c r="R21">
        <f t="shared" si="6"/>
        <v>18</v>
      </c>
      <c r="T21">
        <v>10</v>
      </c>
      <c r="U21" s="9" t="s">
        <v>51</v>
      </c>
      <c r="V21" s="9">
        <v>10</v>
      </c>
    </row>
    <row r="22" spans="1:22" x14ac:dyDescent="0.25">
      <c r="A22" s="3" t="s">
        <v>136</v>
      </c>
      <c r="B22" t="s">
        <v>138</v>
      </c>
      <c r="P22" s="4" t="s">
        <v>106</v>
      </c>
      <c r="Q22" s="5">
        <v>9.9016666666666642E-2</v>
      </c>
      <c r="R22">
        <f t="shared" si="6"/>
        <v>19</v>
      </c>
      <c r="T22">
        <v>9</v>
      </c>
      <c r="U22" s="9" t="s">
        <v>52</v>
      </c>
      <c r="V22" s="9">
        <v>9</v>
      </c>
    </row>
    <row r="23" spans="1:22" x14ac:dyDescent="0.25">
      <c r="A23" s="4">
        <v>588.5</v>
      </c>
      <c r="B23" s="5">
        <v>1</v>
      </c>
      <c r="C23" t="s">
        <v>150</v>
      </c>
      <c r="D23" s="10">
        <f>+AVERAGE($A$23:$A$654)</f>
        <v>6231.5540506329107</v>
      </c>
      <c r="P23" s="4" t="s">
        <v>52</v>
      </c>
      <c r="Q23" s="5">
        <v>9.9561702127659579E-2</v>
      </c>
      <c r="R23">
        <f t="shared" si="6"/>
        <v>20</v>
      </c>
      <c r="T23">
        <v>9</v>
      </c>
      <c r="U23" s="9" t="s">
        <v>18</v>
      </c>
      <c r="V23" s="9">
        <v>9</v>
      </c>
    </row>
    <row r="24" spans="1:22" x14ac:dyDescent="0.25">
      <c r="A24" s="4">
        <v>666.67</v>
      </c>
      <c r="B24" s="5">
        <v>1</v>
      </c>
      <c r="C24" s="6" t="s">
        <v>167</v>
      </c>
      <c r="D24" s="10">
        <f>_xlfn.CONFIDENCE.NORM(0.05,D30,D31)</f>
        <v>474.56515750413939</v>
      </c>
      <c r="P24" s="4" t="s">
        <v>51</v>
      </c>
      <c r="Q24" s="5">
        <v>0.10652978723404263</v>
      </c>
      <c r="R24">
        <f t="shared" si="6"/>
        <v>21</v>
      </c>
      <c r="T24">
        <v>9</v>
      </c>
      <c r="U24" s="9" t="s">
        <v>55</v>
      </c>
      <c r="V24" s="9">
        <v>9</v>
      </c>
    </row>
    <row r="25" spans="1:22" x14ac:dyDescent="0.25">
      <c r="A25" s="4">
        <v>833.33</v>
      </c>
      <c r="B25" s="5">
        <v>1</v>
      </c>
      <c r="C25" s="6" t="s">
        <v>151</v>
      </c>
      <c r="D25" s="10">
        <f>MEDIAN($A$23:$A$654)</f>
        <v>5013.665</v>
      </c>
      <c r="P25" s="4" t="s">
        <v>39</v>
      </c>
      <c r="Q25" s="5">
        <v>0.1103578947368421</v>
      </c>
      <c r="R25">
        <f t="shared" si="6"/>
        <v>22</v>
      </c>
      <c r="T25">
        <v>9</v>
      </c>
      <c r="U25" s="9" t="s">
        <v>106</v>
      </c>
      <c r="V25" s="9">
        <v>9</v>
      </c>
    </row>
    <row r="26" spans="1:22" x14ac:dyDescent="0.25">
      <c r="A26" s="4">
        <v>866.67</v>
      </c>
      <c r="B26" s="5">
        <v>1</v>
      </c>
      <c r="C26" s="6" t="s">
        <v>152</v>
      </c>
      <c r="D26" s="10" t="e">
        <f>MODE($A$23:$A$654)</f>
        <v>#N/A</v>
      </c>
      <c r="P26" s="4" t="s">
        <v>21</v>
      </c>
      <c r="Q26" s="5">
        <v>0.11181935483870972</v>
      </c>
      <c r="R26">
        <f t="shared" si="6"/>
        <v>23</v>
      </c>
      <c r="T26">
        <v>8</v>
      </c>
      <c r="U26" s="9" t="s">
        <v>82</v>
      </c>
      <c r="V26" s="9">
        <v>8</v>
      </c>
    </row>
    <row r="27" spans="1:22" x14ac:dyDescent="0.25">
      <c r="A27" s="4">
        <v>884.9</v>
      </c>
      <c r="B27" s="5">
        <v>1</v>
      </c>
      <c r="C27" s="6" t="s">
        <v>153</v>
      </c>
      <c r="D27" s="10">
        <f>MIN($A$23:$A$654)</f>
        <v>588.5</v>
      </c>
      <c r="P27" s="4" t="s">
        <v>78</v>
      </c>
      <c r="Q27" s="5">
        <v>0.12433125000000002</v>
      </c>
      <c r="R27">
        <f t="shared" si="6"/>
        <v>24</v>
      </c>
      <c r="T27">
        <v>8</v>
      </c>
      <c r="U27" s="9" t="s">
        <v>88</v>
      </c>
      <c r="V27" s="9">
        <v>8</v>
      </c>
    </row>
    <row r="28" spans="1:22" x14ac:dyDescent="0.25">
      <c r="A28" s="4">
        <v>1000</v>
      </c>
      <c r="B28" s="5">
        <v>4</v>
      </c>
      <c r="C28" s="6" t="s">
        <v>154</v>
      </c>
      <c r="D28" s="10">
        <f>MAX($A$23:$A$654)</f>
        <v>102750</v>
      </c>
      <c r="P28" s="4" t="s">
        <v>42</v>
      </c>
      <c r="Q28" s="5">
        <v>0.12659850746268658</v>
      </c>
      <c r="R28">
        <f t="shared" si="6"/>
        <v>25</v>
      </c>
      <c r="T28">
        <v>8</v>
      </c>
      <c r="U28" s="9" t="s">
        <v>57</v>
      </c>
      <c r="V28" s="9">
        <v>8</v>
      </c>
    </row>
    <row r="29" spans="1:22" x14ac:dyDescent="0.25">
      <c r="A29" s="4">
        <v>1083.33</v>
      </c>
      <c r="B29" s="5">
        <v>1</v>
      </c>
      <c r="C29" s="6" t="s">
        <v>155</v>
      </c>
      <c r="D29" s="10">
        <f>+D28-D27</f>
        <v>102161.5</v>
      </c>
      <c r="P29" s="4" t="s">
        <v>83</v>
      </c>
      <c r="Q29" s="5">
        <v>0.13356870229007631</v>
      </c>
      <c r="R29">
        <f t="shared" si="6"/>
        <v>26</v>
      </c>
      <c r="T29">
        <v>7</v>
      </c>
      <c r="U29" s="9" t="s">
        <v>63</v>
      </c>
      <c r="V29" s="9">
        <v>7</v>
      </c>
    </row>
    <row r="30" spans="1:22" x14ac:dyDescent="0.25">
      <c r="A30" s="4">
        <v>1084</v>
      </c>
      <c r="B30" s="5">
        <v>1</v>
      </c>
      <c r="C30" s="6" t="s">
        <v>165</v>
      </c>
      <c r="D30" s="10">
        <f>_xlfn.STDEV.P($A$23:$A$654)</f>
        <v>6087.041985846392</v>
      </c>
      <c r="P30" s="4" t="s">
        <v>27</v>
      </c>
      <c r="Q30" s="5">
        <v>0.14146862745098043</v>
      </c>
      <c r="R30">
        <f t="shared" si="6"/>
        <v>27</v>
      </c>
      <c r="T30">
        <v>6</v>
      </c>
      <c r="U30" s="9" t="s">
        <v>120</v>
      </c>
      <c r="V30" s="9">
        <v>6</v>
      </c>
    </row>
    <row r="31" spans="1:22" x14ac:dyDescent="0.25">
      <c r="A31" s="4">
        <v>1100</v>
      </c>
      <c r="B31" s="5">
        <v>3</v>
      </c>
      <c r="C31" s="6" t="s">
        <v>166</v>
      </c>
      <c r="D31" s="10">
        <f>+COUNT($A$23:$A$654)</f>
        <v>632</v>
      </c>
      <c r="P31" s="4" t="s">
        <v>43</v>
      </c>
      <c r="Q31" s="5">
        <v>0.14654855072463771</v>
      </c>
      <c r="R31">
        <f t="shared" si="6"/>
        <v>28</v>
      </c>
      <c r="T31">
        <v>8</v>
      </c>
      <c r="U31" s="9" t="s">
        <v>104</v>
      </c>
      <c r="V31" s="9">
        <v>8</v>
      </c>
    </row>
    <row r="32" spans="1:22" x14ac:dyDescent="0.25">
      <c r="A32" s="4">
        <v>1125</v>
      </c>
      <c r="B32" s="5">
        <v>1</v>
      </c>
      <c r="C32" s="6"/>
      <c r="D32" s="2"/>
      <c r="P32" s="4" t="s">
        <v>25</v>
      </c>
      <c r="Q32" s="5">
        <v>0.14732071428571425</v>
      </c>
      <c r="R32">
        <f t="shared" si="6"/>
        <v>29</v>
      </c>
      <c r="T32">
        <v>7</v>
      </c>
      <c r="U32" s="9" t="s">
        <v>67</v>
      </c>
      <c r="V32" s="9">
        <v>7</v>
      </c>
    </row>
    <row r="33" spans="1:22" x14ac:dyDescent="0.25">
      <c r="A33" s="4">
        <v>1200</v>
      </c>
      <c r="B33" s="5">
        <v>3</v>
      </c>
      <c r="C33" s="6"/>
      <c r="D33" s="2"/>
      <c r="P33" s="4" t="s">
        <v>127</v>
      </c>
      <c r="Q33" s="5">
        <v>0.14883333333333335</v>
      </c>
      <c r="R33">
        <f t="shared" si="6"/>
        <v>30</v>
      </c>
      <c r="T33">
        <v>8</v>
      </c>
      <c r="U33" s="9" t="s">
        <v>80</v>
      </c>
      <c r="V33" s="9">
        <v>8</v>
      </c>
    </row>
    <row r="34" spans="1:22" x14ac:dyDescent="0.25">
      <c r="A34" s="4">
        <v>1250</v>
      </c>
      <c r="B34" s="5">
        <v>1</v>
      </c>
      <c r="C34" s="6"/>
      <c r="D34" s="2"/>
      <c r="P34" s="4" t="s">
        <v>119</v>
      </c>
      <c r="Q34" s="5">
        <v>0.14929999999999999</v>
      </c>
      <c r="R34">
        <f t="shared" si="6"/>
        <v>31</v>
      </c>
      <c r="T34">
        <v>7</v>
      </c>
      <c r="U34" s="9" t="s">
        <v>95</v>
      </c>
      <c r="V34" s="9">
        <v>7</v>
      </c>
    </row>
    <row r="35" spans="1:22" x14ac:dyDescent="0.25">
      <c r="A35" s="4">
        <v>1280</v>
      </c>
      <c r="B35" s="5">
        <v>1</v>
      </c>
      <c r="C35" s="7"/>
      <c r="D35" s="8"/>
      <c r="P35" s="4" t="s">
        <v>84</v>
      </c>
      <c r="Q35" s="5">
        <v>0.15126687898089169</v>
      </c>
      <c r="R35">
        <f t="shared" si="6"/>
        <v>32</v>
      </c>
      <c r="T35">
        <v>8</v>
      </c>
      <c r="U35" s="9" t="s">
        <v>121</v>
      </c>
      <c r="V35" s="9">
        <v>8</v>
      </c>
    </row>
    <row r="36" spans="1:22" x14ac:dyDescent="0.25">
      <c r="A36" s="4">
        <v>1300</v>
      </c>
      <c r="B36" s="5">
        <v>1</v>
      </c>
      <c r="C36" s="7"/>
      <c r="D36" s="2"/>
      <c r="P36" s="4" t="s">
        <v>131</v>
      </c>
      <c r="Q36" s="5">
        <v>0.15129999999999999</v>
      </c>
      <c r="R36">
        <f t="shared" si="6"/>
        <v>33</v>
      </c>
      <c r="T36">
        <v>7</v>
      </c>
      <c r="U36" s="9" t="s">
        <v>112</v>
      </c>
      <c r="V36" s="9">
        <v>7</v>
      </c>
    </row>
    <row r="37" spans="1:22" x14ac:dyDescent="0.25">
      <c r="A37" s="4">
        <v>1312.08</v>
      </c>
      <c r="B37" s="5">
        <v>1</v>
      </c>
      <c r="C37" s="2"/>
      <c r="P37" s="4" t="s">
        <v>125</v>
      </c>
      <c r="Q37" s="5">
        <v>0.15211999999999998</v>
      </c>
      <c r="R37">
        <f t="shared" si="6"/>
        <v>34</v>
      </c>
      <c r="T37">
        <v>7</v>
      </c>
      <c r="U37" s="9" t="s">
        <v>109</v>
      </c>
      <c r="V37" s="9">
        <v>7</v>
      </c>
    </row>
    <row r="38" spans="1:22" x14ac:dyDescent="0.25">
      <c r="A38" s="4">
        <v>1333.33</v>
      </c>
      <c r="B38" s="5">
        <v>1</v>
      </c>
      <c r="P38" s="4" t="s">
        <v>62</v>
      </c>
      <c r="Q38" s="5">
        <v>0.15854698795180713</v>
      </c>
      <c r="R38">
        <f t="shared" si="6"/>
        <v>35</v>
      </c>
      <c r="T38">
        <v>8</v>
      </c>
      <c r="U38" s="9" t="s">
        <v>98</v>
      </c>
      <c r="V38" s="9">
        <v>8</v>
      </c>
    </row>
    <row r="39" spans="1:22" x14ac:dyDescent="0.25">
      <c r="A39" s="4">
        <v>1375</v>
      </c>
      <c r="B39" s="5">
        <v>1</v>
      </c>
      <c r="P39" s="4" t="s">
        <v>36</v>
      </c>
      <c r="Q39" s="5">
        <v>0.16248479532163745</v>
      </c>
      <c r="R39">
        <f t="shared" si="6"/>
        <v>36</v>
      </c>
      <c r="T39">
        <v>6</v>
      </c>
      <c r="U39" s="9" t="s">
        <v>105</v>
      </c>
      <c r="V39" s="9">
        <v>6</v>
      </c>
    </row>
    <row r="40" spans="1:22" x14ac:dyDescent="0.25">
      <c r="A40" s="4">
        <v>1403.33</v>
      </c>
      <c r="B40" s="5">
        <v>1</v>
      </c>
      <c r="P40" s="4" t="s">
        <v>48</v>
      </c>
      <c r="Q40" s="5">
        <v>0.17448068965517241</v>
      </c>
      <c r="R40">
        <f t="shared" si="6"/>
        <v>37</v>
      </c>
      <c r="T40">
        <v>7</v>
      </c>
      <c r="U40" s="9" t="s">
        <v>130</v>
      </c>
      <c r="V40" s="9">
        <v>7</v>
      </c>
    </row>
    <row r="41" spans="1:22" x14ac:dyDescent="0.25">
      <c r="A41" s="4">
        <v>1416.67</v>
      </c>
      <c r="B41" s="5">
        <v>1</v>
      </c>
      <c r="P41" s="4" t="s">
        <v>73</v>
      </c>
      <c r="Q41" s="5">
        <v>0.18492479999999994</v>
      </c>
      <c r="R41">
        <f t="shared" si="6"/>
        <v>38</v>
      </c>
      <c r="T41">
        <v>7</v>
      </c>
      <c r="U41" s="9" t="s">
        <v>70</v>
      </c>
      <c r="V41" s="9">
        <v>7</v>
      </c>
    </row>
    <row r="42" spans="1:22" x14ac:dyDescent="0.25">
      <c r="A42" s="4">
        <v>1471</v>
      </c>
      <c r="B42" s="5">
        <v>1</v>
      </c>
      <c r="P42" s="4" t="s">
        <v>158</v>
      </c>
      <c r="Q42" s="5">
        <v>0.1306699599999995</v>
      </c>
    </row>
    <row r="43" spans="1:22" x14ac:dyDescent="0.25">
      <c r="A43" s="4">
        <v>1482.92</v>
      </c>
      <c r="B43" s="5">
        <v>1</v>
      </c>
    </row>
    <row r="44" spans="1:22" x14ac:dyDescent="0.25">
      <c r="A44" s="4">
        <v>1500</v>
      </c>
      <c r="B44" s="5">
        <v>7</v>
      </c>
    </row>
    <row r="45" spans="1:22" x14ac:dyDescent="0.25">
      <c r="A45" s="4">
        <v>1541.67</v>
      </c>
      <c r="B45" s="5">
        <v>1</v>
      </c>
    </row>
    <row r="46" spans="1:22" x14ac:dyDescent="0.25">
      <c r="A46" s="4">
        <v>1558.33</v>
      </c>
      <c r="B46" s="5">
        <v>1</v>
      </c>
    </row>
    <row r="47" spans="1:22" x14ac:dyDescent="0.25">
      <c r="A47" s="4">
        <v>1558.42</v>
      </c>
      <c r="B47" s="5">
        <v>1</v>
      </c>
    </row>
    <row r="48" spans="1:22" x14ac:dyDescent="0.25">
      <c r="A48" s="4">
        <v>1560</v>
      </c>
      <c r="B48" s="5">
        <v>1</v>
      </c>
    </row>
    <row r="49" spans="1:2" x14ac:dyDescent="0.25">
      <c r="A49" s="4">
        <v>1600</v>
      </c>
      <c r="B49" s="5">
        <v>4</v>
      </c>
    </row>
    <row r="50" spans="1:2" x14ac:dyDescent="0.25">
      <c r="A50" s="4">
        <v>1650</v>
      </c>
      <c r="B50" s="5">
        <v>1</v>
      </c>
    </row>
    <row r="51" spans="1:2" x14ac:dyDescent="0.25">
      <c r="A51" s="4">
        <v>1658</v>
      </c>
      <c r="B51" s="5">
        <v>1</v>
      </c>
    </row>
    <row r="52" spans="1:2" x14ac:dyDescent="0.25">
      <c r="A52" s="4">
        <v>1666.67</v>
      </c>
      <c r="B52" s="5">
        <v>10</v>
      </c>
    </row>
    <row r="53" spans="1:2" x14ac:dyDescent="0.25">
      <c r="A53" s="4">
        <v>1667</v>
      </c>
      <c r="B53" s="5">
        <v>1</v>
      </c>
    </row>
    <row r="54" spans="1:2" x14ac:dyDescent="0.25">
      <c r="A54" s="4">
        <v>1675</v>
      </c>
      <c r="B54" s="5">
        <v>1</v>
      </c>
    </row>
    <row r="55" spans="1:2" x14ac:dyDescent="0.25">
      <c r="A55" s="4">
        <v>1700</v>
      </c>
      <c r="B55" s="5">
        <v>2</v>
      </c>
    </row>
    <row r="56" spans="1:2" x14ac:dyDescent="0.25">
      <c r="A56" s="4">
        <v>1733.33</v>
      </c>
      <c r="B56" s="5">
        <v>1</v>
      </c>
    </row>
    <row r="57" spans="1:2" x14ac:dyDescent="0.25">
      <c r="A57" s="4">
        <v>1750</v>
      </c>
      <c r="B57" s="5">
        <v>9</v>
      </c>
    </row>
    <row r="58" spans="1:2" x14ac:dyDescent="0.25">
      <c r="A58" s="4">
        <v>1779.17</v>
      </c>
      <c r="B58" s="5">
        <v>1</v>
      </c>
    </row>
    <row r="59" spans="1:2" x14ac:dyDescent="0.25">
      <c r="A59" s="4">
        <v>1800</v>
      </c>
      <c r="B59" s="5">
        <v>3</v>
      </c>
    </row>
    <row r="60" spans="1:2" x14ac:dyDescent="0.25">
      <c r="A60" s="4">
        <v>1820</v>
      </c>
      <c r="B60" s="5">
        <v>1</v>
      </c>
    </row>
    <row r="61" spans="1:2" x14ac:dyDescent="0.25">
      <c r="A61" s="4">
        <v>1833.33</v>
      </c>
      <c r="B61" s="5">
        <v>5</v>
      </c>
    </row>
    <row r="62" spans="1:2" x14ac:dyDescent="0.25">
      <c r="A62" s="4">
        <v>1916.67</v>
      </c>
      <c r="B62" s="5">
        <v>4</v>
      </c>
    </row>
    <row r="63" spans="1:2" x14ac:dyDescent="0.25">
      <c r="A63" s="4">
        <v>1930.75</v>
      </c>
      <c r="B63" s="5">
        <v>1</v>
      </c>
    </row>
    <row r="64" spans="1:2" x14ac:dyDescent="0.25">
      <c r="A64" s="4">
        <v>1940</v>
      </c>
      <c r="B64" s="5">
        <v>1</v>
      </c>
    </row>
    <row r="65" spans="1:2" x14ac:dyDescent="0.25">
      <c r="A65" s="4">
        <v>1945</v>
      </c>
      <c r="B65" s="5">
        <v>1</v>
      </c>
    </row>
    <row r="66" spans="1:2" x14ac:dyDescent="0.25">
      <c r="A66" s="4">
        <v>1958.33</v>
      </c>
      <c r="B66" s="5">
        <v>1</v>
      </c>
    </row>
    <row r="67" spans="1:2" x14ac:dyDescent="0.25">
      <c r="A67" s="4">
        <v>2000</v>
      </c>
      <c r="B67" s="5">
        <v>17</v>
      </c>
    </row>
    <row r="68" spans="1:2" x14ac:dyDescent="0.25">
      <c r="A68" s="4">
        <v>2080</v>
      </c>
      <c r="B68" s="5">
        <v>1</v>
      </c>
    </row>
    <row r="69" spans="1:2" x14ac:dyDescent="0.25">
      <c r="A69" s="4">
        <v>2083.33</v>
      </c>
      <c r="B69" s="5">
        <v>15</v>
      </c>
    </row>
    <row r="70" spans="1:2" x14ac:dyDescent="0.25">
      <c r="A70" s="4">
        <v>2100</v>
      </c>
      <c r="B70" s="5">
        <v>3</v>
      </c>
    </row>
    <row r="71" spans="1:2" x14ac:dyDescent="0.25">
      <c r="A71" s="4">
        <v>2108.33</v>
      </c>
      <c r="B71" s="5">
        <v>1</v>
      </c>
    </row>
    <row r="72" spans="1:2" x14ac:dyDescent="0.25">
      <c r="A72" s="4">
        <v>2160</v>
      </c>
      <c r="B72" s="5">
        <v>1</v>
      </c>
    </row>
    <row r="73" spans="1:2" x14ac:dyDescent="0.25">
      <c r="A73" s="4">
        <v>2166.67</v>
      </c>
      <c r="B73" s="5">
        <v>8</v>
      </c>
    </row>
    <row r="74" spans="1:2" x14ac:dyDescent="0.25">
      <c r="A74" s="4">
        <v>2176.67</v>
      </c>
      <c r="B74" s="5">
        <v>1</v>
      </c>
    </row>
    <row r="75" spans="1:2" x14ac:dyDescent="0.25">
      <c r="A75" s="4">
        <v>2183.33</v>
      </c>
      <c r="B75" s="5">
        <v>1</v>
      </c>
    </row>
    <row r="76" spans="1:2" x14ac:dyDescent="0.25">
      <c r="A76" s="4">
        <v>2208.33</v>
      </c>
      <c r="B76" s="5">
        <v>1</v>
      </c>
    </row>
    <row r="77" spans="1:2" x14ac:dyDescent="0.25">
      <c r="A77" s="4">
        <v>2240</v>
      </c>
      <c r="B77" s="5">
        <v>1</v>
      </c>
    </row>
    <row r="78" spans="1:2" x14ac:dyDescent="0.25">
      <c r="A78" s="4">
        <v>2250</v>
      </c>
      <c r="B78" s="5">
        <v>5</v>
      </c>
    </row>
    <row r="79" spans="1:2" x14ac:dyDescent="0.25">
      <c r="A79" s="4">
        <v>2253</v>
      </c>
      <c r="B79" s="5">
        <v>1</v>
      </c>
    </row>
    <row r="80" spans="1:2" x14ac:dyDescent="0.25">
      <c r="A80" s="4">
        <v>2254</v>
      </c>
      <c r="B80" s="5">
        <v>1</v>
      </c>
    </row>
    <row r="81" spans="1:2" x14ac:dyDescent="0.25">
      <c r="A81" s="4">
        <v>2290</v>
      </c>
      <c r="B81" s="5">
        <v>1</v>
      </c>
    </row>
    <row r="82" spans="1:2" x14ac:dyDescent="0.25">
      <c r="A82" s="4">
        <v>2291.67</v>
      </c>
      <c r="B82" s="5">
        <v>1</v>
      </c>
    </row>
    <row r="83" spans="1:2" x14ac:dyDescent="0.25">
      <c r="A83" s="4">
        <v>2298.75</v>
      </c>
      <c r="B83" s="5">
        <v>1</v>
      </c>
    </row>
    <row r="84" spans="1:2" x14ac:dyDescent="0.25">
      <c r="A84" s="4">
        <v>2300</v>
      </c>
      <c r="B84" s="5">
        <v>2</v>
      </c>
    </row>
    <row r="85" spans="1:2" x14ac:dyDescent="0.25">
      <c r="A85" s="4">
        <v>2302</v>
      </c>
      <c r="B85" s="5">
        <v>1</v>
      </c>
    </row>
    <row r="86" spans="1:2" x14ac:dyDescent="0.25">
      <c r="A86" s="4">
        <v>2333.33</v>
      </c>
      <c r="B86" s="5">
        <v>10</v>
      </c>
    </row>
    <row r="87" spans="1:2" x14ac:dyDescent="0.25">
      <c r="A87" s="4">
        <v>2375</v>
      </c>
      <c r="B87" s="5">
        <v>2</v>
      </c>
    </row>
    <row r="88" spans="1:2" x14ac:dyDescent="0.25">
      <c r="A88" s="4">
        <v>2400</v>
      </c>
      <c r="B88" s="5">
        <v>5</v>
      </c>
    </row>
    <row r="89" spans="1:2" x14ac:dyDescent="0.25">
      <c r="A89" s="4">
        <v>2416.67</v>
      </c>
      <c r="B89" s="5">
        <v>3</v>
      </c>
    </row>
    <row r="90" spans="1:2" x14ac:dyDescent="0.25">
      <c r="A90" s="4">
        <v>2427</v>
      </c>
      <c r="B90" s="5">
        <v>1</v>
      </c>
    </row>
    <row r="91" spans="1:2" x14ac:dyDescent="0.25">
      <c r="A91" s="4">
        <v>2430</v>
      </c>
      <c r="B91" s="5">
        <v>1</v>
      </c>
    </row>
    <row r="92" spans="1:2" x14ac:dyDescent="0.25">
      <c r="A92" s="4">
        <v>2458.33</v>
      </c>
      <c r="B92" s="5">
        <v>1</v>
      </c>
    </row>
    <row r="93" spans="1:2" x14ac:dyDescent="0.25">
      <c r="A93" s="4">
        <v>2462.75</v>
      </c>
      <c r="B93" s="5">
        <v>1</v>
      </c>
    </row>
    <row r="94" spans="1:2" x14ac:dyDescent="0.25">
      <c r="A94" s="4">
        <v>2464.37</v>
      </c>
      <c r="B94" s="5">
        <v>1</v>
      </c>
    </row>
    <row r="95" spans="1:2" x14ac:dyDescent="0.25">
      <c r="A95" s="4">
        <v>2479.17</v>
      </c>
      <c r="B95" s="5">
        <v>1</v>
      </c>
    </row>
    <row r="96" spans="1:2" x14ac:dyDescent="0.25">
      <c r="A96" s="4">
        <v>2495.83</v>
      </c>
      <c r="B96" s="5">
        <v>1</v>
      </c>
    </row>
    <row r="97" spans="1:2" x14ac:dyDescent="0.25">
      <c r="A97" s="4">
        <v>2500</v>
      </c>
      <c r="B97" s="5">
        <v>51</v>
      </c>
    </row>
    <row r="98" spans="1:2" x14ac:dyDescent="0.25">
      <c r="A98" s="4">
        <v>2508.33</v>
      </c>
      <c r="B98" s="5">
        <v>1</v>
      </c>
    </row>
    <row r="99" spans="1:2" x14ac:dyDescent="0.25">
      <c r="A99" s="4">
        <v>2512</v>
      </c>
      <c r="B99" s="5">
        <v>1</v>
      </c>
    </row>
    <row r="100" spans="1:2" x14ac:dyDescent="0.25">
      <c r="A100" s="4">
        <v>2516.67</v>
      </c>
      <c r="B100" s="5">
        <v>1</v>
      </c>
    </row>
    <row r="101" spans="1:2" x14ac:dyDescent="0.25">
      <c r="A101" s="4">
        <v>2518.67</v>
      </c>
      <c r="B101" s="5">
        <v>1</v>
      </c>
    </row>
    <row r="102" spans="1:2" x14ac:dyDescent="0.25">
      <c r="A102" s="4">
        <v>2518.75</v>
      </c>
      <c r="B102" s="5">
        <v>1</v>
      </c>
    </row>
    <row r="103" spans="1:2" x14ac:dyDescent="0.25">
      <c r="A103" s="4">
        <v>2519.17</v>
      </c>
      <c r="B103" s="5">
        <v>1</v>
      </c>
    </row>
    <row r="104" spans="1:2" x14ac:dyDescent="0.25">
      <c r="A104" s="4">
        <v>2530</v>
      </c>
      <c r="B104" s="5">
        <v>1</v>
      </c>
    </row>
    <row r="105" spans="1:2" x14ac:dyDescent="0.25">
      <c r="A105" s="4">
        <v>2541.67</v>
      </c>
      <c r="B105" s="5">
        <v>1</v>
      </c>
    </row>
    <row r="106" spans="1:2" x14ac:dyDescent="0.25">
      <c r="A106" s="4">
        <v>2555.16</v>
      </c>
      <c r="B106" s="5">
        <v>1</v>
      </c>
    </row>
    <row r="107" spans="1:2" x14ac:dyDescent="0.25">
      <c r="A107" s="4">
        <v>2571.42</v>
      </c>
      <c r="B107" s="5">
        <v>1</v>
      </c>
    </row>
    <row r="108" spans="1:2" x14ac:dyDescent="0.25">
      <c r="A108" s="4">
        <v>2583</v>
      </c>
      <c r="B108" s="5">
        <v>1</v>
      </c>
    </row>
    <row r="109" spans="1:2" x14ac:dyDescent="0.25">
      <c r="A109" s="4">
        <v>2583.33</v>
      </c>
      <c r="B109" s="5">
        <v>9</v>
      </c>
    </row>
    <row r="110" spans="1:2" x14ac:dyDescent="0.25">
      <c r="A110" s="4">
        <v>2600</v>
      </c>
      <c r="B110" s="5">
        <v>3</v>
      </c>
    </row>
    <row r="111" spans="1:2" x14ac:dyDescent="0.25">
      <c r="A111" s="4">
        <v>2609</v>
      </c>
      <c r="B111" s="5">
        <v>1</v>
      </c>
    </row>
    <row r="112" spans="1:2" x14ac:dyDescent="0.25">
      <c r="A112" s="4">
        <v>2625</v>
      </c>
      <c r="B112" s="5">
        <v>3</v>
      </c>
    </row>
    <row r="113" spans="1:2" x14ac:dyDescent="0.25">
      <c r="A113" s="4">
        <v>2629</v>
      </c>
      <c r="B113" s="5">
        <v>1</v>
      </c>
    </row>
    <row r="114" spans="1:2" x14ac:dyDescent="0.25">
      <c r="A114" s="4">
        <v>2633.33</v>
      </c>
      <c r="B114" s="5">
        <v>1</v>
      </c>
    </row>
    <row r="115" spans="1:2" x14ac:dyDescent="0.25">
      <c r="A115" s="4">
        <v>2641.67</v>
      </c>
      <c r="B115" s="5">
        <v>1</v>
      </c>
    </row>
    <row r="116" spans="1:2" x14ac:dyDescent="0.25">
      <c r="A116" s="4">
        <v>2658.83</v>
      </c>
      <c r="B116" s="5">
        <v>1</v>
      </c>
    </row>
    <row r="117" spans="1:2" x14ac:dyDescent="0.25">
      <c r="A117" s="4">
        <v>2666.67</v>
      </c>
      <c r="B117" s="5">
        <v>20</v>
      </c>
    </row>
    <row r="118" spans="1:2" x14ac:dyDescent="0.25">
      <c r="A118" s="4">
        <v>2667</v>
      </c>
      <c r="B118" s="5">
        <v>1</v>
      </c>
    </row>
    <row r="119" spans="1:2" x14ac:dyDescent="0.25">
      <c r="A119" s="4">
        <v>2700</v>
      </c>
      <c r="B119" s="5">
        <v>4</v>
      </c>
    </row>
    <row r="120" spans="1:2" x14ac:dyDescent="0.25">
      <c r="A120" s="4">
        <v>2708.33</v>
      </c>
      <c r="B120" s="5">
        <v>5</v>
      </c>
    </row>
    <row r="121" spans="1:2" x14ac:dyDescent="0.25">
      <c r="A121" s="4">
        <v>2733.33</v>
      </c>
      <c r="B121" s="5">
        <v>1</v>
      </c>
    </row>
    <row r="122" spans="1:2" x14ac:dyDescent="0.25">
      <c r="A122" s="4">
        <v>2738.67</v>
      </c>
      <c r="B122" s="5">
        <v>1</v>
      </c>
    </row>
    <row r="123" spans="1:2" x14ac:dyDescent="0.25">
      <c r="A123" s="4">
        <v>2740.5</v>
      </c>
      <c r="B123" s="5">
        <v>1</v>
      </c>
    </row>
    <row r="124" spans="1:2" x14ac:dyDescent="0.25">
      <c r="A124" s="4">
        <v>2748</v>
      </c>
      <c r="B124" s="5">
        <v>1</v>
      </c>
    </row>
    <row r="125" spans="1:2" x14ac:dyDescent="0.25">
      <c r="A125" s="4">
        <v>2750</v>
      </c>
      <c r="B125" s="5">
        <v>14</v>
      </c>
    </row>
    <row r="126" spans="1:2" x14ac:dyDescent="0.25">
      <c r="A126" s="4">
        <v>2752.92</v>
      </c>
      <c r="B126" s="5">
        <v>1</v>
      </c>
    </row>
    <row r="127" spans="1:2" x14ac:dyDescent="0.25">
      <c r="A127" s="4">
        <v>2766.67</v>
      </c>
      <c r="B127" s="5">
        <v>1</v>
      </c>
    </row>
    <row r="128" spans="1:2" x14ac:dyDescent="0.25">
      <c r="A128" s="4">
        <v>2773.33</v>
      </c>
      <c r="B128" s="5">
        <v>1</v>
      </c>
    </row>
    <row r="129" spans="1:2" x14ac:dyDescent="0.25">
      <c r="A129" s="4">
        <v>2783.33</v>
      </c>
      <c r="B129" s="5">
        <v>1</v>
      </c>
    </row>
    <row r="130" spans="1:2" x14ac:dyDescent="0.25">
      <c r="A130" s="4">
        <v>2791.67</v>
      </c>
      <c r="B130" s="5">
        <v>2</v>
      </c>
    </row>
    <row r="131" spans="1:2" x14ac:dyDescent="0.25">
      <c r="A131" s="4">
        <v>2796.8</v>
      </c>
      <c r="B131" s="5">
        <v>1</v>
      </c>
    </row>
    <row r="132" spans="1:2" x14ac:dyDescent="0.25">
      <c r="A132" s="4">
        <v>2800</v>
      </c>
      <c r="B132" s="5">
        <v>2</v>
      </c>
    </row>
    <row r="133" spans="1:2" x14ac:dyDescent="0.25">
      <c r="A133" s="4">
        <v>2817.5</v>
      </c>
      <c r="B133" s="5">
        <v>1</v>
      </c>
    </row>
    <row r="134" spans="1:2" x14ac:dyDescent="0.25">
      <c r="A134" s="4">
        <v>2824</v>
      </c>
      <c r="B134" s="5">
        <v>1</v>
      </c>
    </row>
    <row r="135" spans="1:2" x14ac:dyDescent="0.25">
      <c r="A135" s="4">
        <v>2833.33</v>
      </c>
      <c r="B135" s="5">
        <v>14</v>
      </c>
    </row>
    <row r="136" spans="1:2" x14ac:dyDescent="0.25">
      <c r="A136" s="4">
        <v>2858.33</v>
      </c>
      <c r="B136" s="5">
        <v>1</v>
      </c>
    </row>
    <row r="137" spans="1:2" x14ac:dyDescent="0.25">
      <c r="A137" s="4">
        <v>2860</v>
      </c>
      <c r="B137" s="5">
        <v>2</v>
      </c>
    </row>
    <row r="138" spans="1:2" x14ac:dyDescent="0.25">
      <c r="A138" s="4">
        <v>2866.5</v>
      </c>
      <c r="B138" s="5">
        <v>1</v>
      </c>
    </row>
    <row r="139" spans="1:2" x14ac:dyDescent="0.25">
      <c r="A139" s="4">
        <v>2870.33</v>
      </c>
      <c r="B139" s="5">
        <v>1</v>
      </c>
    </row>
    <row r="140" spans="1:2" x14ac:dyDescent="0.25">
      <c r="A140" s="4">
        <v>2870.42</v>
      </c>
      <c r="B140" s="5">
        <v>1</v>
      </c>
    </row>
    <row r="141" spans="1:2" x14ac:dyDescent="0.25">
      <c r="A141" s="4">
        <v>2880</v>
      </c>
      <c r="B141" s="5">
        <v>1</v>
      </c>
    </row>
    <row r="142" spans="1:2" x14ac:dyDescent="0.25">
      <c r="A142" s="4">
        <v>2883.33</v>
      </c>
      <c r="B142" s="5">
        <v>1</v>
      </c>
    </row>
    <row r="143" spans="1:2" x14ac:dyDescent="0.25">
      <c r="A143" s="4">
        <v>2900</v>
      </c>
      <c r="B143" s="5">
        <v>2</v>
      </c>
    </row>
    <row r="144" spans="1:2" x14ac:dyDescent="0.25">
      <c r="A144" s="4">
        <v>2916.67</v>
      </c>
      <c r="B144" s="5">
        <v>40</v>
      </c>
    </row>
    <row r="145" spans="1:2" x14ac:dyDescent="0.25">
      <c r="A145" s="4">
        <v>2917</v>
      </c>
      <c r="B145" s="5">
        <v>3</v>
      </c>
    </row>
    <row r="146" spans="1:2" x14ac:dyDescent="0.25">
      <c r="A146" s="4">
        <v>2940.25</v>
      </c>
      <c r="B146" s="5">
        <v>1</v>
      </c>
    </row>
    <row r="147" spans="1:2" x14ac:dyDescent="0.25">
      <c r="A147" s="4">
        <v>2944</v>
      </c>
      <c r="B147" s="5">
        <v>1</v>
      </c>
    </row>
    <row r="148" spans="1:2" x14ac:dyDescent="0.25">
      <c r="A148" s="4">
        <v>2946.67</v>
      </c>
      <c r="B148" s="5">
        <v>1</v>
      </c>
    </row>
    <row r="149" spans="1:2" x14ac:dyDescent="0.25">
      <c r="A149" s="4">
        <v>2958.33</v>
      </c>
      <c r="B149" s="5">
        <v>1</v>
      </c>
    </row>
    <row r="150" spans="1:2" x14ac:dyDescent="0.25">
      <c r="A150" s="4">
        <v>2964.17</v>
      </c>
      <c r="B150" s="5">
        <v>1</v>
      </c>
    </row>
    <row r="151" spans="1:2" x14ac:dyDescent="0.25">
      <c r="A151" s="4">
        <v>2964.67</v>
      </c>
      <c r="B151" s="5">
        <v>1</v>
      </c>
    </row>
    <row r="152" spans="1:2" x14ac:dyDescent="0.25">
      <c r="A152" s="4">
        <v>3000</v>
      </c>
      <c r="B152" s="5">
        <v>34</v>
      </c>
    </row>
    <row r="153" spans="1:2" x14ac:dyDescent="0.25">
      <c r="A153" s="4">
        <v>3006.44</v>
      </c>
      <c r="B153" s="5">
        <v>1</v>
      </c>
    </row>
    <row r="154" spans="1:2" x14ac:dyDescent="0.25">
      <c r="A154" s="4">
        <v>3010</v>
      </c>
      <c r="B154" s="5">
        <v>2</v>
      </c>
    </row>
    <row r="155" spans="1:2" x14ac:dyDescent="0.25">
      <c r="A155" s="4">
        <v>3033</v>
      </c>
      <c r="B155" s="5">
        <v>1</v>
      </c>
    </row>
    <row r="156" spans="1:2" x14ac:dyDescent="0.25">
      <c r="A156" s="4">
        <v>3033.33</v>
      </c>
      <c r="B156" s="5">
        <v>2</v>
      </c>
    </row>
    <row r="157" spans="1:2" x14ac:dyDescent="0.25">
      <c r="A157" s="4">
        <v>3041.67</v>
      </c>
      <c r="B157" s="5">
        <v>2</v>
      </c>
    </row>
    <row r="158" spans="1:2" x14ac:dyDescent="0.25">
      <c r="A158" s="4">
        <v>3083</v>
      </c>
      <c r="B158" s="5">
        <v>2</v>
      </c>
    </row>
    <row r="159" spans="1:2" x14ac:dyDescent="0.25">
      <c r="A159" s="4">
        <v>3083.33</v>
      </c>
      <c r="B159" s="5">
        <v>11</v>
      </c>
    </row>
    <row r="160" spans="1:2" x14ac:dyDescent="0.25">
      <c r="A160" s="4">
        <v>3084</v>
      </c>
      <c r="B160" s="5">
        <v>1</v>
      </c>
    </row>
    <row r="161" spans="1:2" x14ac:dyDescent="0.25">
      <c r="A161" s="4">
        <v>3090.5</v>
      </c>
      <c r="B161" s="5">
        <v>1</v>
      </c>
    </row>
    <row r="162" spans="1:2" x14ac:dyDescent="0.25">
      <c r="A162" s="4">
        <v>3100</v>
      </c>
      <c r="B162" s="5">
        <v>3</v>
      </c>
    </row>
    <row r="163" spans="1:2" x14ac:dyDescent="0.25">
      <c r="A163" s="4">
        <v>3108</v>
      </c>
      <c r="B163" s="5">
        <v>1</v>
      </c>
    </row>
    <row r="164" spans="1:2" x14ac:dyDescent="0.25">
      <c r="A164" s="4">
        <v>3108.33</v>
      </c>
      <c r="B164" s="5">
        <v>1</v>
      </c>
    </row>
    <row r="165" spans="1:2" x14ac:dyDescent="0.25">
      <c r="A165" s="4">
        <v>3113.83</v>
      </c>
      <c r="B165" s="5">
        <v>1</v>
      </c>
    </row>
    <row r="166" spans="1:2" x14ac:dyDescent="0.25">
      <c r="A166" s="4">
        <v>3119.92</v>
      </c>
      <c r="B166" s="5">
        <v>1</v>
      </c>
    </row>
    <row r="167" spans="1:2" x14ac:dyDescent="0.25">
      <c r="A167" s="4">
        <v>3125</v>
      </c>
      <c r="B167" s="5">
        <v>4</v>
      </c>
    </row>
    <row r="168" spans="1:2" x14ac:dyDescent="0.25">
      <c r="A168" s="4">
        <v>3145.83</v>
      </c>
      <c r="B168" s="5">
        <v>1</v>
      </c>
    </row>
    <row r="169" spans="1:2" x14ac:dyDescent="0.25">
      <c r="A169" s="4">
        <v>3150</v>
      </c>
      <c r="B169" s="5">
        <v>1</v>
      </c>
    </row>
    <row r="170" spans="1:2" x14ac:dyDescent="0.25">
      <c r="A170" s="4">
        <v>3150.25</v>
      </c>
      <c r="B170" s="5">
        <v>1</v>
      </c>
    </row>
    <row r="171" spans="1:2" x14ac:dyDescent="0.25">
      <c r="A171" s="4">
        <v>3162.25</v>
      </c>
      <c r="B171" s="5">
        <v>1</v>
      </c>
    </row>
    <row r="172" spans="1:2" x14ac:dyDescent="0.25">
      <c r="A172" s="4">
        <v>3166.67</v>
      </c>
      <c r="B172" s="5">
        <v>18</v>
      </c>
    </row>
    <row r="173" spans="1:2" x14ac:dyDescent="0.25">
      <c r="A173" s="4">
        <v>3167</v>
      </c>
      <c r="B173" s="5">
        <v>1</v>
      </c>
    </row>
    <row r="174" spans="1:2" x14ac:dyDescent="0.25">
      <c r="A174" s="4">
        <v>3168</v>
      </c>
      <c r="B174" s="5">
        <v>1</v>
      </c>
    </row>
    <row r="175" spans="1:2" x14ac:dyDescent="0.25">
      <c r="A175" s="4">
        <v>3176</v>
      </c>
      <c r="B175" s="5">
        <v>1</v>
      </c>
    </row>
    <row r="176" spans="1:2" x14ac:dyDescent="0.25">
      <c r="A176" s="4">
        <v>3195</v>
      </c>
      <c r="B176" s="5">
        <v>1</v>
      </c>
    </row>
    <row r="177" spans="1:2" x14ac:dyDescent="0.25">
      <c r="A177" s="4">
        <v>3200</v>
      </c>
      <c r="B177" s="5">
        <v>8</v>
      </c>
    </row>
    <row r="178" spans="1:2" x14ac:dyDescent="0.25">
      <c r="A178" s="4">
        <v>3206.67</v>
      </c>
      <c r="B178" s="5">
        <v>1</v>
      </c>
    </row>
    <row r="179" spans="1:2" x14ac:dyDescent="0.25">
      <c r="A179" s="4">
        <v>3208.33</v>
      </c>
      <c r="B179" s="5">
        <v>2</v>
      </c>
    </row>
    <row r="180" spans="1:2" x14ac:dyDescent="0.25">
      <c r="A180" s="4">
        <v>3225.23</v>
      </c>
      <c r="B180" s="5">
        <v>1</v>
      </c>
    </row>
    <row r="181" spans="1:2" x14ac:dyDescent="0.25">
      <c r="A181" s="4">
        <v>3250</v>
      </c>
      <c r="B181" s="5">
        <v>12</v>
      </c>
    </row>
    <row r="182" spans="1:2" x14ac:dyDescent="0.25">
      <c r="A182" s="4">
        <v>3264</v>
      </c>
      <c r="B182" s="5">
        <v>1</v>
      </c>
    </row>
    <row r="183" spans="1:2" x14ac:dyDescent="0.25">
      <c r="A183" s="4">
        <v>3275</v>
      </c>
      <c r="B183" s="5">
        <v>1</v>
      </c>
    </row>
    <row r="184" spans="1:2" x14ac:dyDescent="0.25">
      <c r="A184" s="4">
        <v>3291.67</v>
      </c>
      <c r="B184" s="5">
        <v>1</v>
      </c>
    </row>
    <row r="185" spans="1:2" x14ac:dyDescent="0.25">
      <c r="A185" s="4">
        <v>3300</v>
      </c>
      <c r="B185" s="5">
        <v>1</v>
      </c>
    </row>
    <row r="186" spans="1:2" x14ac:dyDescent="0.25">
      <c r="A186" s="4">
        <v>3302</v>
      </c>
      <c r="B186" s="5">
        <v>1</v>
      </c>
    </row>
    <row r="187" spans="1:2" x14ac:dyDescent="0.25">
      <c r="A187" s="4">
        <v>3320.83</v>
      </c>
      <c r="B187" s="5">
        <v>1</v>
      </c>
    </row>
    <row r="188" spans="1:2" x14ac:dyDescent="0.25">
      <c r="A188" s="4">
        <v>3333</v>
      </c>
      <c r="B188" s="5">
        <v>3</v>
      </c>
    </row>
    <row r="189" spans="1:2" x14ac:dyDescent="0.25">
      <c r="A189" s="4">
        <v>3333.33</v>
      </c>
      <c r="B189" s="5">
        <v>71</v>
      </c>
    </row>
    <row r="190" spans="1:2" x14ac:dyDescent="0.25">
      <c r="A190" s="4">
        <v>3338</v>
      </c>
      <c r="B190" s="5">
        <v>1</v>
      </c>
    </row>
    <row r="191" spans="1:2" x14ac:dyDescent="0.25">
      <c r="A191" s="4">
        <v>3348</v>
      </c>
      <c r="B191" s="5">
        <v>1</v>
      </c>
    </row>
    <row r="192" spans="1:2" x14ac:dyDescent="0.25">
      <c r="A192" s="4">
        <v>3350</v>
      </c>
      <c r="B192" s="5">
        <v>1</v>
      </c>
    </row>
    <row r="193" spans="1:2" x14ac:dyDescent="0.25">
      <c r="A193" s="4">
        <v>3352</v>
      </c>
      <c r="B193" s="5">
        <v>1</v>
      </c>
    </row>
    <row r="194" spans="1:2" x14ac:dyDescent="0.25">
      <c r="A194" s="4">
        <v>3355.05</v>
      </c>
      <c r="B194" s="5">
        <v>1</v>
      </c>
    </row>
    <row r="195" spans="1:2" x14ac:dyDescent="0.25">
      <c r="A195" s="4">
        <v>3358.33</v>
      </c>
      <c r="B195" s="5">
        <v>1</v>
      </c>
    </row>
    <row r="196" spans="1:2" x14ac:dyDescent="0.25">
      <c r="A196" s="4">
        <v>3376</v>
      </c>
      <c r="B196" s="5">
        <v>1</v>
      </c>
    </row>
    <row r="197" spans="1:2" x14ac:dyDescent="0.25">
      <c r="A197" s="4">
        <v>3400</v>
      </c>
      <c r="B197" s="5">
        <v>3</v>
      </c>
    </row>
    <row r="198" spans="1:2" x14ac:dyDescent="0.25">
      <c r="A198" s="4">
        <v>3416.67</v>
      </c>
      <c r="B198" s="5">
        <v>13</v>
      </c>
    </row>
    <row r="199" spans="1:2" x14ac:dyDescent="0.25">
      <c r="A199" s="4">
        <v>3417</v>
      </c>
      <c r="B199" s="5">
        <v>2</v>
      </c>
    </row>
    <row r="200" spans="1:2" x14ac:dyDescent="0.25">
      <c r="A200" s="4">
        <v>3448.33</v>
      </c>
      <c r="B200" s="5">
        <v>1</v>
      </c>
    </row>
    <row r="201" spans="1:2" x14ac:dyDescent="0.25">
      <c r="A201" s="4">
        <v>3458</v>
      </c>
      <c r="B201" s="5">
        <v>2</v>
      </c>
    </row>
    <row r="202" spans="1:2" x14ac:dyDescent="0.25">
      <c r="A202" s="4">
        <v>3458.33</v>
      </c>
      <c r="B202" s="5">
        <v>2</v>
      </c>
    </row>
    <row r="203" spans="1:2" x14ac:dyDescent="0.25">
      <c r="A203" s="4">
        <v>3459</v>
      </c>
      <c r="B203" s="5">
        <v>1</v>
      </c>
    </row>
    <row r="204" spans="1:2" x14ac:dyDescent="0.25">
      <c r="A204" s="4">
        <v>3466.67</v>
      </c>
      <c r="B204" s="5">
        <v>3</v>
      </c>
    </row>
    <row r="205" spans="1:2" x14ac:dyDescent="0.25">
      <c r="A205" s="4">
        <v>3476.8</v>
      </c>
      <c r="B205" s="5">
        <v>1</v>
      </c>
    </row>
    <row r="206" spans="1:2" x14ac:dyDescent="0.25">
      <c r="A206" s="4">
        <v>3500</v>
      </c>
      <c r="B206" s="5">
        <v>35</v>
      </c>
    </row>
    <row r="207" spans="1:2" x14ac:dyDescent="0.25">
      <c r="A207" s="4">
        <v>3513.33</v>
      </c>
      <c r="B207" s="5">
        <v>1</v>
      </c>
    </row>
    <row r="208" spans="1:2" x14ac:dyDescent="0.25">
      <c r="A208" s="4">
        <v>3521</v>
      </c>
      <c r="B208" s="5">
        <v>1</v>
      </c>
    </row>
    <row r="209" spans="1:2" x14ac:dyDescent="0.25">
      <c r="A209" s="4">
        <v>3540</v>
      </c>
      <c r="B209" s="5">
        <v>1</v>
      </c>
    </row>
    <row r="210" spans="1:2" x14ac:dyDescent="0.25">
      <c r="A210" s="4">
        <v>3541.67</v>
      </c>
      <c r="B210" s="5">
        <v>1</v>
      </c>
    </row>
    <row r="211" spans="1:2" x14ac:dyDescent="0.25">
      <c r="A211" s="4">
        <v>3544.67</v>
      </c>
      <c r="B211" s="5">
        <v>1</v>
      </c>
    </row>
    <row r="212" spans="1:2" x14ac:dyDescent="0.25">
      <c r="A212" s="4">
        <v>3575</v>
      </c>
      <c r="B212" s="5">
        <v>1</v>
      </c>
    </row>
    <row r="213" spans="1:2" x14ac:dyDescent="0.25">
      <c r="A213" s="4">
        <v>3583</v>
      </c>
      <c r="B213" s="5">
        <v>1</v>
      </c>
    </row>
    <row r="214" spans="1:2" x14ac:dyDescent="0.25">
      <c r="A214" s="4">
        <v>3583.33</v>
      </c>
      <c r="B214" s="5">
        <v>12</v>
      </c>
    </row>
    <row r="215" spans="1:2" x14ac:dyDescent="0.25">
      <c r="A215" s="4">
        <v>3584.62</v>
      </c>
      <c r="B215" s="5">
        <v>1</v>
      </c>
    </row>
    <row r="216" spans="1:2" x14ac:dyDescent="0.25">
      <c r="A216" s="4">
        <v>3600</v>
      </c>
      <c r="B216" s="5">
        <v>3</v>
      </c>
    </row>
    <row r="217" spans="1:2" x14ac:dyDescent="0.25">
      <c r="A217" s="4">
        <v>3616</v>
      </c>
      <c r="B217" s="5">
        <v>1</v>
      </c>
    </row>
    <row r="218" spans="1:2" x14ac:dyDescent="0.25">
      <c r="A218" s="4">
        <v>3617.21</v>
      </c>
      <c r="B218" s="5">
        <v>1</v>
      </c>
    </row>
    <row r="219" spans="1:2" x14ac:dyDescent="0.25">
      <c r="A219" s="4">
        <v>3625</v>
      </c>
      <c r="B219" s="5">
        <v>2</v>
      </c>
    </row>
    <row r="220" spans="1:2" x14ac:dyDescent="0.25">
      <c r="A220" s="4">
        <v>3629.58</v>
      </c>
      <c r="B220" s="5">
        <v>1</v>
      </c>
    </row>
    <row r="221" spans="1:2" x14ac:dyDescent="0.25">
      <c r="A221" s="4">
        <v>3640</v>
      </c>
      <c r="B221" s="5">
        <v>1</v>
      </c>
    </row>
    <row r="222" spans="1:2" x14ac:dyDescent="0.25">
      <c r="A222" s="4">
        <v>3644.83</v>
      </c>
      <c r="B222" s="5">
        <v>1</v>
      </c>
    </row>
    <row r="223" spans="1:2" x14ac:dyDescent="0.25">
      <c r="A223" s="4">
        <v>3650</v>
      </c>
      <c r="B223" s="5">
        <v>1</v>
      </c>
    </row>
    <row r="224" spans="1:2" x14ac:dyDescent="0.25">
      <c r="A224" s="4">
        <v>3664.25</v>
      </c>
      <c r="B224" s="5">
        <v>1</v>
      </c>
    </row>
    <row r="225" spans="1:2" x14ac:dyDescent="0.25">
      <c r="A225" s="4">
        <v>3666.67</v>
      </c>
      <c r="B225" s="5">
        <v>15</v>
      </c>
    </row>
    <row r="226" spans="1:2" x14ac:dyDescent="0.25">
      <c r="A226" s="4">
        <v>3678.08</v>
      </c>
      <c r="B226" s="5">
        <v>1</v>
      </c>
    </row>
    <row r="227" spans="1:2" x14ac:dyDescent="0.25">
      <c r="A227" s="4">
        <v>3691.67</v>
      </c>
      <c r="B227" s="5">
        <v>1</v>
      </c>
    </row>
    <row r="228" spans="1:2" x14ac:dyDescent="0.25">
      <c r="A228" s="4">
        <v>3700</v>
      </c>
      <c r="B228" s="5">
        <v>2</v>
      </c>
    </row>
    <row r="229" spans="1:2" x14ac:dyDescent="0.25">
      <c r="A229" s="4">
        <v>3726.67</v>
      </c>
      <c r="B229" s="5">
        <v>1</v>
      </c>
    </row>
    <row r="230" spans="1:2" x14ac:dyDescent="0.25">
      <c r="A230" s="4">
        <v>3730</v>
      </c>
      <c r="B230" s="5">
        <v>1</v>
      </c>
    </row>
    <row r="231" spans="1:2" x14ac:dyDescent="0.25">
      <c r="A231" s="4">
        <v>3746.58</v>
      </c>
      <c r="B231" s="5">
        <v>1</v>
      </c>
    </row>
    <row r="232" spans="1:2" x14ac:dyDescent="0.25">
      <c r="A232" s="4">
        <v>3750</v>
      </c>
      <c r="B232" s="5">
        <v>53</v>
      </c>
    </row>
    <row r="233" spans="1:2" x14ac:dyDescent="0.25">
      <c r="A233" s="4">
        <v>3778.67</v>
      </c>
      <c r="B233" s="5">
        <v>1</v>
      </c>
    </row>
    <row r="234" spans="1:2" x14ac:dyDescent="0.25">
      <c r="A234" s="4">
        <v>3791.67</v>
      </c>
      <c r="B234" s="5">
        <v>2</v>
      </c>
    </row>
    <row r="235" spans="1:2" x14ac:dyDescent="0.25">
      <c r="A235" s="4">
        <v>3800</v>
      </c>
      <c r="B235" s="5">
        <v>1</v>
      </c>
    </row>
    <row r="236" spans="1:2" x14ac:dyDescent="0.25">
      <c r="A236" s="4">
        <v>3807.64</v>
      </c>
      <c r="B236" s="5">
        <v>1</v>
      </c>
    </row>
    <row r="237" spans="1:2" x14ac:dyDescent="0.25">
      <c r="A237" s="4">
        <v>3816.67</v>
      </c>
      <c r="B237" s="5">
        <v>1</v>
      </c>
    </row>
    <row r="238" spans="1:2" x14ac:dyDescent="0.25">
      <c r="A238" s="4">
        <v>3820.27</v>
      </c>
      <c r="B238" s="5">
        <v>1</v>
      </c>
    </row>
    <row r="239" spans="1:2" x14ac:dyDescent="0.25">
      <c r="A239" s="4">
        <v>3833</v>
      </c>
      <c r="B239" s="5">
        <v>2</v>
      </c>
    </row>
    <row r="240" spans="1:2" x14ac:dyDescent="0.25">
      <c r="A240" s="4">
        <v>3833.33</v>
      </c>
      <c r="B240" s="5">
        <v>19</v>
      </c>
    </row>
    <row r="241" spans="1:2" x14ac:dyDescent="0.25">
      <c r="A241" s="4">
        <v>3850</v>
      </c>
      <c r="B241" s="5">
        <v>1</v>
      </c>
    </row>
    <row r="242" spans="1:2" x14ac:dyDescent="0.25">
      <c r="A242" s="4">
        <v>3875</v>
      </c>
      <c r="B242" s="5">
        <v>1</v>
      </c>
    </row>
    <row r="243" spans="1:2" x14ac:dyDescent="0.25">
      <c r="A243" s="4">
        <v>3892.75</v>
      </c>
      <c r="B243" s="5">
        <v>1</v>
      </c>
    </row>
    <row r="244" spans="1:2" x14ac:dyDescent="0.25">
      <c r="A244" s="4">
        <v>3895</v>
      </c>
      <c r="B244" s="5">
        <v>1</v>
      </c>
    </row>
    <row r="245" spans="1:2" x14ac:dyDescent="0.25">
      <c r="A245" s="4">
        <v>3912</v>
      </c>
      <c r="B245" s="5">
        <v>1</v>
      </c>
    </row>
    <row r="246" spans="1:2" x14ac:dyDescent="0.25">
      <c r="A246" s="4">
        <v>3916.67</v>
      </c>
      <c r="B246" s="5">
        <v>12</v>
      </c>
    </row>
    <row r="247" spans="1:2" x14ac:dyDescent="0.25">
      <c r="A247" s="4">
        <v>3936</v>
      </c>
      <c r="B247" s="5">
        <v>1</v>
      </c>
    </row>
    <row r="248" spans="1:2" x14ac:dyDescent="0.25">
      <c r="A248" s="4">
        <v>3937.08</v>
      </c>
      <c r="B248" s="5">
        <v>1</v>
      </c>
    </row>
    <row r="249" spans="1:2" x14ac:dyDescent="0.25">
      <c r="A249" s="4">
        <v>3941</v>
      </c>
      <c r="B249" s="5">
        <v>1</v>
      </c>
    </row>
    <row r="250" spans="1:2" x14ac:dyDescent="0.25">
      <c r="A250" s="4">
        <v>3941.58</v>
      </c>
      <c r="B250" s="5">
        <v>1</v>
      </c>
    </row>
    <row r="251" spans="1:2" x14ac:dyDescent="0.25">
      <c r="A251" s="4">
        <v>3958</v>
      </c>
      <c r="B251" s="5">
        <v>1</v>
      </c>
    </row>
    <row r="252" spans="1:2" x14ac:dyDescent="0.25">
      <c r="A252" s="4">
        <v>3958.33</v>
      </c>
      <c r="B252" s="5">
        <v>2</v>
      </c>
    </row>
    <row r="253" spans="1:2" x14ac:dyDescent="0.25">
      <c r="A253" s="4">
        <v>3980.33</v>
      </c>
      <c r="B253" s="5">
        <v>1</v>
      </c>
    </row>
    <row r="254" spans="1:2" x14ac:dyDescent="0.25">
      <c r="A254" s="4">
        <v>3983.33</v>
      </c>
      <c r="B254" s="5">
        <v>1</v>
      </c>
    </row>
    <row r="255" spans="1:2" x14ac:dyDescent="0.25">
      <c r="A255" s="4">
        <v>4000</v>
      </c>
      <c r="B255" s="5">
        <v>34</v>
      </c>
    </row>
    <row r="256" spans="1:2" x14ac:dyDescent="0.25">
      <c r="A256" s="4">
        <v>4008.33</v>
      </c>
      <c r="B256" s="5">
        <v>1</v>
      </c>
    </row>
    <row r="257" spans="1:2" x14ac:dyDescent="0.25">
      <c r="A257" s="4">
        <v>4025.67</v>
      </c>
      <c r="B257" s="5">
        <v>1</v>
      </c>
    </row>
    <row r="258" spans="1:2" x14ac:dyDescent="0.25">
      <c r="A258" s="4">
        <v>4073</v>
      </c>
      <c r="B258" s="5">
        <v>1</v>
      </c>
    </row>
    <row r="259" spans="1:2" x14ac:dyDescent="0.25">
      <c r="A259" s="4">
        <v>4083.33</v>
      </c>
      <c r="B259" s="5">
        <v>2</v>
      </c>
    </row>
    <row r="260" spans="1:2" x14ac:dyDescent="0.25">
      <c r="A260" s="4">
        <v>4100</v>
      </c>
      <c r="B260" s="5">
        <v>1</v>
      </c>
    </row>
    <row r="261" spans="1:2" x14ac:dyDescent="0.25">
      <c r="A261" s="4">
        <v>4104.67</v>
      </c>
      <c r="B261" s="5">
        <v>1</v>
      </c>
    </row>
    <row r="262" spans="1:2" x14ac:dyDescent="0.25">
      <c r="A262" s="4">
        <v>4116.67</v>
      </c>
      <c r="B262" s="5">
        <v>1</v>
      </c>
    </row>
    <row r="263" spans="1:2" x14ac:dyDescent="0.25">
      <c r="A263" s="4">
        <v>4125</v>
      </c>
      <c r="B263" s="5">
        <v>1</v>
      </c>
    </row>
    <row r="264" spans="1:2" x14ac:dyDescent="0.25">
      <c r="A264" s="4">
        <v>4133.33</v>
      </c>
      <c r="B264" s="5">
        <v>1</v>
      </c>
    </row>
    <row r="265" spans="1:2" x14ac:dyDescent="0.25">
      <c r="A265" s="4">
        <v>4154.17</v>
      </c>
      <c r="B265" s="5">
        <v>1</v>
      </c>
    </row>
    <row r="266" spans="1:2" x14ac:dyDescent="0.25">
      <c r="A266" s="4">
        <v>4158</v>
      </c>
      <c r="B266" s="5">
        <v>2</v>
      </c>
    </row>
    <row r="267" spans="1:2" x14ac:dyDescent="0.25">
      <c r="A267" s="4">
        <v>4166.25</v>
      </c>
      <c r="B267" s="5">
        <v>1</v>
      </c>
    </row>
    <row r="268" spans="1:2" x14ac:dyDescent="0.25">
      <c r="A268" s="4">
        <v>4166.67</v>
      </c>
      <c r="B268" s="5">
        <v>84</v>
      </c>
    </row>
    <row r="269" spans="1:2" x14ac:dyDescent="0.25">
      <c r="A269" s="4">
        <v>4167</v>
      </c>
      <c r="B269" s="5">
        <v>5</v>
      </c>
    </row>
    <row r="270" spans="1:2" x14ac:dyDescent="0.25">
      <c r="A270" s="4">
        <v>4170</v>
      </c>
      <c r="B270" s="5">
        <v>1</v>
      </c>
    </row>
    <row r="271" spans="1:2" x14ac:dyDescent="0.25">
      <c r="A271" s="4">
        <v>4183.33</v>
      </c>
      <c r="B271" s="5">
        <v>1</v>
      </c>
    </row>
    <row r="272" spans="1:2" x14ac:dyDescent="0.25">
      <c r="A272" s="4">
        <v>4186</v>
      </c>
      <c r="B272" s="5">
        <v>1</v>
      </c>
    </row>
    <row r="273" spans="1:2" x14ac:dyDescent="0.25">
      <c r="A273" s="4">
        <v>4190</v>
      </c>
      <c r="B273" s="5">
        <v>1</v>
      </c>
    </row>
    <row r="274" spans="1:2" x14ac:dyDescent="0.25">
      <c r="A274" s="4">
        <v>4200</v>
      </c>
      <c r="B274" s="5">
        <v>2</v>
      </c>
    </row>
    <row r="275" spans="1:2" x14ac:dyDescent="0.25">
      <c r="A275" s="4">
        <v>4208.33</v>
      </c>
      <c r="B275" s="5">
        <v>1</v>
      </c>
    </row>
    <row r="276" spans="1:2" x14ac:dyDescent="0.25">
      <c r="A276" s="4">
        <v>4229.17</v>
      </c>
      <c r="B276" s="5">
        <v>1</v>
      </c>
    </row>
    <row r="277" spans="1:2" x14ac:dyDescent="0.25">
      <c r="A277" s="4">
        <v>4234</v>
      </c>
      <c r="B277" s="5">
        <v>1</v>
      </c>
    </row>
    <row r="278" spans="1:2" x14ac:dyDescent="0.25">
      <c r="A278" s="4">
        <v>4246.67</v>
      </c>
      <c r="B278" s="5">
        <v>1</v>
      </c>
    </row>
    <row r="279" spans="1:2" x14ac:dyDescent="0.25">
      <c r="A279" s="4">
        <v>4248.33</v>
      </c>
      <c r="B279" s="5">
        <v>1</v>
      </c>
    </row>
    <row r="280" spans="1:2" x14ac:dyDescent="0.25">
      <c r="A280" s="4">
        <v>4250</v>
      </c>
      <c r="B280" s="5">
        <v>18</v>
      </c>
    </row>
    <row r="281" spans="1:2" x14ac:dyDescent="0.25">
      <c r="A281" s="4">
        <v>4285.5</v>
      </c>
      <c r="B281" s="5">
        <v>1</v>
      </c>
    </row>
    <row r="282" spans="1:2" x14ac:dyDescent="0.25">
      <c r="A282" s="4">
        <v>4300</v>
      </c>
      <c r="B282" s="5">
        <v>4</v>
      </c>
    </row>
    <row r="283" spans="1:2" x14ac:dyDescent="0.25">
      <c r="A283" s="4">
        <v>4325</v>
      </c>
      <c r="B283" s="5">
        <v>1</v>
      </c>
    </row>
    <row r="284" spans="1:2" x14ac:dyDescent="0.25">
      <c r="A284" s="4">
        <v>4333.33</v>
      </c>
      <c r="B284" s="5">
        <v>31</v>
      </c>
    </row>
    <row r="285" spans="1:2" x14ac:dyDescent="0.25">
      <c r="A285" s="4">
        <v>4341.67</v>
      </c>
      <c r="B285" s="5">
        <v>1</v>
      </c>
    </row>
    <row r="286" spans="1:2" x14ac:dyDescent="0.25">
      <c r="A286" s="4">
        <v>4350</v>
      </c>
      <c r="B286" s="5">
        <v>1</v>
      </c>
    </row>
    <row r="287" spans="1:2" x14ac:dyDescent="0.25">
      <c r="A287" s="4">
        <v>4364.58</v>
      </c>
      <c r="B287" s="5">
        <v>1</v>
      </c>
    </row>
    <row r="288" spans="1:2" x14ac:dyDescent="0.25">
      <c r="A288" s="4">
        <v>4375</v>
      </c>
      <c r="B288" s="5">
        <v>1</v>
      </c>
    </row>
    <row r="289" spans="1:2" x14ac:dyDescent="0.25">
      <c r="A289" s="4">
        <v>4389.92</v>
      </c>
      <c r="B289" s="5">
        <v>1</v>
      </c>
    </row>
    <row r="290" spans="1:2" x14ac:dyDescent="0.25">
      <c r="A290" s="4">
        <v>4400</v>
      </c>
      <c r="B290" s="5">
        <v>3</v>
      </c>
    </row>
    <row r="291" spans="1:2" x14ac:dyDescent="0.25">
      <c r="A291" s="4">
        <v>4407</v>
      </c>
      <c r="B291" s="5">
        <v>1</v>
      </c>
    </row>
    <row r="292" spans="1:2" x14ac:dyDescent="0.25">
      <c r="A292" s="4">
        <v>4416.67</v>
      </c>
      <c r="B292" s="5">
        <v>18</v>
      </c>
    </row>
    <row r="293" spans="1:2" x14ac:dyDescent="0.25">
      <c r="A293" s="4">
        <v>4417</v>
      </c>
      <c r="B293" s="5">
        <v>1</v>
      </c>
    </row>
    <row r="294" spans="1:2" x14ac:dyDescent="0.25">
      <c r="A294" s="4">
        <v>4425.17</v>
      </c>
      <c r="B294" s="5">
        <v>1</v>
      </c>
    </row>
    <row r="295" spans="1:2" x14ac:dyDescent="0.25">
      <c r="A295" s="4">
        <v>4448</v>
      </c>
      <c r="B295" s="5">
        <v>1</v>
      </c>
    </row>
    <row r="296" spans="1:2" x14ac:dyDescent="0.25">
      <c r="A296" s="4">
        <v>4458.33</v>
      </c>
      <c r="B296" s="5">
        <v>3</v>
      </c>
    </row>
    <row r="297" spans="1:2" x14ac:dyDescent="0.25">
      <c r="A297" s="4">
        <v>4473.33</v>
      </c>
      <c r="B297" s="5">
        <v>1</v>
      </c>
    </row>
    <row r="298" spans="1:2" x14ac:dyDescent="0.25">
      <c r="A298" s="4">
        <v>4480</v>
      </c>
      <c r="B298" s="5">
        <v>1</v>
      </c>
    </row>
    <row r="299" spans="1:2" x14ac:dyDescent="0.25">
      <c r="A299" s="4">
        <v>4497</v>
      </c>
      <c r="B299" s="5">
        <v>1</v>
      </c>
    </row>
    <row r="300" spans="1:2" x14ac:dyDescent="0.25">
      <c r="A300" s="4">
        <v>4500</v>
      </c>
      <c r="B300" s="5">
        <v>28</v>
      </c>
    </row>
    <row r="301" spans="1:2" x14ac:dyDescent="0.25">
      <c r="A301" s="4">
        <v>4541.67</v>
      </c>
      <c r="B301" s="5">
        <v>2</v>
      </c>
    </row>
    <row r="302" spans="1:2" x14ac:dyDescent="0.25">
      <c r="A302" s="4">
        <v>4548.83</v>
      </c>
      <c r="B302" s="5">
        <v>1</v>
      </c>
    </row>
    <row r="303" spans="1:2" x14ac:dyDescent="0.25">
      <c r="A303" s="4">
        <v>4575.08</v>
      </c>
      <c r="B303" s="5">
        <v>1</v>
      </c>
    </row>
    <row r="304" spans="1:2" x14ac:dyDescent="0.25">
      <c r="A304" s="4">
        <v>4583</v>
      </c>
      <c r="B304" s="5">
        <v>3</v>
      </c>
    </row>
    <row r="305" spans="1:2" x14ac:dyDescent="0.25">
      <c r="A305" s="4">
        <v>4583.33</v>
      </c>
      <c r="B305" s="5">
        <v>50</v>
      </c>
    </row>
    <row r="306" spans="1:2" x14ac:dyDescent="0.25">
      <c r="A306" s="4">
        <v>4600</v>
      </c>
      <c r="B306" s="5">
        <v>3</v>
      </c>
    </row>
    <row r="307" spans="1:2" x14ac:dyDescent="0.25">
      <c r="A307" s="4">
        <v>4625</v>
      </c>
      <c r="B307" s="5">
        <v>3</v>
      </c>
    </row>
    <row r="308" spans="1:2" x14ac:dyDescent="0.25">
      <c r="A308" s="4">
        <v>4628</v>
      </c>
      <c r="B308" s="5">
        <v>1</v>
      </c>
    </row>
    <row r="309" spans="1:2" x14ac:dyDescent="0.25">
      <c r="A309" s="4">
        <v>4665.83</v>
      </c>
      <c r="B309" s="5">
        <v>1</v>
      </c>
    </row>
    <row r="310" spans="1:2" x14ac:dyDescent="0.25">
      <c r="A310" s="4">
        <v>4666.67</v>
      </c>
      <c r="B310" s="5">
        <v>13</v>
      </c>
    </row>
    <row r="311" spans="1:2" x14ac:dyDescent="0.25">
      <c r="A311" s="4">
        <v>4683.33</v>
      </c>
      <c r="B311" s="5">
        <v>1</v>
      </c>
    </row>
    <row r="312" spans="1:2" x14ac:dyDescent="0.25">
      <c r="A312" s="4">
        <v>4700</v>
      </c>
      <c r="B312" s="5">
        <v>3</v>
      </c>
    </row>
    <row r="313" spans="1:2" x14ac:dyDescent="0.25">
      <c r="A313" s="4">
        <v>4708.33</v>
      </c>
      <c r="B313" s="5">
        <v>1</v>
      </c>
    </row>
    <row r="314" spans="1:2" x14ac:dyDescent="0.25">
      <c r="A314" s="4">
        <v>4721</v>
      </c>
      <c r="B314" s="5">
        <v>1</v>
      </c>
    </row>
    <row r="315" spans="1:2" x14ac:dyDescent="0.25">
      <c r="A315" s="4">
        <v>4738.67</v>
      </c>
      <c r="B315" s="5">
        <v>1</v>
      </c>
    </row>
    <row r="316" spans="1:2" x14ac:dyDescent="0.25">
      <c r="A316" s="4">
        <v>4750</v>
      </c>
      <c r="B316" s="5">
        <v>10</v>
      </c>
    </row>
    <row r="317" spans="1:2" x14ac:dyDescent="0.25">
      <c r="A317" s="4">
        <v>4766.67</v>
      </c>
      <c r="B317" s="5">
        <v>1</v>
      </c>
    </row>
    <row r="318" spans="1:2" x14ac:dyDescent="0.25">
      <c r="A318" s="4">
        <v>4789.33</v>
      </c>
      <c r="B318" s="5">
        <v>1</v>
      </c>
    </row>
    <row r="319" spans="1:2" x14ac:dyDescent="0.25">
      <c r="A319" s="4">
        <v>4791.67</v>
      </c>
      <c r="B319" s="5">
        <v>2</v>
      </c>
    </row>
    <row r="320" spans="1:2" x14ac:dyDescent="0.25">
      <c r="A320" s="4">
        <v>4800</v>
      </c>
      <c r="B320" s="5">
        <v>3</v>
      </c>
    </row>
    <row r="321" spans="1:2" x14ac:dyDescent="0.25">
      <c r="A321" s="4">
        <v>4806</v>
      </c>
      <c r="B321" s="5">
        <v>1</v>
      </c>
    </row>
    <row r="322" spans="1:2" x14ac:dyDescent="0.25">
      <c r="A322" s="4">
        <v>4810.08</v>
      </c>
      <c r="B322" s="5">
        <v>1</v>
      </c>
    </row>
    <row r="323" spans="1:2" x14ac:dyDescent="0.25">
      <c r="A323" s="4">
        <v>4820</v>
      </c>
      <c r="B323" s="5">
        <v>1</v>
      </c>
    </row>
    <row r="324" spans="1:2" x14ac:dyDescent="0.25">
      <c r="A324" s="4">
        <v>4833</v>
      </c>
      <c r="B324" s="5">
        <v>3</v>
      </c>
    </row>
    <row r="325" spans="1:2" x14ac:dyDescent="0.25">
      <c r="A325" s="4">
        <v>4833.33</v>
      </c>
      <c r="B325" s="5">
        <v>12</v>
      </c>
    </row>
    <row r="326" spans="1:2" x14ac:dyDescent="0.25">
      <c r="A326" s="4">
        <v>4841.67</v>
      </c>
      <c r="B326" s="5">
        <v>1</v>
      </c>
    </row>
    <row r="327" spans="1:2" x14ac:dyDescent="0.25">
      <c r="A327" s="4">
        <v>4850</v>
      </c>
      <c r="B327" s="5">
        <v>1</v>
      </c>
    </row>
    <row r="328" spans="1:2" x14ac:dyDescent="0.25">
      <c r="A328" s="4">
        <v>4853.33</v>
      </c>
      <c r="B328" s="5">
        <v>2</v>
      </c>
    </row>
    <row r="329" spans="1:2" x14ac:dyDescent="0.25">
      <c r="A329" s="4">
        <v>4891.67</v>
      </c>
      <c r="B329" s="5">
        <v>1</v>
      </c>
    </row>
    <row r="330" spans="1:2" x14ac:dyDescent="0.25">
      <c r="A330" s="4">
        <v>4900</v>
      </c>
      <c r="B330" s="5">
        <v>1</v>
      </c>
    </row>
    <row r="331" spans="1:2" x14ac:dyDescent="0.25">
      <c r="A331" s="4">
        <v>4916.67</v>
      </c>
      <c r="B331" s="5">
        <v>4</v>
      </c>
    </row>
    <row r="332" spans="1:2" x14ac:dyDescent="0.25">
      <c r="A332" s="4">
        <v>4944.92</v>
      </c>
      <c r="B332" s="5">
        <v>1</v>
      </c>
    </row>
    <row r="333" spans="1:2" x14ac:dyDescent="0.25">
      <c r="A333" s="4">
        <v>4958.33</v>
      </c>
      <c r="B333" s="5">
        <v>1</v>
      </c>
    </row>
    <row r="334" spans="1:2" x14ac:dyDescent="0.25">
      <c r="A334" s="4">
        <v>4980</v>
      </c>
      <c r="B334" s="5">
        <v>1</v>
      </c>
    </row>
    <row r="335" spans="1:2" x14ac:dyDescent="0.25">
      <c r="A335" s="4">
        <v>4985</v>
      </c>
      <c r="B335" s="5">
        <v>1</v>
      </c>
    </row>
    <row r="336" spans="1:2" x14ac:dyDescent="0.25">
      <c r="A336" s="4">
        <v>5000</v>
      </c>
      <c r="B336" s="5">
        <v>107</v>
      </c>
    </row>
    <row r="337" spans="1:2" x14ac:dyDescent="0.25">
      <c r="A337" s="4">
        <v>5000.67</v>
      </c>
      <c r="B337" s="5">
        <v>1</v>
      </c>
    </row>
    <row r="338" spans="1:2" x14ac:dyDescent="0.25">
      <c r="A338" s="4">
        <v>5002.33</v>
      </c>
      <c r="B338" s="5">
        <v>1</v>
      </c>
    </row>
    <row r="339" spans="1:2" x14ac:dyDescent="0.25">
      <c r="A339" s="4">
        <v>5025</v>
      </c>
      <c r="B339" s="5">
        <v>1</v>
      </c>
    </row>
    <row r="340" spans="1:2" x14ac:dyDescent="0.25">
      <c r="A340" s="4">
        <v>5031.67</v>
      </c>
      <c r="B340" s="5">
        <v>1</v>
      </c>
    </row>
    <row r="341" spans="1:2" x14ac:dyDescent="0.25">
      <c r="A341" s="4">
        <v>5050</v>
      </c>
      <c r="B341" s="5">
        <v>1</v>
      </c>
    </row>
    <row r="342" spans="1:2" x14ac:dyDescent="0.25">
      <c r="A342" s="4">
        <v>5075</v>
      </c>
      <c r="B342" s="5">
        <v>1</v>
      </c>
    </row>
    <row r="343" spans="1:2" x14ac:dyDescent="0.25">
      <c r="A343" s="4">
        <v>5077.58</v>
      </c>
      <c r="B343" s="5">
        <v>1</v>
      </c>
    </row>
    <row r="344" spans="1:2" x14ac:dyDescent="0.25">
      <c r="A344" s="4">
        <v>5078.75</v>
      </c>
      <c r="B344" s="5">
        <v>1</v>
      </c>
    </row>
    <row r="345" spans="1:2" x14ac:dyDescent="0.25">
      <c r="A345" s="4">
        <v>5083.33</v>
      </c>
      <c r="B345" s="5">
        <v>10</v>
      </c>
    </row>
    <row r="346" spans="1:2" x14ac:dyDescent="0.25">
      <c r="A346" s="4">
        <v>5100</v>
      </c>
      <c r="B346" s="5">
        <v>3</v>
      </c>
    </row>
    <row r="347" spans="1:2" x14ac:dyDescent="0.25">
      <c r="A347" s="4">
        <v>5113</v>
      </c>
      <c r="B347" s="5">
        <v>1</v>
      </c>
    </row>
    <row r="348" spans="1:2" x14ac:dyDescent="0.25">
      <c r="A348" s="4">
        <v>5116.67</v>
      </c>
      <c r="B348" s="5">
        <v>1</v>
      </c>
    </row>
    <row r="349" spans="1:2" x14ac:dyDescent="0.25">
      <c r="A349" s="4">
        <v>5125</v>
      </c>
      <c r="B349" s="5">
        <v>1</v>
      </c>
    </row>
    <row r="350" spans="1:2" x14ac:dyDescent="0.25">
      <c r="A350" s="4">
        <v>5129</v>
      </c>
      <c r="B350" s="5">
        <v>1</v>
      </c>
    </row>
    <row r="351" spans="1:2" x14ac:dyDescent="0.25">
      <c r="A351" s="4">
        <v>5130.42</v>
      </c>
      <c r="B351" s="5">
        <v>1</v>
      </c>
    </row>
    <row r="352" spans="1:2" x14ac:dyDescent="0.25">
      <c r="A352" s="4">
        <v>5132</v>
      </c>
      <c r="B352" s="5">
        <v>1</v>
      </c>
    </row>
    <row r="353" spans="1:2" x14ac:dyDescent="0.25">
      <c r="A353" s="4">
        <v>5133.33</v>
      </c>
      <c r="B353" s="5">
        <v>1</v>
      </c>
    </row>
    <row r="354" spans="1:2" x14ac:dyDescent="0.25">
      <c r="A354" s="4">
        <v>5147.17</v>
      </c>
      <c r="B354" s="5">
        <v>1</v>
      </c>
    </row>
    <row r="355" spans="1:2" x14ac:dyDescent="0.25">
      <c r="A355" s="4">
        <v>5150</v>
      </c>
      <c r="B355" s="5">
        <v>1</v>
      </c>
    </row>
    <row r="356" spans="1:2" x14ac:dyDescent="0.25">
      <c r="A356" s="4">
        <v>5166.67</v>
      </c>
      <c r="B356" s="5">
        <v>28</v>
      </c>
    </row>
    <row r="357" spans="1:2" x14ac:dyDescent="0.25">
      <c r="A357" s="4">
        <v>5184.75</v>
      </c>
      <c r="B357" s="5">
        <v>1</v>
      </c>
    </row>
    <row r="358" spans="1:2" x14ac:dyDescent="0.25">
      <c r="A358" s="4">
        <v>5200</v>
      </c>
      <c r="B358" s="5">
        <v>4</v>
      </c>
    </row>
    <row r="359" spans="1:2" x14ac:dyDescent="0.25">
      <c r="A359" s="4">
        <v>5208.33</v>
      </c>
      <c r="B359" s="5">
        <v>4</v>
      </c>
    </row>
    <row r="360" spans="1:2" x14ac:dyDescent="0.25">
      <c r="A360" s="4">
        <v>5222</v>
      </c>
      <c r="B360" s="5">
        <v>1</v>
      </c>
    </row>
    <row r="361" spans="1:2" x14ac:dyDescent="0.25">
      <c r="A361" s="4">
        <v>5243.75</v>
      </c>
      <c r="B361" s="5">
        <v>1</v>
      </c>
    </row>
    <row r="362" spans="1:2" x14ac:dyDescent="0.25">
      <c r="A362" s="4">
        <v>5250</v>
      </c>
      <c r="B362" s="5">
        <v>15</v>
      </c>
    </row>
    <row r="363" spans="1:2" x14ac:dyDescent="0.25">
      <c r="A363" s="4">
        <v>5258.5</v>
      </c>
      <c r="B363" s="5">
        <v>1</v>
      </c>
    </row>
    <row r="364" spans="1:2" x14ac:dyDescent="0.25">
      <c r="A364" s="4">
        <v>5291.67</v>
      </c>
      <c r="B364" s="5">
        <v>1</v>
      </c>
    </row>
    <row r="365" spans="1:2" x14ac:dyDescent="0.25">
      <c r="A365" s="4">
        <v>5292</v>
      </c>
      <c r="B365" s="5">
        <v>2</v>
      </c>
    </row>
    <row r="366" spans="1:2" x14ac:dyDescent="0.25">
      <c r="A366" s="4">
        <v>5300</v>
      </c>
      <c r="B366" s="5">
        <v>1</v>
      </c>
    </row>
    <row r="367" spans="1:2" x14ac:dyDescent="0.25">
      <c r="A367" s="4">
        <v>5316.67</v>
      </c>
      <c r="B367" s="5">
        <v>1</v>
      </c>
    </row>
    <row r="368" spans="1:2" x14ac:dyDescent="0.25">
      <c r="A368" s="4">
        <v>5319.17</v>
      </c>
      <c r="B368" s="5">
        <v>1</v>
      </c>
    </row>
    <row r="369" spans="1:2" x14ac:dyDescent="0.25">
      <c r="A369" s="4">
        <v>5333.33</v>
      </c>
      <c r="B369" s="5">
        <v>4</v>
      </c>
    </row>
    <row r="370" spans="1:2" x14ac:dyDescent="0.25">
      <c r="A370" s="4">
        <v>5340.25</v>
      </c>
      <c r="B370" s="5">
        <v>1</v>
      </c>
    </row>
    <row r="371" spans="1:2" x14ac:dyDescent="0.25">
      <c r="A371" s="4">
        <v>5373.33</v>
      </c>
      <c r="B371" s="5">
        <v>1</v>
      </c>
    </row>
    <row r="372" spans="1:2" x14ac:dyDescent="0.25">
      <c r="A372" s="4">
        <v>5382</v>
      </c>
      <c r="B372" s="5">
        <v>1</v>
      </c>
    </row>
    <row r="373" spans="1:2" x14ac:dyDescent="0.25">
      <c r="A373" s="4">
        <v>5416.67</v>
      </c>
      <c r="B373" s="5">
        <v>70</v>
      </c>
    </row>
    <row r="374" spans="1:2" x14ac:dyDescent="0.25">
      <c r="A374" s="4">
        <v>5417</v>
      </c>
      <c r="B374" s="5">
        <v>2</v>
      </c>
    </row>
    <row r="375" spans="1:2" x14ac:dyDescent="0.25">
      <c r="A375" s="4">
        <v>5427.42</v>
      </c>
      <c r="B375" s="5">
        <v>1</v>
      </c>
    </row>
    <row r="376" spans="1:2" x14ac:dyDescent="0.25">
      <c r="A376" s="4">
        <v>5445</v>
      </c>
      <c r="B376" s="5">
        <v>1</v>
      </c>
    </row>
    <row r="377" spans="1:2" x14ac:dyDescent="0.25">
      <c r="A377" s="4">
        <v>5458.33</v>
      </c>
      <c r="B377" s="5">
        <v>2</v>
      </c>
    </row>
    <row r="378" spans="1:2" x14ac:dyDescent="0.25">
      <c r="A378" s="4">
        <v>5479</v>
      </c>
      <c r="B378" s="5">
        <v>1</v>
      </c>
    </row>
    <row r="379" spans="1:2" x14ac:dyDescent="0.25">
      <c r="A379" s="4">
        <v>5500</v>
      </c>
      <c r="B379" s="5">
        <v>15</v>
      </c>
    </row>
    <row r="380" spans="1:2" x14ac:dyDescent="0.25">
      <c r="A380" s="4">
        <v>5520</v>
      </c>
      <c r="B380" s="5">
        <v>1</v>
      </c>
    </row>
    <row r="381" spans="1:2" x14ac:dyDescent="0.25">
      <c r="A381" s="4">
        <v>5541.67</v>
      </c>
      <c r="B381" s="5">
        <v>1</v>
      </c>
    </row>
    <row r="382" spans="1:2" x14ac:dyDescent="0.25">
      <c r="A382" s="4">
        <v>5555.08</v>
      </c>
      <c r="B382" s="5">
        <v>1</v>
      </c>
    </row>
    <row r="383" spans="1:2" x14ac:dyDescent="0.25">
      <c r="A383" s="4">
        <v>5562.92</v>
      </c>
      <c r="B383" s="5">
        <v>1</v>
      </c>
    </row>
    <row r="384" spans="1:2" x14ac:dyDescent="0.25">
      <c r="A384" s="4">
        <v>5577</v>
      </c>
      <c r="B384" s="5">
        <v>1</v>
      </c>
    </row>
    <row r="385" spans="1:2" x14ac:dyDescent="0.25">
      <c r="A385" s="4">
        <v>5577.26</v>
      </c>
      <c r="B385" s="5">
        <v>1</v>
      </c>
    </row>
    <row r="386" spans="1:2" x14ac:dyDescent="0.25">
      <c r="A386" s="4">
        <v>5580</v>
      </c>
      <c r="B386" s="5">
        <v>1</v>
      </c>
    </row>
    <row r="387" spans="1:2" x14ac:dyDescent="0.25">
      <c r="A387" s="4">
        <v>5583.33</v>
      </c>
      <c r="B387" s="5">
        <v>7</v>
      </c>
    </row>
    <row r="388" spans="1:2" x14ac:dyDescent="0.25">
      <c r="A388" s="4">
        <v>5600</v>
      </c>
      <c r="B388" s="5">
        <v>2</v>
      </c>
    </row>
    <row r="389" spans="1:2" x14ac:dyDescent="0.25">
      <c r="A389" s="4">
        <v>5623.33</v>
      </c>
      <c r="B389" s="5">
        <v>1</v>
      </c>
    </row>
    <row r="390" spans="1:2" x14ac:dyDescent="0.25">
      <c r="A390" s="4">
        <v>5624</v>
      </c>
      <c r="B390" s="5">
        <v>1</v>
      </c>
    </row>
    <row r="391" spans="1:2" x14ac:dyDescent="0.25">
      <c r="A391" s="4">
        <v>5632.33</v>
      </c>
      <c r="B391" s="5">
        <v>1</v>
      </c>
    </row>
    <row r="392" spans="1:2" x14ac:dyDescent="0.25">
      <c r="A392" s="4">
        <v>5636.75</v>
      </c>
      <c r="B392" s="5">
        <v>1</v>
      </c>
    </row>
    <row r="393" spans="1:2" x14ac:dyDescent="0.25">
      <c r="A393" s="4">
        <v>5641.67</v>
      </c>
      <c r="B393" s="5">
        <v>1</v>
      </c>
    </row>
    <row r="394" spans="1:2" x14ac:dyDescent="0.25">
      <c r="A394" s="4">
        <v>5651.33</v>
      </c>
      <c r="B394" s="5">
        <v>1</v>
      </c>
    </row>
    <row r="395" spans="1:2" x14ac:dyDescent="0.25">
      <c r="A395" s="4">
        <v>5653.67</v>
      </c>
      <c r="B395" s="5">
        <v>1</v>
      </c>
    </row>
    <row r="396" spans="1:2" x14ac:dyDescent="0.25">
      <c r="A396" s="4">
        <v>5666.67</v>
      </c>
      <c r="B396" s="5">
        <v>19</v>
      </c>
    </row>
    <row r="397" spans="1:2" x14ac:dyDescent="0.25">
      <c r="A397" s="4">
        <v>5683</v>
      </c>
      <c r="B397" s="5">
        <v>1</v>
      </c>
    </row>
    <row r="398" spans="1:2" x14ac:dyDescent="0.25">
      <c r="A398" s="4">
        <v>5686.67</v>
      </c>
      <c r="B398" s="5">
        <v>1</v>
      </c>
    </row>
    <row r="399" spans="1:2" x14ac:dyDescent="0.25">
      <c r="A399" s="4">
        <v>5708.33</v>
      </c>
      <c r="B399" s="5">
        <v>1</v>
      </c>
    </row>
    <row r="400" spans="1:2" x14ac:dyDescent="0.25">
      <c r="A400" s="4">
        <v>5733.58</v>
      </c>
      <c r="B400" s="5">
        <v>1</v>
      </c>
    </row>
    <row r="401" spans="1:2" x14ac:dyDescent="0.25">
      <c r="A401" s="4">
        <v>5734.08</v>
      </c>
      <c r="B401" s="5">
        <v>1</v>
      </c>
    </row>
    <row r="402" spans="1:2" x14ac:dyDescent="0.25">
      <c r="A402" s="4">
        <v>5746</v>
      </c>
      <c r="B402" s="5">
        <v>1</v>
      </c>
    </row>
    <row r="403" spans="1:2" x14ac:dyDescent="0.25">
      <c r="A403" s="4">
        <v>5750</v>
      </c>
      <c r="B403" s="5">
        <v>5</v>
      </c>
    </row>
    <row r="404" spans="1:2" x14ac:dyDescent="0.25">
      <c r="A404" s="4">
        <v>5761</v>
      </c>
      <c r="B404" s="5">
        <v>1</v>
      </c>
    </row>
    <row r="405" spans="1:2" x14ac:dyDescent="0.25">
      <c r="A405" s="4">
        <v>5791.67</v>
      </c>
      <c r="B405" s="5">
        <v>1</v>
      </c>
    </row>
    <row r="406" spans="1:2" x14ac:dyDescent="0.25">
      <c r="A406" s="4">
        <v>5800</v>
      </c>
      <c r="B406" s="5">
        <v>1</v>
      </c>
    </row>
    <row r="407" spans="1:2" x14ac:dyDescent="0.25">
      <c r="A407" s="4">
        <v>5833</v>
      </c>
      <c r="B407" s="5">
        <v>1</v>
      </c>
    </row>
    <row r="408" spans="1:2" x14ac:dyDescent="0.25">
      <c r="A408" s="4">
        <v>5833.33</v>
      </c>
      <c r="B408" s="5">
        <v>58</v>
      </c>
    </row>
    <row r="409" spans="1:2" x14ac:dyDescent="0.25">
      <c r="A409" s="4">
        <v>5836.67</v>
      </c>
      <c r="B409" s="5">
        <v>1</v>
      </c>
    </row>
    <row r="410" spans="1:2" x14ac:dyDescent="0.25">
      <c r="A410" s="4">
        <v>5850</v>
      </c>
      <c r="B410" s="5">
        <v>1</v>
      </c>
    </row>
    <row r="411" spans="1:2" x14ac:dyDescent="0.25">
      <c r="A411" s="4">
        <v>5883.33</v>
      </c>
      <c r="B411" s="5">
        <v>1</v>
      </c>
    </row>
    <row r="412" spans="1:2" x14ac:dyDescent="0.25">
      <c r="A412" s="4">
        <v>5900</v>
      </c>
      <c r="B412" s="5">
        <v>1</v>
      </c>
    </row>
    <row r="413" spans="1:2" x14ac:dyDescent="0.25">
      <c r="A413" s="4">
        <v>5916.67</v>
      </c>
      <c r="B413" s="5">
        <v>2</v>
      </c>
    </row>
    <row r="414" spans="1:2" x14ac:dyDescent="0.25">
      <c r="A414" s="4">
        <v>5924.5</v>
      </c>
      <c r="B414" s="5">
        <v>1</v>
      </c>
    </row>
    <row r="415" spans="1:2" x14ac:dyDescent="0.25">
      <c r="A415" s="4">
        <v>5925</v>
      </c>
      <c r="B415" s="5">
        <v>1</v>
      </c>
    </row>
    <row r="416" spans="1:2" x14ac:dyDescent="0.25">
      <c r="A416" s="4">
        <v>5988.67</v>
      </c>
      <c r="B416" s="5">
        <v>1</v>
      </c>
    </row>
    <row r="417" spans="1:2" x14ac:dyDescent="0.25">
      <c r="A417" s="4">
        <v>6000</v>
      </c>
      <c r="B417" s="5">
        <v>36</v>
      </c>
    </row>
    <row r="418" spans="1:2" x14ac:dyDescent="0.25">
      <c r="A418" s="4">
        <v>6041.67</v>
      </c>
      <c r="B418" s="5">
        <v>4</v>
      </c>
    </row>
    <row r="419" spans="1:2" x14ac:dyDescent="0.25">
      <c r="A419" s="4">
        <v>6048</v>
      </c>
      <c r="B419" s="5">
        <v>1</v>
      </c>
    </row>
    <row r="420" spans="1:2" x14ac:dyDescent="0.25">
      <c r="A420" s="4">
        <v>6074.17</v>
      </c>
      <c r="B420" s="5">
        <v>1</v>
      </c>
    </row>
    <row r="421" spans="1:2" x14ac:dyDescent="0.25">
      <c r="A421" s="4">
        <v>6083.33</v>
      </c>
      <c r="B421" s="5">
        <v>7</v>
      </c>
    </row>
    <row r="422" spans="1:2" x14ac:dyDescent="0.25">
      <c r="A422" s="4">
        <v>6089.44</v>
      </c>
      <c r="B422" s="5">
        <v>1</v>
      </c>
    </row>
    <row r="423" spans="1:2" x14ac:dyDescent="0.25">
      <c r="A423" s="4">
        <v>6091.83</v>
      </c>
      <c r="B423" s="5">
        <v>1</v>
      </c>
    </row>
    <row r="424" spans="1:2" x14ac:dyDescent="0.25">
      <c r="A424" s="4">
        <v>6100</v>
      </c>
      <c r="B424" s="5">
        <v>1</v>
      </c>
    </row>
    <row r="425" spans="1:2" x14ac:dyDescent="0.25">
      <c r="A425" s="4">
        <v>6125</v>
      </c>
      <c r="B425" s="5">
        <v>2</v>
      </c>
    </row>
    <row r="426" spans="1:2" x14ac:dyDescent="0.25">
      <c r="A426" s="4">
        <v>6166.67</v>
      </c>
      <c r="B426" s="5">
        <v>7</v>
      </c>
    </row>
    <row r="427" spans="1:2" x14ac:dyDescent="0.25">
      <c r="A427" s="4">
        <v>6200</v>
      </c>
      <c r="B427" s="5">
        <v>1</v>
      </c>
    </row>
    <row r="428" spans="1:2" x14ac:dyDescent="0.25">
      <c r="A428" s="4">
        <v>6250</v>
      </c>
      <c r="B428" s="5">
        <v>46</v>
      </c>
    </row>
    <row r="429" spans="1:2" x14ac:dyDescent="0.25">
      <c r="A429" s="4">
        <v>6266.67</v>
      </c>
      <c r="B429" s="5">
        <v>1</v>
      </c>
    </row>
    <row r="430" spans="1:2" x14ac:dyDescent="0.25">
      <c r="A430" s="4">
        <v>6280</v>
      </c>
      <c r="B430" s="5">
        <v>1</v>
      </c>
    </row>
    <row r="431" spans="1:2" x14ac:dyDescent="0.25">
      <c r="A431" s="4">
        <v>6290</v>
      </c>
      <c r="B431" s="5">
        <v>1</v>
      </c>
    </row>
    <row r="432" spans="1:2" x14ac:dyDescent="0.25">
      <c r="A432" s="4">
        <v>6294.25</v>
      </c>
      <c r="B432" s="5">
        <v>1</v>
      </c>
    </row>
    <row r="433" spans="1:2" x14ac:dyDescent="0.25">
      <c r="A433" s="4">
        <v>6300</v>
      </c>
      <c r="B433" s="5">
        <v>1</v>
      </c>
    </row>
    <row r="434" spans="1:2" x14ac:dyDescent="0.25">
      <c r="A434" s="4">
        <v>6307.42</v>
      </c>
      <c r="B434" s="5">
        <v>1</v>
      </c>
    </row>
    <row r="435" spans="1:2" x14ac:dyDescent="0.25">
      <c r="A435" s="4">
        <v>6308.75</v>
      </c>
      <c r="B435" s="5">
        <v>1</v>
      </c>
    </row>
    <row r="436" spans="1:2" x14ac:dyDescent="0.25">
      <c r="A436" s="4">
        <v>6312</v>
      </c>
      <c r="B436" s="5">
        <v>1</v>
      </c>
    </row>
    <row r="437" spans="1:2" x14ac:dyDescent="0.25">
      <c r="A437" s="4">
        <v>6333</v>
      </c>
      <c r="B437" s="5">
        <v>2</v>
      </c>
    </row>
    <row r="438" spans="1:2" x14ac:dyDescent="0.25">
      <c r="A438" s="4">
        <v>6333.33</v>
      </c>
      <c r="B438" s="5">
        <v>9</v>
      </c>
    </row>
    <row r="439" spans="1:2" x14ac:dyDescent="0.25">
      <c r="A439" s="4">
        <v>6354</v>
      </c>
      <c r="B439" s="5">
        <v>1</v>
      </c>
    </row>
    <row r="440" spans="1:2" x14ac:dyDescent="0.25">
      <c r="A440" s="4">
        <v>6399</v>
      </c>
      <c r="B440" s="5">
        <v>1</v>
      </c>
    </row>
    <row r="441" spans="1:2" x14ac:dyDescent="0.25">
      <c r="A441" s="4">
        <v>6400</v>
      </c>
      <c r="B441" s="5">
        <v>3</v>
      </c>
    </row>
    <row r="442" spans="1:2" x14ac:dyDescent="0.25">
      <c r="A442" s="4">
        <v>6416.67</v>
      </c>
      <c r="B442" s="5">
        <v>4</v>
      </c>
    </row>
    <row r="443" spans="1:2" x14ac:dyDescent="0.25">
      <c r="A443" s="4">
        <v>6458.33</v>
      </c>
      <c r="B443" s="5">
        <v>1</v>
      </c>
    </row>
    <row r="444" spans="1:2" x14ac:dyDescent="0.25">
      <c r="A444" s="4">
        <v>6476</v>
      </c>
      <c r="B444" s="5">
        <v>1</v>
      </c>
    </row>
    <row r="445" spans="1:2" x14ac:dyDescent="0.25">
      <c r="A445" s="4">
        <v>6500</v>
      </c>
      <c r="B445" s="5">
        <v>11</v>
      </c>
    </row>
    <row r="446" spans="1:2" x14ac:dyDescent="0.25">
      <c r="A446" s="4">
        <v>6517</v>
      </c>
      <c r="B446" s="5">
        <v>1</v>
      </c>
    </row>
    <row r="447" spans="1:2" x14ac:dyDescent="0.25">
      <c r="A447" s="4">
        <v>6541.67</v>
      </c>
      <c r="B447" s="5">
        <v>2</v>
      </c>
    </row>
    <row r="448" spans="1:2" x14ac:dyDescent="0.25">
      <c r="A448" s="4">
        <v>6550</v>
      </c>
      <c r="B448" s="5">
        <v>1</v>
      </c>
    </row>
    <row r="449" spans="1:2" x14ac:dyDescent="0.25">
      <c r="A449" s="4">
        <v>6583.33</v>
      </c>
      <c r="B449" s="5">
        <v>4</v>
      </c>
    </row>
    <row r="450" spans="1:2" x14ac:dyDescent="0.25">
      <c r="A450" s="4">
        <v>6612</v>
      </c>
      <c r="B450" s="5">
        <v>1</v>
      </c>
    </row>
    <row r="451" spans="1:2" x14ac:dyDescent="0.25">
      <c r="A451" s="4">
        <v>6620</v>
      </c>
      <c r="B451" s="5">
        <v>1</v>
      </c>
    </row>
    <row r="452" spans="1:2" x14ac:dyDescent="0.25">
      <c r="A452" s="4">
        <v>6625</v>
      </c>
      <c r="B452" s="5">
        <v>1</v>
      </c>
    </row>
    <row r="453" spans="1:2" x14ac:dyDescent="0.25">
      <c r="A453" s="4">
        <v>6650</v>
      </c>
      <c r="B453" s="5">
        <v>1</v>
      </c>
    </row>
    <row r="454" spans="1:2" x14ac:dyDescent="0.25">
      <c r="A454" s="4">
        <v>6666.67</v>
      </c>
      <c r="B454" s="5">
        <v>52</v>
      </c>
    </row>
    <row r="455" spans="1:2" x14ac:dyDescent="0.25">
      <c r="A455" s="4">
        <v>6667</v>
      </c>
      <c r="B455" s="5">
        <v>1</v>
      </c>
    </row>
    <row r="456" spans="1:2" x14ac:dyDescent="0.25">
      <c r="A456" s="4">
        <v>6691.67</v>
      </c>
      <c r="B456" s="5">
        <v>1</v>
      </c>
    </row>
    <row r="457" spans="1:2" x14ac:dyDescent="0.25">
      <c r="A457" s="4">
        <v>6700</v>
      </c>
      <c r="B457" s="5">
        <v>1</v>
      </c>
    </row>
    <row r="458" spans="1:2" x14ac:dyDescent="0.25">
      <c r="A458" s="4">
        <v>6706.41</v>
      </c>
      <c r="B458" s="5">
        <v>1</v>
      </c>
    </row>
    <row r="459" spans="1:2" x14ac:dyDescent="0.25">
      <c r="A459" s="4">
        <v>6733.33</v>
      </c>
      <c r="B459" s="5">
        <v>1</v>
      </c>
    </row>
    <row r="460" spans="1:2" x14ac:dyDescent="0.25">
      <c r="A460" s="4">
        <v>6737.5</v>
      </c>
      <c r="B460" s="5">
        <v>1</v>
      </c>
    </row>
    <row r="461" spans="1:2" x14ac:dyDescent="0.25">
      <c r="A461" s="4">
        <v>6750</v>
      </c>
      <c r="B461" s="5">
        <v>11</v>
      </c>
    </row>
    <row r="462" spans="1:2" x14ac:dyDescent="0.25">
      <c r="A462" s="4">
        <v>6800</v>
      </c>
      <c r="B462" s="5">
        <v>3</v>
      </c>
    </row>
    <row r="463" spans="1:2" x14ac:dyDescent="0.25">
      <c r="A463" s="4">
        <v>6833</v>
      </c>
      <c r="B463" s="5">
        <v>1</v>
      </c>
    </row>
    <row r="464" spans="1:2" x14ac:dyDescent="0.25">
      <c r="A464" s="4">
        <v>6833.33</v>
      </c>
      <c r="B464" s="5">
        <v>8</v>
      </c>
    </row>
    <row r="465" spans="1:2" x14ac:dyDescent="0.25">
      <c r="A465" s="4">
        <v>6867.92</v>
      </c>
      <c r="B465" s="5">
        <v>1</v>
      </c>
    </row>
    <row r="466" spans="1:2" x14ac:dyDescent="0.25">
      <c r="A466" s="4">
        <v>6875</v>
      </c>
      <c r="B466" s="5">
        <v>1</v>
      </c>
    </row>
    <row r="467" spans="1:2" x14ac:dyDescent="0.25">
      <c r="A467" s="4">
        <v>6883.33</v>
      </c>
      <c r="B467" s="5">
        <v>1</v>
      </c>
    </row>
    <row r="468" spans="1:2" x14ac:dyDescent="0.25">
      <c r="A468" s="4">
        <v>6916.67</v>
      </c>
      <c r="B468" s="5">
        <v>7</v>
      </c>
    </row>
    <row r="469" spans="1:2" x14ac:dyDescent="0.25">
      <c r="A469" s="4">
        <v>6928.13</v>
      </c>
      <c r="B469" s="5">
        <v>1</v>
      </c>
    </row>
    <row r="470" spans="1:2" x14ac:dyDescent="0.25">
      <c r="A470" s="4">
        <v>6932.92</v>
      </c>
      <c r="B470" s="5">
        <v>1</v>
      </c>
    </row>
    <row r="471" spans="1:2" x14ac:dyDescent="0.25">
      <c r="A471" s="4">
        <v>6996.17</v>
      </c>
      <c r="B471" s="5">
        <v>1</v>
      </c>
    </row>
    <row r="472" spans="1:2" x14ac:dyDescent="0.25">
      <c r="A472" s="4">
        <v>7000</v>
      </c>
      <c r="B472" s="5">
        <v>12</v>
      </c>
    </row>
    <row r="473" spans="1:2" x14ac:dyDescent="0.25">
      <c r="A473" s="4">
        <v>7055</v>
      </c>
      <c r="B473" s="5">
        <v>1</v>
      </c>
    </row>
    <row r="474" spans="1:2" x14ac:dyDescent="0.25">
      <c r="A474" s="4">
        <v>7075.5</v>
      </c>
      <c r="B474" s="5">
        <v>1</v>
      </c>
    </row>
    <row r="475" spans="1:2" x14ac:dyDescent="0.25">
      <c r="A475" s="4">
        <v>7083</v>
      </c>
      <c r="B475" s="5">
        <v>3</v>
      </c>
    </row>
    <row r="476" spans="1:2" x14ac:dyDescent="0.25">
      <c r="A476" s="4">
        <v>7083.33</v>
      </c>
      <c r="B476" s="5">
        <v>41</v>
      </c>
    </row>
    <row r="477" spans="1:2" x14ac:dyDescent="0.25">
      <c r="A477" s="4">
        <v>7110.42</v>
      </c>
      <c r="B477" s="5">
        <v>1</v>
      </c>
    </row>
    <row r="478" spans="1:2" x14ac:dyDescent="0.25">
      <c r="A478" s="4">
        <v>7116.25</v>
      </c>
      <c r="B478" s="5">
        <v>1</v>
      </c>
    </row>
    <row r="479" spans="1:2" x14ac:dyDescent="0.25">
      <c r="A479" s="4">
        <v>7125</v>
      </c>
      <c r="B479" s="5">
        <v>1</v>
      </c>
    </row>
    <row r="480" spans="1:2" x14ac:dyDescent="0.25">
      <c r="A480" s="4">
        <v>7158.33</v>
      </c>
      <c r="B480" s="5">
        <v>1</v>
      </c>
    </row>
    <row r="481" spans="1:2" x14ac:dyDescent="0.25">
      <c r="A481" s="4">
        <v>7166.67</v>
      </c>
      <c r="B481" s="5">
        <v>5</v>
      </c>
    </row>
    <row r="482" spans="1:2" x14ac:dyDescent="0.25">
      <c r="A482" s="4">
        <v>7167.92</v>
      </c>
      <c r="B482" s="5">
        <v>1</v>
      </c>
    </row>
    <row r="483" spans="1:2" x14ac:dyDescent="0.25">
      <c r="A483" s="4">
        <v>7233.33</v>
      </c>
      <c r="B483" s="5">
        <v>1</v>
      </c>
    </row>
    <row r="484" spans="1:2" x14ac:dyDescent="0.25">
      <c r="A484" s="4">
        <v>7236.67</v>
      </c>
      <c r="B484" s="5">
        <v>1</v>
      </c>
    </row>
    <row r="485" spans="1:2" x14ac:dyDescent="0.25">
      <c r="A485" s="4">
        <v>7238.92</v>
      </c>
      <c r="B485" s="5">
        <v>1</v>
      </c>
    </row>
    <row r="486" spans="1:2" x14ac:dyDescent="0.25">
      <c r="A486" s="4">
        <v>7247</v>
      </c>
      <c r="B486" s="5">
        <v>1</v>
      </c>
    </row>
    <row r="487" spans="1:2" x14ac:dyDescent="0.25">
      <c r="A487" s="4">
        <v>7250</v>
      </c>
      <c r="B487" s="5">
        <v>5</v>
      </c>
    </row>
    <row r="488" spans="1:2" x14ac:dyDescent="0.25">
      <c r="A488" s="4">
        <v>7258.33</v>
      </c>
      <c r="B488" s="5">
        <v>1</v>
      </c>
    </row>
    <row r="489" spans="1:2" x14ac:dyDescent="0.25">
      <c r="A489" s="4">
        <v>7266.67</v>
      </c>
      <c r="B489" s="5">
        <v>1</v>
      </c>
    </row>
    <row r="490" spans="1:2" x14ac:dyDescent="0.25">
      <c r="A490" s="4">
        <v>7291.67</v>
      </c>
      <c r="B490" s="5">
        <v>2</v>
      </c>
    </row>
    <row r="491" spans="1:2" x14ac:dyDescent="0.25">
      <c r="A491" s="4">
        <v>7300</v>
      </c>
      <c r="B491" s="5">
        <v>2</v>
      </c>
    </row>
    <row r="492" spans="1:2" x14ac:dyDescent="0.25">
      <c r="A492" s="4">
        <v>7301.58</v>
      </c>
      <c r="B492" s="5">
        <v>1</v>
      </c>
    </row>
    <row r="493" spans="1:2" x14ac:dyDescent="0.25">
      <c r="A493" s="4">
        <v>7331.25</v>
      </c>
      <c r="B493" s="5">
        <v>1</v>
      </c>
    </row>
    <row r="494" spans="1:2" x14ac:dyDescent="0.25">
      <c r="A494" s="4">
        <v>7333.33</v>
      </c>
      <c r="B494" s="5">
        <v>4</v>
      </c>
    </row>
    <row r="495" spans="1:2" x14ac:dyDescent="0.25">
      <c r="A495" s="4">
        <v>7375</v>
      </c>
      <c r="B495" s="5">
        <v>1</v>
      </c>
    </row>
    <row r="496" spans="1:2" x14ac:dyDescent="0.25">
      <c r="A496" s="4">
        <v>7388.42</v>
      </c>
      <c r="B496" s="5">
        <v>1</v>
      </c>
    </row>
    <row r="497" spans="1:2" x14ac:dyDescent="0.25">
      <c r="A497" s="4">
        <v>7400</v>
      </c>
      <c r="B497" s="5">
        <v>1</v>
      </c>
    </row>
    <row r="498" spans="1:2" x14ac:dyDescent="0.25">
      <c r="A498" s="4">
        <v>7415.83</v>
      </c>
      <c r="B498" s="5">
        <v>1</v>
      </c>
    </row>
    <row r="499" spans="1:2" x14ac:dyDescent="0.25">
      <c r="A499" s="4">
        <v>7416.67</v>
      </c>
      <c r="B499" s="5">
        <v>3</v>
      </c>
    </row>
    <row r="500" spans="1:2" x14ac:dyDescent="0.25">
      <c r="A500" s="4">
        <v>7458.33</v>
      </c>
      <c r="B500" s="5">
        <v>1</v>
      </c>
    </row>
    <row r="501" spans="1:2" x14ac:dyDescent="0.25">
      <c r="A501" s="4">
        <v>7466.83</v>
      </c>
      <c r="B501" s="5">
        <v>1</v>
      </c>
    </row>
    <row r="502" spans="1:2" x14ac:dyDescent="0.25">
      <c r="A502" s="4">
        <v>7500</v>
      </c>
      <c r="B502" s="5">
        <v>43</v>
      </c>
    </row>
    <row r="503" spans="1:2" x14ac:dyDescent="0.25">
      <c r="A503" s="4">
        <v>7501</v>
      </c>
      <c r="B503" s="5">
        <v>1</v>
      </c>
    </row>
    <row r="504" spans="1:2" x14ac:dyDescent="0.25">
      <c r="A504" s="4">
        <v>7583</v>
      </c>
      <c r="B504" s="5">
        <v>1</v>
      </c>
    </row>
    <row r="505" spans="1:2" x14ac:dyDescent="0.25">
      <c r="A505" s="4">
        <v>7583.33</v>
      </c>
      <c r="B505" s="5">
        <v>4</v>
      </c>
    </row>
    <row r="506" spans="1:2" x14ac:dyDescent="0.25">
      <c r="A506" s="4">
        <v>7666.67</v>
      </c>
      <c r="B506" s="5">
        <v>9</v>
      </c>
    </row>
    <row r="507" spans="1:2" x14ac:dyDescent="0.25">
      <c r="A507" s="4">
        <v>7667</v>
      </c>
      <c r="B507" s="5">
        <v>1</v>
      </c>
    </row>
    <row r="508" spans="1:2" x14ac:dyDescent="0.25">
      <c r="A508" s="4">
        <v>7695.08</v>
      </c>
      <c r="B508" s="5">
        <v>1</v>
      </c>
    </row>
    <row r="509" spans="1:2" x14ac:dyDescent="0.25">
      <c r="A509" s="4">
        <v>7702</v>
      </c>
      <c r="B509" s="5">
        <v>1</v>
      </c>
    </row>
    <row r="510" spans="1:2" x14ac:dyDescent="0.25">
      <c r="A510" s="4">
        <v>7725</v>
      </c>
      <c r="B510" s="5">
        <v>1</v>
      </c>
    </row>
    <row r="511" spans="1:2" x14ac:dyDescent="0.25">
      <c r="A511" s="4">
        <v>7750</v>
      </c>
      <c r="B511" s="5">
        <v>9</v>
      </c>
    </row>
    <row r="512" spans="1:2" x14ac:dyDescent="0.25">
      <c r="A512" s="4">
        <v>7758.33</v>
      </c>
      <c r="B512" s="5">
        <v>1</v>
      </c>
    </row>
    <row r="513" spans="1:2" x14ac:dyDescent="0.25">
      <c r="A513" s="4">
        <v>7800</v>
      </c>
      <c r="B513" s="5">
        <v>1</v>
      </c>
    </row>
    <row r="514" spans="1:2" x14ac:dyDescent="0.25">
      <c r="A514" s="4">
        <v>7833.33</v>
      </c>
      <c r="B514" s="5">
        <v>3</v>
      </c>
    </row>
    <row r="515" spans="1:2" x14ac:dyDescent="0.25">
      <c r="A515" s="4">
        <v>7916.67</v>
      </c>
      <c r="B515" s="5">
        <v>20</v>
      </c>
    </row>
    <row r="516" spans="1:2" x14ac:dyDescent="0.25">
      <c r="A516" s="4">
        <v>7917</v>
      </c>
      <c r="B516" s="5">
        <v>1</v>
      </c>
    </row>
    <row r="517" spans="1:2" x14ac:dyDescent="0.25">
      <c r="A517" s="4">
        <v>7952</v>
      </c>
      <c r="B517" s="5">
        <v>1</v>
      </c>
    </row>
    <row r="518" spans="1:2" x14ac:dyDescent="0.25">
      <c r="A518" s="4">
        <v>7965</v>
      </c>
      <c r="B518" s="5">
        <v>1</v>
      </c>
    </row>
    <row r="519" spans="1:2" x14ac:dyDescent="0.25">
      <c r="A519" s="4">
        <v>7968.75</v>
      </c>
      <c r="B519" s="5">
        <v>1</v>
      </c>
    </row>
    <row r="520" spans="1:2" x14ac:dyDescent="0.25">
      <c r="A520" s="4">
        <v>7983.33</v>
      </c>
      <c r="B520" s="5">
        <v>1</v>
      </c>
    </row>
    <row r="521" spans="1:2" x14ac:dyDescent="0.25">
      <c r="A521" s="4">
        <v>8000</v>
      </c>
      <c r="B521" s="5">
        <v>10</v>
      </c>
    </row>
    <row r="522" spans="1:2" x14ac:dyDescent="0.25">
      <c r="A522" s="4">
        <v>8054.5</v>
      </c>
      <c r="B522" s="5">
        <v>1</v>
      </c>
    </row>
    <row r="523" spans="1:2" x14ac:dyDescent="0.25">
      <c r="A523" s="4">
        <v>8083.33</v>
      </c>
      <c r="B523" s="5">
        <v>5</v>
      </c>
    </row>
    <row r="524" spans="1:2" x14ac:dyDescent="0.25">
      <c r="A524" s="4">
        <v>8125</v>
      </c>
      <c r="B524" s="5">
        <v>1</v>
      </c>
    </row>
    <row r="525" spans="1:2" x14ac:dyDescent="0.25">
      <c r="A525" s="4">
        <v>8161.33</v>
      </c>
      <c r="B525" s="5">
        <v>1</v>
      </c>
    </row>
    <row r="526" spans="1:2" x14ac:dyDescent="0.25">
      <c r="A526" s="4">
        <v>8166.67</v>
      </c>
      <c r="B526" s="5">
        <v>1</v>
      </c>
    </row>
    <row r="527" spans="1:2" x14ac:dyDescent="0.25">
      <c r="A527" s="4">
        <v>8233.33</v>
      </c>
      <c r="B527" s="5">
        <v>1</v>
      </c>
    </row>
    <row r="528" spans="1:2" x14ac:dyDescent="0.25">
      <c r="A528" s="4">
        <v>8237.5</v>
      </c>
      <c r="B528" s="5">
        <v>1</v>
      </c>
    </row>
    <row r="529" spans="1:2" x14ac:dyDescent="0.25">
      <c r="A529" s="4">
        <v>8300</v>
      </c>
      <c r="B529" s="5">
        <v>1</v>
      </c>
    </row>
    <row r="530" spans="1:2" x14ac:dyDescent="0.25">
      <c r="A530" s="4">
        <v>8315.67</v>
      </c>
      <c r="B530" s="5">
        <v>1</v>
      </c>
    </row>
    <row r="531" spans="1:2" x14ac:dyDescent="0.25">
      <c r="A531" s="4">
        <v>8333.33</v>
      </c>
      <c r="B531" s="5">
        <v>29</v>
      </c>
    </row>
    <row r="532" spans="1:2" x14ac:dyDescent="0.25">
      <c r="A532" s="4">
        <v>8400</v>
      </c>
      <c r="B532" s="5">
        <v>1</v>
      </c>
    </row>
    <row r="533" spans="1:2" x14ac:dyDescent="0.25">
      <c r="A533" s="4">
        <v>8416.67</v>
      </c>
      <c r="B533" s="5">
        <v>5</v>
      </c>
    </row>
    <row r="534" spans="1:2" x14ac:dyDescent="0.25">
      <c r="A534" s="4">
        <v>8500</v>
      </c>
      <c r="B534" s="5">
        <v>4</v>
      </c>
    </row>
    <row r="535" spans="1:2" x14ac:dyDescent="0.25">
      <c r="A535" s="4">
        <v>8533.33</v>
      </c>
      <c r="B535" s="5">
        <v>1</v>
      </c>
    </row>
    <row r="536" spans="1:2" x14ac:dyDescent="0.25">
      <c r="A536" s="4">
        <v>8541.67</v>
      </c>
      <c r="B536" s="5">
        <v>1</v>
      </c>
    </row>
    <row r="537" spans="1:2" x14ac:dyDescent="0.25">
      <c r="A537" s="4">
        <v>8583</v>
      </c>
      <c r="B537" s="5">
        <v>1</v>
      </c>
    </row>
    <row r="538" spans="1:2" x14ac:dyDescent="0.25">
      <c r="A538" s="4">
        <v>8583.33</v>
      </c>
      <c r="B538" s="5">
        <v>4</v>
      </c>
    </row>
    <row r="539" spans="1:2" x14ac:dyDescent="0.25">
      <c r="A539" s="4">
        <v>8606.56</v>
      </c>
      <c r="B539" s="5">
        <v>1</v>
      </c>
    </row>
    <row r="540" spans="1:2" x14ac:dyDescent="0.25">
      <c r="A540" s="4">
        <v>8666.67</v>
      </c>
      <c r="B540" s="5">
        <v>6</v>
      </c>
    </row>
    <row r="541" spans="1:2" x14ac:dyDescent="0.25">
      <c r="A541" s="4">
        <v>8733.33</v>
      </c>
      <c r="B541" s="5">
        <v>1</v>
      </c>
    </row>
    <row r="542" spans="1:2" x14ac:dyDescent="0.25">
      <c r="A542" s="4">
        <v>8744.26</v>
      </c>
      <c r="B542" s="5">
        <v>1</v>
      </c>
    </row>
    <row r="543" spans="1:2" x14ac:dyDescent="0.25">
      <c r="A543" s="4">
        <v>8750</v>
      </c>
      <c r="B543" s="5">
        <v>20</v>
      </c>
    </row>
    <row r="544" spans="1:2" x14ac:dyDescent="0.25">
      <c r="A544" s="4">
        <v>8791.67</v>
      </c>
      <c r="B544" s="5">
        <v>2</v>
      </c>
    </row>
    <row r="545" spans="1:2" x14ac:dyDescent="0.25">
      <c r="A545" s="4">
        <v>8833.33</v>
      </c>
      <c r="B545" s="5">
        <v>3</v>
      </c>
    </row>
    <row r="546" spans="1:2" x14ac:dyDescent="0.25">
      <c r="A546" s="4">
        <v>8903.25</v>
      </c>
      <c r="B546" s="5">
        <v>1</v>
      </c>
    </row>
    <row r="547" spans="1:2" x14ac:dyDescent="0.25">
      <c r="A547" s="4">
        <v>8910.42</v>
      </c>
      <c r="B547" s="5">
        <v>1</v>
      </c>
    </row>
    <row r="548" spans="1:2" x14ac:dyDescent="0.25">
      <c r="A548" s="4">
        <v>8917</v>
      </c>
      <c r="B548" s="5">
        <v>1</v>
      </c>
    </row>
    <row r="549" spans="1:2" x14ac:dyDescent="0.25">
      <c r="A549" s="4">
        <v>8937.5</v>
      </c>
      <c r="B549" s="5">
        <v>1</v>
      </c>
    </row>
    <row r="550" spans="1:2" x14ac:dyDescent="0.25">
      <c r="A550" s="4">
        <v>9000</v>
      </c>
      <c r="B550" s="5">
        <v>10</v>
      </c>
    </row>
    <row r="551" spans="1:2" x14ac:dyDescent="0.25">
      <c r="A551" s="4">
        <v>9051.83</v>
      </c>
      <c r="B551" s="5">
        <v>1</v>
      </c>
    </row>
    <row r="552" spans="1:2" x14ac:dyDescent="0.25">
      <c r="A552" s="4">
        <v>9083.33</v>
      </c>
      <c r="B552" s="5">
        <v>3</v>
      </c>
    </row>
    <row r="553" spans="1:2" x14ac:dyDescent="0.25">
      <c r="A553" s="4">
        <v>9125</v>
      </c>
      <c r="B553" s="5">
        <v>1</v>
      </c>
    </row>
    <row r="554" spans="1:2" x14ac:dyDescent="0.25">
      <c r="A554" s="4">
        <v>9150</v>
      </c>
      <c r="B554" s="5">
        <v>1</v>
      </c>
    </row>
    <row r="555" spans="1:2" x14ac:dyDescent="0.25">
      <c r="A555" s="4">
        <v>9160</v>
      </c>
      <c r="B555" s="5">
        <v>1</v>
      </c>
    </row>
    <row r="556" spans="1:2" x14ac:dyDescent="0.25">
      <c r="A556" s="4">
        <v>9166.67</v>
      </c>
      <c r="B556" s="5">
        <v>22</v>
      </c>
    </row>
    <row r="557" spans="1:2" x14ac:dyDescent="0.25">
      <c r="A557" s="4">
        <v>9208</v>
      </c>
      <c r="B557" s="5">
        <v>1</v>
      </c>
    </row>
    <row r="558" spans="1:2" x14ac:dyDescent="0.25">
      <c r="A558" s="4">
        <v>9220</v>
      </c>
      <c r="B558" s="5">
        <v>1</v>
      </c>
    </row>
    <row r="559" spans="1:2" x14ac:dyDescent="0.25">
      <c r="A559" s="4">
        <v>9250</v>
      </c>
      <c r="B559" s="5">
        <v>4</v>
      </c>
    </row>
    <row r="560" spans="1:2" x14ac:dyDescent="0.25">
      <c r="A560" s="4">
        <v>9288.33</v>
      </c>
      <c r="B560" s="5">
        <v>1</v>
      </c>
    </row>
    <row r="561" spans="1:2" x14ac:dyDescent="0.25">
      <c r="A561" s="4">
        <v>9333.33</v>
      </c>
      <c r="B561" s="5">
        <v>3</v>
      </c>
    </row>
    <row r="562" spans="1:2" x14ac:dyDescent="0.25">
      <c r="A562" s="4">
        <v>9367</v>
      </c>
      <c r="B562" s="5">
        <v>1</v>
      </c>
    </row>
    <row r="563" spans="1:2" x14ac:dyDescent="0.25">
      <c r="A563" s="4">
        <v>9417</v>
      </c>
      <c r="B563" s="5">
        <v>1</v>
      </c>
    </row>
    <row r="564" spans="1:2" x14ac:dyDescent="0.25">
      <c r="A564" s="4">
        <v>9519.75</v>
      </c>
      <c r="B564" s="5">
        <v>1</v>
      </c>
    </row>
    <row r="565" spans="1:2" x14ac:dyDescent="0.25">
      <c r="A565" s="4">
        <v>9583.33</v>
      </c>
      <c r="B565" s="5">
        <v>10</v>
      </c>
    </row>
    <row r="566" spans="1:2" x14ac:dyDescent="0.25">
      <c r="A566" s="4">
        <v>9666.67</v>
      </c>
      <c r="B566" s="5">
        <v>2</v>
      </c>
    </row>
    <row r="567" spans="1:2" x14ac:dyDescent="0.25">
      <c r="A567" s="4">
        <v>9750</v>
      </c>
      <c r="B567" s="5">
        <v>1</v>
      </c>
    </row>
    <row r="568" spans="1:2" x14ac:dyDescent="0.25">
      <c r="A568" s="4">
        <v>9833.33</v>
      </c>
      <c r="B568" s="5">
        <v>1</v>
      </c>
    </row>
    <row r="569" spans="1:2" x14ac:dyDescent="0.25">
      <c r="A569" s="4">
        <v>9866</v>
      </c>
      <c r="B569" s="5">
        <v>1</v>
      </c>
    </row>
    <row r="570" spans="1:2" x14ac:dyDescent="0.25">
      <c r="A570" s="4">
        <v>10000</v>
      </c>
      <c r="B570" s="5">
        <v>27</v>
      </c>
    </row>
    <row r="571" spans="1:2" x14ac:dyDescent="0.25">
      <c r="A571" s="4">
        <v>10104.17</v>
      </c>
      <c r="B571" s="5">
        <v>1</v>
      </c>
    </row>
    <row r="572" spans="1:2" x14ac:dyDescent="0.25">
      <c r="A572" s="4">
        <v>10166.67</v>
      </c>
      <c r="B572" s="5">
        <v>2</v>
      </c>
    </row>
    <row r="573" spans="1:2" x14ac:dyDescent="0.25">
      <c r="A573" s="4">
        <v>10167</v>
      </c>
      <c r="B573" s="5">
        <v>1</v>
      </c>
    </row>
    <row r="574" spans="1:2" x14ac:dyDescent="0.25">
      <c r="A574" s="4">
        <v>10192</v>
      </c>
      <c r="B574" s="5">
        <v>1</v>
      </c>
    </row>
    <row r="575" spans="1:2" x14ac:dyDescent="0.25">
      <c r="A575" s="4">
        <v>10250</v>
      </c>
      <c r="B575" s="5">
        <v>3</v>
      </c>
    </row>
    <row r="576" spans="1:2" x14ac:dyDescent="0.25">
      <c r="A576" s="4">
        <v>10268.25</v>
      </c>
      <c r="B576" s="5">
        <v>1</v>
      </c>
    </row>
    <row r="577" spans="1:2" x14ac:dyDescent="0.25">
      <c r="A577" s="4">
        <v>10333.33</v>
      </c>
      <c r="B577" s="5">
        <v>2</v>
      </c>
    </row>
    <row r="578" spans="1:2" x14ac:dyDescent="0.25">
      <c r="A578" s="4">
        <v>10353.33</v>
      </c>
      <c r="B578" s="5">
        <v>1</v>
      </c>
    </row>
    <row r="579" spans="1:2" x14ac:dyDescent="0.25">
      <c r="A579" s="4">
        <v>10400</v>
      </c>
      <c r="B579" s="5">
        <v>2</v>
      </c>
    </row>
    <row r="580" spans="1:2" x14ac:dyDescent="0.25">
      <c r="A580" s="4">
        <v>10408</v>
      </c>
      <c r="B580" s="5">
        <v>1</v>
      </c>
    </row>
    <row r="581" spans="1:2" x14ac:dyDescent="0.25">
      <c r="A581" s="4">
        <v>10416.67</v>
      </c>
      <c r="B581" s="5">
        <v>14</v>
      </c>
    </row>
    <row r="582" spans="1:2" x14ac:dyDescent="0.25">
      <c r="A582" s="4">
        <v>10417</v>
      </c>
      <c r="B582" s="5">
        <v>1</v>
      </c>
    </row>
    <row r="583" spans="1:2" x14ac:dyDescent="0.25">
      <c r="A583" s="4">
        <v>10500</v>
      </c>
      <c r="B583" s="5">
        <v>2</v>
      </c>
    </row>
    <row r="584" spans="1:2" x14ac:dyDescent="0.25">
      <c r="A584" s="4">
        <v>10533.33</v>
      </c>
      <c r="B584" s="5">
        <v>1</v>
      </c>
    </row>
    <row r="585" spans="1:2" x14ac:dyDescent="0.25">
      <c r="A585" s="4">
        <v>10583.33</v>
      </c>
      <c r="B585" s="5">
        <v>2</v>
      </c>
    </row>
    <row r="586" spans="1:2" x14ac:dyDescent="0.25">
      <c r="A586" s="4">
        <v>10625</v>
      </c>
      <c r="B586" s="5">
        <v>1</v>
      </c>
    </row>
    <row r="587" spans="1:2" x14ac:dyDescent="0.25">
      <c r="A587" s="4">
        <v>10666.67</v>
      </c>
      <c r="B587" s="5">
        <v>2</v>
      </c>
    </row>
    <row r="588" spans="1:2" x14ac:dyDescent="0.25">
      <c r="A588" s="4">
        <v>10700</v>
      </c>
      <c r="B588" s="5">
        <v>1</v>
      </c>
    </row>
    <row r="589" spans="1:2" x14ac:dyDescent="0.25">
      <c r="A589" s="4">
        <v>10737.5</v>
      </c>
      <c r="B589" s="5">
        <v>1</v>
      </c>
    </row>
    <row r="590" spans="1:2" x14ac:dyDescent="0.25">
      <c r="A590" s="4">
        <v>10813.17</v>
      </c>
      <c r="B590" s="5">
        <v>1</v>
      </c>
    </row>
    <row r="591" spans="1:2" x14ac:dyDescent="0.25">
      <c r="A591" s="4">
        <v>10833.33</v>
      </c>
      <c r="B591" s="5">
        <v>6</v>
      </c>
    </row>
    <row r="592" spans="1:2" x14ac:dyDescent="0.25">
      <c r="A592" s="4">
        <v>10916</v>
      </c>
      <c r="B592" s="5">
        <v>1</v>
      </c>
    </row>
    <row r="593" spans="1:2" x14ac:dyDescent="0.25">
      <c r="A593" s="4">
        <v>11000</v>
      </c>
      <c r="B593" s="5">
        <v>2</v>
      </c>
    </row>
    <row r="594" spans="1:2" x14ac:dyDescent="0.25">
      <c r="A594" s="4">
        <v>11166.67</v>
      </c>
      <c r="B594" s="5">
        <v>2</v>
      </c>
    </row>
    <row r="595" spans="1:2" x14ac:dyDescent="0.25">
      <c r="A595" s="4">
        <v>11208.33</v>
      </c>
      <c r="B595" s="5">
        <v>1</v>
      </c>
    </row>
    <row r="596" spans="1:2" x14ac:dyDescent="0.25">
      <c r="A596" s="4">
        <v>11250</v>
      </c>
      <c r="B596" s="5">
        <v>10</v>
      </c>
    </row>
    <row r="597" spans="1:2" x14ac:dyDescent="0.25">
      <c r="A597" s="4">
        <v>11333.33</v>
      </c>
      <c r="B597" s="5">
        <v>1</v>
      </c>
    </row>
    <row r="598" spans="1:2" x14ac:dyDescent="0.25">
      <c r="A598" s="4">
        <v>11500</v>
      </c>
      <c r="B598" s="5">
        <v>4</v>
      </c>
    </row>
    <row r="599" spans="1:2" x14ac:dyDescent="0.25">
      <c r="A599" s="4">
        <v>11583.33</v>
      </c>
      <c r="B599" s="5">
        <v>1</v>
      </c>
    </row>
    <row r="600" spans="1:2" x14ac:dyDescent="0.25">
      <c r="A600" s="4">
        <v>11666.67</v>
      </c>
      <c r="B600" s="5">
        <v>8</v>
      </c>
    </row>
    <row r="601" spans="1:2" x14ac:dyDescent="0.25">
      <c r="A601" s="4">
        <v>11667</v>
      </c>
      <c r="B601" s="5">
        <v>1</v>
      </c>
    </row>
    <row r="602" spans="1:2" x14ac:dyDescent="0.25">
      <c r="A602" s="4">
        <v>11833.33</v>
      </c>
      <c r="B602" s="5">
        <v>1</v>
      </c>
    </row>
    <row r="603" spans="1:2" x14ac:dyDescent="0.25">
      <c r="A603" s="4">
        <v>12000</v>
      </c>
      <c r="B603" s="5">
        <v>3</v>
      </c>
    </row>
    <row r="604" spans="1:2" x14ac:dyDescent="0.25">
      <c r="A604" s="4">
        <v>12083.33</v>
      </c>
      <c r="B604" s="5">
        <v>9</v>
      </c>
    </row>
    <row r="605" spans="1:2" x14ac:dyDescent="0.25">
      <c r="A605" s="4">
        <v>12208.33</v>
      </c>
      <c r="B605" s="5">
        <v>1</v>
      </c>
    </row>
    <row r="606" spans="1:2" x14ac:dyDescent="0.25">
      <c r="A606" s="4">
        <v>12333.33</v>
      </c>
      <c r="B606" s="5">
        <v>1</v>
      </c>
    </row>
    <row r="607" spans="1:2" x14ac:dyDescent="0.25">
      <c r="A607" s="4">
        <v>12500</v>
      </c>
      <c r="B607" s="5">
        <v>18</v>
      </c>
    </row>
    <row r="608" spans="1:2" x14ac:dyDescent="0.25">
      <c r="A608" s="4">
        <v>12750</v>
      </c>
      <c r="B608" s="5">
        <v>1</v>
      </c>
    </row>
    <row r="609" spans="1:2" x14ac:dyDescent="0.25">
      <c r="A609" s="4">
        <v>12833.33</v>
      </c>
      <c r="B609" s="5">
        <v>1</v>
      </c>
    </row>
    <row r="610" spans="1:2" x14ac:dyDescent="0.25">
      <c r="A610" s="4">
        <v>12916.67</v>
      </c>
      <c r="B610" s="5">
        <v>3</v>
      </c>
    </row>
    <row r="611" spans="1:2" x14ac:dyDescent="0.25">
      <c r="A611" s="4">
        <v>13000</v>
      </c>
      <c r="B611" s="5">
        <v>1</v>
      </c>
    </row>
    <row r="612" spans="1:2" x14ac:dyDescent="0.25">
      <c r="A612" s="4">
        <v>13100</v>
      </c>
      <c r="B612" s="5">
        <v>1</v>
      </c>
    </row>
    <row r="613" spans="1:2" x14ac:dyDescent="0.25">
      <c r="A613" s="4">
        <v>13125</v>
      </c>
      <c r="B613" s="5">
        <v>1</v>
      </c>
    </row>
    <row r="614" spans="1:2" x14ac:dyDescent="0.25">
      <c r="A614" s="4">
        <v>13166.67</v>
      </c>
      <c r="B614" s="5">
        <v>2</v>
      </c>
    </row>
    <row r="615" spans="1:2" x14ac:dyDescent="0.25">
      <c r="A615" s="4">
        <v>13333</v>
      </c>
      <c r="B615" s="5">
        <v>1</v>
      </c>
    </row>
    <row r="616" spans="1:2" x14ac:dyDescent="0.25">
      <c r="A616" s="4">
        <v>13333.33</v>
      </c>
      <c r="B616" s="5">
        <v>4</v>
      </c>
    </row>
    <row r="617" spans="1:2" x14ac:dyDescent="0.25">
      <c r="A617" s="4">
        <v>13389.15</v>
      </c>
      <c r="B617" s="5">
        <v>1</v>
      </c>
    </row>
    <row r="618" spans="1:2" x14ac:dyDescent="0.25">
      <c r="A618" s="4">
        <v>13416.67</v>
      </c>
      <c r="B618" s="5">
        <v>1</v>
      </c>
    </row>
    <row r="619" spans="1:2" x14ac:dyDescent="0.25">
      <c r="A619" s="4">
        <v>13583.33</v>
      </c>
      <c r="B619" s="5">
        <v>1</v>
      </c>
    </row>
    <row r="620" spans="1:2" x14ac:dyDescent="0.25">
      <c r="A620" s="4">
        <v>13625</v>
      </c>
      <c r="B620" s="5">
        <v>1</v>
      </c>
    </row>
    <row r="621" spans="1:2" x14ac:dyDescent="0.25">
      <c r="A621" s="4">
        <v>13666.67</v>
      </c>
      <c r="B621" s="5">
        <v>2</v>
      </c>
    </row>
    <row r="622" spans="1:2" x14ac:dyDescent="0.25">
      <c r="A622" s="4">
        <v>13750</v>
      </c>
      <c r="B622" s="5">
        <v>3</v>
      </c>
    </row>
    <row r="623" spans="1:2" x14ac:dyDescent="0.25">
      <c r="A623" s="4">
        <v>13863.42</v>
      </c>
      <c r="B623" s="5">
        <v>1</v>
      </c>
    </row>
    <row r="624" spans="1:2" x14ac:dyDescent="0.25">
      <c r="A624" s="4">
        <v>13933.33</v>
      </c>
      <c r="B624" s="5">
        <v>1</v>
      </c>
    </row>
    <row r="625" spans="1:2" x14ac:dyDescent="0.25">
      <c r="A625" s="4">
        <v>13999.17</v>
      </c>
      <c r="B625" s="5">
        <v>1</v>
      </c>
    </row>
    <row r="626" spans="1:2" x14ac:dyDescent="0.25">
      <c r="A626" s="4">
        <v>14000</v>
      </c>
      <c r="B626" s="5">
        <v>2</v>
      </c>
    </row>
    <row r="627" spans="1:2" x14ac:dyDescent="0.25">
      <c r="A627" s="4">
        <v>14166.67</v>
      </c>
      <c r="B627" s="5">
        <v>9</v>
      </c>
    </row>
    <row r="628" spans="1:2" x14ac:dyDescent="0.25">
      <c r="A628" s="4">
        <v>14333.33</v>
      </c>
      <c r="B628" s="5">
        <v>1</v>
      </c>
    </row>
    <row r="629" spans="1:2" x14ac:dyDescent="0.25">
      <c r="A629" s="4">
        <v>14583.33</v>
      </c>
      <c r="B629" s="5">
        <v>1</v>
      </c>
    </row>
    <row r="630" spans="1:2" x14ac:dyDescent="0.25">
      <c r="A630" s="4">
        <v>15000</v>
      </c>
      <c r="B630" s="5">
        <v>6</v>
      </c>
    </row>
    <row r="631" spans="1:2" x14ac:dyDescent="0.25">
      <c r="A631" s="4">
        <v>15416.67</v>
      </c>
      <c r="B631" s="5">
        <v>5</v>
      </c>
    </row>
    <row r="632" spans="1:2" x14ac:dyDescent="0.25">
      <c r="A632" s="4">
        <v>15583.33</v>
      </c>
      <c r="B632" s="5">
        <v>1</v>
      </c>
    </row>
    <row r="633" spans="1:2" x14ac:dyDescent="0.25">
      <c r="A633" s="4">
        <v>16083.33</v>
      </c>
      <c r="B633" s="5">
        <v>1</v>
      </c>
    </row>
    <row r="634" spans="1:2" x14ac:dyDescent="0.25">
      <c r="A634" s="4">
        <v>16133.33</v>
      </c>
      <c r="B634" s="5">
        <v>1</v>
      </c>
    </row>
    <row r="635" spans="1:2" x14ac:dyDescent="0.25">
      <c r="A635" s="4">
        <v>16416.669999999998</v>
      </c>
      <c r="B635" s="5">
        <v>1</v>
      </c>
    </row>
    <row r="636" spans="1:2" x14ac:dyDescent="0.25">
      <c r="A636" s="4">
        <v>16666.669999999998</v>
      </c>
      <c r="B636" s="5">
        <v>2</v>
      </c>
    </row>
    <row r="637" spans="1:2" x14ac:dyDescent="0.25">
      <c r="A637" s="4">
        <v>17500</v>
      </c>
      <c r="B637" s="5">
        <v>2</v>
      </c>
    </row>
    <row r="638" spans="1:2" x14ac:dyDescent="0.25">
      <c r="A638" s="4">
        <v>17917</v>
      </c>
      <c r="B638" s="5">
        <v>1</v>
      </c>
    </row>
    <row r="639" spans="1:2" x14ac:dyDescent="0.25">
      <c r="A639" s="4">
        <v>18333.330000000002</v>
      </c>
      <c r="B639" s="5">
        <v>4</v>
      </c>
    </row>
    <row r="640" spans="1:2" x14ac:dyDescent="0.25">
      <c r="A640" s="4">
        <v>18483</v>
      </c>
      <c r="B640" s="5">
        <v>1</v>
      </c>
    </row>
    <row r="641" spans="1:2" x14ac:dyDescent="0.25">
      <c r="A641" s="4">
        <v>18750</v>
      </c>
      <c r="B641" s="5">
        <v>6</v>
      </c>
    </row>
    <row r="642" spans="1:2" x14ac:dyDescent="0.25">
      <c r="A642" s="4">
        <v>19166.669999999998</v>
      </c>
      <c r="B642" s="5">
        <v>1</v>
      </c>
    </row>
    <row r="643" spans="1:2" x14ac:dyDescent="0.25">
      <c r="A643" s="4">
        <v>19583</v>
      </c>
      <c r="B643" s="5">
        <v>1</v>
      </c>
    </row>
    <row r="644" spans="1:2" x14ac:dyDescent="0.25">
      <c r="A644" s="4">
        <v>19583.330000000002</v>
      </c>
      <c r="B644" s="5">
        <v>1</v>
      </c>
    </row>
    <row r="645" spans="1:2" x14ac:dyDescent="0.25">
      <c r="A645" s="4">
        <v>20000</v>
      </c>
      <c r="B645" s="5">
        <v>1</v>
      </c>
    </row>
    <row r="646" spans="1:2" x14ac:dyDescent="0.25">
      <c r="A646" s="4">
        <v>20416.669999999998</v>
      </c>
      <c r="B646" s="5">
        <v>1</v>
      </c>
    </row>
    <row r="647" spans="1:2" x14ac:dyDescent="0.25">
      <c r="A647" s="4">
        <v>20833.330000000002</v>
      </c>
      <c r="B647" s="5">
        <v>4</v>
      </c>
    </row>
    <row r="648" spans="1:2" x14ac:dyDescent="0.25">
      <c r="A648" s="4">
        <v>21666.67</v>
      </c>
      <c r="B648" s="5">
        <v>1</v>
      </c>
    </row>
    <row r="649" spans="1:2" x14ac:dyDescent="0.25">
      <c r="A649" s="4">
        <v>22916.67</v>
      </c>
      <c r="B649" s="5">
        <v>2</v>
      </c>
    </row>
    <row r="650" spans="1:2" x14ac:dyDescent="0.25">
      <c r="A650" s="4">
        <v>25000</v>
      </c>
      <c r="B650" s="5">
        <v>4</v>
      </c>
    </row>
    <row r="651" spans="1:2" x14ac:dyDescent="0.25">
      <c r="A651" s="4">
        <v>27083.33</v>
      </c>
      <c r="B651" s="5">
        <v>1</v>
      </c>
    </row>
    <row r="652" spans="1:2" x14ac:dyDescent="0.25">
      <c r="A652" s="4">
        <v>39583.33</v>
      </c>
      <c r="B652" s="5">
        <v>1</v>
      </c>
    </row>
    <row r="653" spans="1:2" x14ac:dyDescent="0.25">
      <c r="A653" s="4">
        <v>65000</v>
      </c>
      <c r="B653" s="5">
        <v>1</v>
      </c>
    </row>
    <row r="654" spans="1:2" x14ac:dyDescent="0.25">
      <c r="A654" s="4">
        <v>102750</v>
      </c>
      <c r="B654" s="5">
        <v>1</v>
      </c>
    </row>
    <row r="655" spans="1:2" x14ac:dyDescent="0.25">
      <c r="A655" s="4" t="s">
        <v>123</v>
      </c>
      <c r="B655" s="5">
        <v>1</v>
      </c>
    </row>
    <row r="656" spans="1:2" x14ac:dyDescent="0.25">
      <c r="A656" s="4" t="s">
        <v>137</v>
      </c>
      <c r="B656" s="5">
        <v>2500</v>
      </c>
    </row>
  </sheetData>
  <autoFilter ref="T3:U42"/>
  <sortState ref="T4:U41">
    <sortCondition ref="U4:U41"/>
  </sortState>
  <pageMargins left="0.7" right="0.7" top="0.75" bottom="0.75" header="0.3" footer="0.3"/>
  <pageSetup orientation="portrait" horizontalDpi="0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J9" workbookViewId="0">
      <selection activeCell="Y15" sqref="Y15"/>
    </sheetView>
  </sheetViews>
  <sheetFormatPr defaultRowHeight="15" x14ac:dyDescent="0.25"/>
  <cols>
    <col min="1" max="1" width="29.42578125" bestFit="1" customWidth="1"/>
    <col min="2" max="2" width="12" bestFit="1" customWidth="1"/>
    <col min="3" max="4" width="13.7109375" customWidth="1"/>
    <col min="5" max="7" width="12" bestFit="1" customWidth="1"/>
    <col min="8" max="8" width="4" customWidth="1"/>
    <col min="9" max="9" width="23.28515625" bestFit="1" customWidth="1"/>
    <col min="10" max="10" width="8" bestFit="1" customWidth="1"/>
    <col min="11" max="12" width="11.140625" customWidth="1"/>
    <col min="13" max="13" width="9.85546875" customWidth="1"/>
    <col min="14" max="14" width="12.7109375" customWidth="1"/>
    <col min="15" max="15" width="10.7109375" customWidth="1"/>
    <col min="16" max="16" width="11.5703125" customWidth="1"/>
    <col min="17" max="17" width="7.7109375" customWidth="1"/>
    <col min="18" max="18" width="9.42578125" customWidth="1"/>
    <col min="19" max="19" width="10.85546875" customWidth="1"/>
    <col min="20" max="20" width="7.140625" customWidth="1"/>
    <col min="21" max="21" width="11.140625" customWidth="1"/>
    <col min="22" max="22" width="8.42578125" customWidth="1"/>
    <col min="23" max="23" width="12" bestFit="1" customWidth="1"/>
    <col min="24" max="24" width="11.28515625" customWidth="1"/>
    <col min="25" max="25" width="6.140625" customWidth="1"/>
    <col min="26" max="26" width="2" customWidth="1"/>
    <col min="27" max="27" width="11" customWidth="1"/>
    <col min="28" max="28" width="6.140625" customWidth="1"/>
    <col min="29" max="29" width="2" customWidth="1"/>
    <col min="30" max="30" width="3" customWidth="1"/>
    <col min="31" max="31" width="11" customWidth="1"/>
    <col min="32" max="32" width="6.140625" customWidth="1"/>
    <col min="33" max="33" width="2" customWidth="1"/>
    <col min="34" max="37" width="3" customWidth="1"/>
    <col min="38" max="38" width="11" customWidth="1"/>
    <col min="39" max="39" width="6.140625" customWidth="1"/>
    <col min="40" max="40" width="2" customWidth="1"/>
    <col min="41" max="41" width="11" customWidth="1"/>
    <col min="42" max="42" width="6.140625" customWidth="1"/>
    <col min="43" max="43" width="2" customWidth="1"/>
    <col min="44" max="46" width="3" customWidth="1"/>
    <col min="47" max="47" width="11" customWidth="1"/>
    <col min="48" max="48" width="6.140625" customWidth="1"/>
    <col min="49" max="50" width="2" customWidth="1"/>
    <col min="51" max="51" width="3" customWidth="1"/>
    <col min="52" max="52" width="11" customWidth="1"/>
    <col min="53" max="53" width="6.140625" customWidth="1"/>
    <col min="54" max="55" width="2" customWidth="1"/>
    <col min="56" max="56" width="11" customWidth="1"/>
    <col min="57" max="57" width="6.140625" customWidth="1"/>
    <col min="58" max="59" width="2" customWidth="1"/>
    <col min="60" max="60" width="11" customWidth="1"/>
    <col min="61" max="61" width="6.140625" customWidth="1"/>
    <col min="62" max="62" width="2" customWidth="1"/>
    <col min="63" max="64" width="3" customWidth="1"/>
    <col min="65" max="65" width="11" customWidth="1"/>
    <col min="66" max="66" width="6.140625" customWidth="1"/>
    <col min="67" max="67" width="2" customWidth="1"/>
    <col min="68" max="68" width="11" customWidth="1"/>
    <col min="69" max="69" width="6.140625" customWidth="1"/>
    <col min="70" max="73" width="3" customWidth="1"/>
    <col min="74" max="74" width="11" customWidth="1"/>
    <col min="75" max="75" width="6.140625" customWidth="1"/>
    <col min="76" max="77" width="2" customWidth="1"/>
    <col min="78" max="78" width="3" customWidth="1"/>
    <col min="79" max="79" width="11" customWidth="1"/>
    <col min="80" max="80" width="6.140625" customWidth="1"/>
    <col min="81" max="82" width="2" customWidth="1"/>
    <col min="83" max="85" width="3" customWidth="1"/>
    <col min="86" max="86" width="11" customWidth="1"/>
    <col min="87" max="87" width="6.140625" customWidth="1"/>
    <col min="88" max="89" width="3" customWidth="1"/>
    <col min="90" max="90" width="11" customWidth="1"/>
    <col min="91" max="91" width="6.140625" customWidth="1"/>
    <col min="92" max="92" width="2" customWidth="1"/>
    <col min="93" max="93" width="11" customWidth="1"/>
    <col min="94" max="94" width="6.140625" customWidth="1"/>
    <col min="95" max="95" width="2" customWidth="1"/>
    <col min="96" max="96" width="11" customWidth="1"/>
    <col min="97" max="97" width="6.140625" customWidth="1"/>
    <col min="98" max="98" width="2" customWidth="1"/>
    <col min="99" max="99" width="11" customWidth="1"/>
    <col min="100" max="100" width="6.140625" customWidth="1"/>
    <col min="101" max="102" width="2" customWidth="1"/>
    <col min="103" max="105" width="3" customWidth="1"/>
    <col min="106" max="106" width="11" customWidth="1"/>
    <col min="107" max="107" width="6.140625" customWidth="1"/>
    <col min="108" max="108" width="2" customWidth="1"/>
    <col min="109" max="113" width="3" customWidth="1"/>
    <col min="114" max="114" width="11" customWidth="1"/>
    <col min="115" max="115" width="6.140625" customWidth="1"/>
    <col min="116" max="117" width="3" customWidth="1"/>
    <col min="118" max="118" width="11" customWidth="1"/>
    <col min="119" max="119" width="6.140625" customWidth="1"/>
    <col min="120" max="120" width="2" customWidth="1"/>
    <col min="121" max="121" width="11" customWidth="1"/>
    <col min="122" max="122" width="6.140625" customWidth="1"/>
    <col min="123" max="123" width="11" customWidth="1"/>
    <col min="124" max="124" width="6.140625" customWidth="1"/>
    <col min="125" max="125" width="2" customWidth="1"/>
    <col min="126" max="126" width="11" customWidth="1"/>
    <col min="127" max="127" width="6.140625" customWidth="1"/>
    <col min="128" max="129" width="2" customWidth="1"/>
    <col min="130" max="130" width="3" customWidth="1"/>
    <col min="131" max="131" width="11" customWidth="1"/>
    <col min="132" max="132" width="6.140625" customWidth="1"/>
    <col min="133" max="134" width="2" customWidth="1"/>
    <col min="135" max="135" width="11" customWidth="1"/>
    <col min="136" max="136" width="6.140625" customWidth="1"/>
    <col min="137" max="137" width="11" customWidth="1"/>
    <col min="138" max="138" width="6.140625" customWidth="1"/>
    <col min="139" max="140" width="3" customWidth="1"/>
    <col min="141" max="141" width="11" customWidth="1"/>
    <col min="142" max="142" width="6.140625" customWidth="1"/>
    <col min="143" max="143" width="2" customWidth="1"/>
    <col min="144" max="148" width="3" customWidth="1"/>
    <col min="149" max="149" width="11" customWidth="1"/>
    <col min="150" max="150" width="6.140625" customWidth="1"/>
    <col min="151" max="151" width="2" customWidth="1"/>
    <col min="152" max="152" width="3" customWidth="1"/>
    <col min="153" max="153" width="11" customWidth="1"/>
    <col min="154" max="154" width="6.140625" customWidth="1"/>
    <col min="155" max="155" width="2" customWidth="1"/>
    <col min="156" max="156" width="11" customWidth="1"/>
    <col min="157" max="157" width="6.140625" customWidth="1"/>
    <col min="158" max="158" width="11" customWidth="1"/>
    <col min="159" max="159" width="6.140625" customWidth="1"/>
    <col min="160" max="161" width="3" customWidth="1"/>
    <col min="162" max="162" width="11" customWidth="1"/>
    <col min="163" max="163" width="6.140625" customWidth="1"/>
    <col min="164" max="165" width="2" customWidth="1"/>
    <col min="166" max="166" width="11" customWidth="1"/>
    <col min="167" max="167" width="6.140625" customWidth="1"/>
    <col min="168" max="168" width="11" customWidth="1"/>
    <col min="169" max="169" width="6.140625" customWidth="1"/>
    <col min="170" max="170" width="3" customWidth="1"/>
    <col min="171" max="171" width="11" customWidth="1"/>
    <col min="172" max="172" width="6.140625" customWidth="1"/>
    <col min="173" max="174" width="2" customWidth="1"/>
    <col min="175" max="175" width="3" customWidth="1"/>
    <col min="176" max="176" width="11" bestFit="1" customWidth="1"/>
    <col min="177" max="177" width="6.140625" customWidth="1"/>
    <col min="178" max="179" width="2" customWidth="1"/>
    <col min="180" max="182" width="3" customWidth="1"/>
    <col min="183" max="183" width="11" bestFit="1" customWidth="1"/>
    <col min="184" max="184" width="6.140625" customWidth="1"/>
    <col min="185" max="185" width="2" customWidth="1"/>
    <col min="186" max="186" width="11" bestFit="1" customWidth="1"/>
    <col min="187" max="187" width="6.140625" customWidth="1"/>
    <col min="188" max="188" width="2" customWidth="1"/>
    <col min="189" max="191" width="3" customWidth="1"/>
    <col min="192" max="192" width="11" bestFit="1" customWidth="1"/>
    <col min="193" max="193" width="6.140625" customWidth="1"/>
    <col min="194" max="195" width="2" customWidth="1"/>
    <col min="196" max="197" width="3" customWidth="1"/>
    <col min="198" max="198" width="11" bestFit="1" customWidth="1"/>
    <col min="199" max="199" width="7.140625" customWidth="1"/>
    <col min="200" max="201" width="3" customWidth="1"/>
    <col min="202" max="202" width="12" bestFit="1" customWidth="1"/>
    <col min="203" max="203" width="7.140625" customWidth="1"/>
    <col min="204" max="204" width="3" customWidth="1"/>
    <col min="205" max="205" width="12" bestFit="1" customWidth="1"/>
    <col min="206" max="206" width="7.140625" customWidth="1"/>
    <col min="207" max="208" width="2" customWidth="1"/>
    <col min="209" max="212" width="3" customWidth="1"/>
    <col min="213" max="213" width="12" bestFit="1" customWidth="1"/>
    <col min="214" max="214" width="7.140625" customWidth="1"/>
    <col min="215" max="215" width="2" customWidth="1"/>
    <col min="216" max="216" width="3" customWidth="1"/>
    <col min="217" max="217" width="12" bestFit="1" customWidth="1"/>
    <col min="218" max="218" width="7.140625" customWidth="1"/>
    <col min="219" max="220" width="2" customWidth="1"/>
    <col min="221" max="221" width="3" customWidth="1"/>
    <col min="222" max="222" width="12" bestFit="1" customWidth="1"/>
    <col min="223" max="223" width="7.140625" customWidth="1"/>
    <col min="224" max="224" width="2" customWidth="1"/>
    <col min="225" max="225" width="3" customWidth="1"/>
    <col min="226" max="226" width="12" bestFit="1" customWidth="1"/>
    <col min="227" max="227" width="7.140625" customWidth="1"/>
    <col min="228" max="229" width="2" customWidth="1"/>
    <col min="230" max="232" width="3" customWidth="1"/>
    <col min="233" max="233" width="12" bestFit="1" customWidth="1"/>
    <col min="234" max="234" width="7.140625" customWidth="1"/>
    <col min="235" max="236" width="2" customWidth="1"/>
    <col min="237" max="238" width="3" customWidth="1"/>
    <col min="239" max="239" width="12" bestFit="1" customWidth="1"/>
    <col min="240" max="240" width="7.140625" customWidth="1"/>
    <col min="241" max="241" width="2" customWidth="1"/>
    <col min="242" max="243" width="3" customWidth="1"/>
    <col min="244" max="244" width="12" bestFit="1" customWidth="1"/>
    <col min="245" max="245" width="7.140625" customWidth="1"/>
    <col min="246" max="249" width="3" customWidth="1"/>
    <col min="250" max="250" width="12" bestFit="1" customWidth="1"/>
    <col min="251" max="251" width="7.140625" customWidth="1"/>
    <col min="252" max="252" width="2" customWidth="1"/>
    <col min="253" max="256" width="3" customWidth="1"/>
    <col min="257" max="257" width="12" bestFit="1" customWidth="1"/>
    <col min="258" max="258" width="7.140625" customWidth="1"/>
    <col min="259" max="260" width="2" customWidth="1"/>
    <col min="261" max="262" width="3" customWidth="1"/>
    <col min="263" max="263" width="12" bestFit="1" customWidth="1"/>
    <col min="264" max="264" width="7.140625" customWidth="1"/>
    <col min="265" max="265" width="3" customWidth="1"/>
    <col min="266" max="266" width="12" bestFit="1" customWidth="1"/>
    <col min="267" max="267" width="7.140625" customWidth="1"/>
    <col min="268" max="268" width="12" bestFit="1" customWidth="1"/>
    <col min="269" max="269" width="7.140625" customWidth="1"/>
    <col min="270" max="270" width="2" customWidth="1"/>
    <col min="271" max="274" width="3" customWidth="1"/>
    <col min="275" max="275" width="12" bestFit="1" customWidth="1"/>
    <col min="276" max="276" width="7.140625" customWidth="1"/>
    <col min="277" max="277" width="12" bestFit="1" customWidth="1"/>
    <col min="278" max="278" width="7.140625" customWidth="1"/>
    <col min="279" max="280" width="3" customWidth="1"/>
    <col min="281" max="281" width="12" bestFit="1" customWidth="1"/>
    <col min="282" max="282" width="7.140625" customWidth="1"/>
    <col min="283" max="286" width="3" customWidth="1"/>
    <col min="287" max="287" width="12" bestFit="1" customWidth="1"/>
    <col min="288" max="288" width="7.140625" customWidth="1"/>
    <col min="289" max="289" width="2" customWidth="1"/>
    <col min="290" max="293" width="3" customWidth="1"/>
    <col min="294" max="294" width="12" bestFit="1" customWidth="1"/>
    <col min="295" max="295" width="7.140625" customWidth="1"/>
    <col min="296" max="296" width="3" customWidth="1"/>
    <col min="297" max="297" width="12" bestFit="1" customWidth="1"/>
    <col min="298" max="298" width="7.140625" customWidth="1"/>
    <col min="299" max="299" width="12" bestFit="1" customWidth="1"/>
    <col min="300" max="300" width="7.140625" customWidth="1"/>
    <col min="301" max="301" width="2" customWidth="1"/>
    <col min="302" max="303" width="3" customWidth="1"/>
    <col min="304" max="304" width="12" bestFit="1" customWidth="1"/>
    <col min="305" max="305" width="7.140625" customWidth="1"/>
    <col min="306" max="307" width="2" customWidth="1"/>
    <col min="308" max="311" width="3" customWidth="1"/>
    <col min="312" max="312" width="12" bestFit="1" customWidth="1"/>
    <col min="313" max="313" width="7.140625" customWidth="1"/>
    <col min="314" max="314" width="3" customWidth="1"/>
    <col min="315" max="315" width="12" bestFit="1" customWidth="1"/>
    <col min="316" max="316" width="7.140625" customWidth="1"/>
    <col min="317" max="317" width="2" customWidth="1"/>
    <col min="318" max="321" width="3" customWidth="1"/>
    <col min="322" max="322" width="12" bestFit="1" customWidth="1"/>
    <col min="323" max="323" width="7.140625" customWidth="1"/>
    <col min="324" max="324" width="12" bestFit="1" customWidth="1"/>
    <col min="325" max="325" width="7.140625" customWidth="1"/>
    <col min="326" max="326" width="2" customWidth="1"/>
    <col min="327" max="329" width="3" customWidth="1"/>
    <col min="330" max="330" width="12" bestFit="1" customWidth="1"/>
    <col min="331" max="331" width="7.140625" customWidth="1"/>
    <col min="332" max="333" width="3" customWidth="1"/>
    <col min="334" max="334" width="12" bestFit="1" customWidth="1"/>
    <col min="335" max="335" width="7.140625" customWidth="1"/>
    <col min="336" max="337" width="3" customWidth="1"/>
    <col min="338" max="338" width="12" bestFit="1" customWidth="1"/>
    <col min="339" max="339" width="7.140625" customWidth="1"/>
    <col min="340" max="340" width="12" bestFit="1" customWidth="1"/>
    <col min="341" max="341" width="7.140625" customWidth="1"/>
    <col min="342" max="342" width="2" customWidth="1"/>
    <col min="343" max="345" width="3" customWidth="1"/>
    <col min="346" max="346" width="12" bestFit="1" customWidth="1"/>
    <col min="347" max="347" width="7.140625" customWidth="1"/>
    <col min="348" max="349" width="2" customWidth="1"/>
    <col min="350" max="353" width="3" customWidth="1"/>
    <col min="354" max="354" width="12" bestFit="1" customWidth="1"/>
    <col min="355" max="355" width="7.140625" customWidth="1"/>
    <col min="356" max="356" width="3" customWidth="1"/>
    <col min="357" max="357" width="12" bestFit="1" customWidth="1"/>
    <col min="358" max="358" width="7.140625" customWidth="1"/>
    <col min="359" max="360" width="3" customWidth="1"/>
    <col min="361" max="361" width="12" bestFit="1" customWidth="1"/>
    <col min="362" max="362" width="7.140625" customWidth="1"/>
    <col min="363" max="364" width="3" customWidth="1"/>
    <col min="365" max="365" width="12" bestFit="1" customWidth="1"/>
    <col min="366" max="366" width="7.140625" customWidth="1"/>
    <col min="367" max="367" width="12" bestFit="1" customWidth="1"/>
    <col min="368" max="368" width="7.140625" customWidth="1"/>
    <col min="369" max="369" width="12" bestFit="1" customWidth="1"/>
    <col min="370" max="370" width="7.140625" customWidth="1"/>
    <col min="371" max="372" width="3" customWidth="1"/>
    <col min="373" max="373" width="12" bestFit="1" customWidth="1"/>
    <col min="374" max="374" width="7.140625" customWidth="1"/>
    <col min="375" max="378" width="3" customWidth="1"/>
    <col min="379" max="379" width="12" bestFit="1" customWidth="1"/>
    <col min="380" max="380" width="7.140625" customWidth="1"/>
    <col min="381" max="381" width="12" bestFit="1" customWidth="1"/>
    <col min="382" max="382" width="7.140625" customWidth="1"/>
    <col min="383" max="384" width="3" customWidth="1"/>
    <col min="385" max="385" width="12" bestFit="1" customWidth="1"/>
    <col min="386" max="386" width="7.140625" customWidth="1"/>
    <col min="387" max="390" width="3" customWidth="1"/>
    <col min="391" max="391" width="12" bestFit="1" customWidth="1"/>
    <col min="392" max="392" width="7.140625" customWidth="1"/>
    <col min="393" max="393" width="12" bestFit="1" customWidth="1"/>
    <col min="394" max="394" width="7.140625" customWidth="1"/>
    <col min="395" max="395" width="12" bestFit="1" customWidth="1"/>
    <col min="396" max="396" width="7.140625" customWidth="1"/>
    <col min="397" max="397" width="3" customWidth="1"/>
    <col min="398" max="398" width="12" bestFit="1" customWidth="1"/>
    <col min="399" max="399" width="7.140625" customWidth="1"/>
    <col min="400" max="400" width="3" customWidth="1"/>
    <col min="401" max="401" width="12" bestFit="1" customWidth="1"/>
    <col min="402" max="402" width="7.140625" customWidth="1"/>
    <col min="403" max="405" width="3" customWidth="1"/>
    <col min="406" max="406" width="12" bestFit="1" customWidth="1"/>
    <col min="407" max="407" width="7.140625" customWidth="1"/>
    <col min="408" max="408" width="3" customWidth="1"/>
    <col min="409" max="409" width="12" bestFit="1" customWidth="1"/>
    <col min="410" max="410" width="7.140625" customWidth="1"/>
    <col min="411" max="411" width="2" customWidth="1"/>
    <col min="412" max="415" width="3" customWidth="1"/>
    <col min="416" max="416" width="12" bestFit="1" customWidth="1"/>
    <col min="417" max="417" width="7.140625" customWidth="1"/>
    <col min="418" max="418" width="3" customWidth="1"/>
    <col min="419" max="419" width="12" bestFit="1" customWidth="1"/>
    <col min="420" max="420" width="7.140625" customWidth="1"/>
    <col min="421" max="421" width="12" bestFit="1" customWidth="1"/>
    <col min="422" max="422" width="7.140625" customWidth="1"/>
    <col min="423" max="423" width="12" bestFit="1" customWidth="1"/>
    <col min="424" max="424" width="7.140625" customWidth="1"/>
    <col min="425" max="425" width="12" bestFit="1" customWidth="1"/>
    <col min="426" max="426" width="7.140625" customWidth="1"/>
    <col min="427" max="427" width="12" bestFit="1" customWidth="1"/>
    <col min="428" max="428" width="7.140625" customWidth="1"/>
    <col min="429" max="429" width="12" bestFit="1" customWidth="1"/>
    <col min="430" max="430" width="7.140625" customWidth="1"/>
    <col min="431" max="431" width="3" customWidth="1"/>
    <col min="432" max="432" width="12" bestFit="1" customWidth="1"/>
    <col min="433" max="433" width="7.140625" customWidth="1"/>
    <col min="434" max="434" width="2" customWidth="1"/>
    <col min="435" max="438" width="3" customWidth="1"/>
    <col min="439" max="439" width="12" bestFit="1" customWidth="1"/>
    <col min="440" max="440" width="7.140625" customWidth="1"/>
    <col min="441" max="441" width="12" bestFit="1" customWidth="1"/>
    <col min="442" max="442" width="7.140625" customWidth="1"/>
    <col min="443" max="444" width="3" customWidth="1"/>
    <col min="445" max="445" width="12" bestFit="1" customWidth="1"/>
    <col min="446" max="446" width="7.140625" customWidth="1"/>
    <col min="447" max="447" width="12" bestFit="1" customWidth="1"/>
    <col min="448" max="448" width="7.140625" customWidth="1"/>
    <col min="449" max="449" width="3" customWidth="1"/>
    <col min="450" max="450" width="12" bestFit="1" customWidth="1"/>
    <col min="451" max="451" width="7.140625" customWidth="1"/>
    <col min="452" max="452" width="12" bestFit="1" customWidth="1"/>
    <col min="453" max="453" width="7.140625" customWidth="1"/>
    <col min="454" max="455" width="3" customWidth="1"/>
    <col min="456" max="456" width="12" bestFit="1" customWidth="1"/>
    <col min="457" max="457" width="7.140625" customWidth="1"/>
    <col min="458" max="461" width="3" customWidth="1"/>
    <col min="462" max="462" width="12" bestFit="1" customWidth="1"/>
    <col min="463" max="463" width="7.140625" customWidth="1"/>
    <col min="464" max="464" width="2" customWidth="1"/>
    <col min="465" max="468" width="3" customWidth="1"/>
    <col min="469" max="469" width="12" bestFit="1" customWidth="1"/>
    <col min="470" max="470" width="7.140625" customWidth="1"/>
    <col min="471" max="471" width="3" customWidth="1"/>
    <col min="472" max="472" width="12" bestFit="1" customWidth="1"/>
    <col min="473" max="473" width="7.140625" customWidth="1"/>
    <col min="474" max="474" width="12" bestFit="1" customWidth="1"/>
    <col min="475" max="475" width="7.140625" customWidth="1"/>
    <col min="476" max="477" width="3" customWidth="1"/>
    <col min="478" max="478" width="12" bestFit="1" customWidth="1"/>
    <col min="479" max="479" width="7.140625" customWidth="1"/>
    <col min="480" max="480" width="2" customWidth="1"/>
    <col min="481" max="484" width="3" customWidth="1"/>
    <col min="485" max="485" width="12" bestFit="1" customWidth="1"/>
    <col min="486" max="486" width="7.140625" customWidth="1"/>
    <col min="487" max="487" width="12" bestFit="1" customWidth="1"/>
    <col min="488" max="488" width="7.140625" customWidth="1"/>
    <col min="489" max="489" width="12" bestFit="1" customWidth="1"/>
    <col min="490" max="490" width="7.140625" customWidth="1"/>
    <col min="491" max="491" width="12" bestFit="1" customWidth="1"/>
    <col min="492" max="492" width="7.140625" customWidth="1"/>
    <col min="493" max="493" width="12" bestFit="1" customWidth="1"/>
    <col min="494" max="494" width="7.140625" customWidth="1"/>
    <col min="495" max="498" width="3" customWidth="1"/>
    <col min="499" max="499" width="12" bestFit="1" customWidth="1"/>
    <col min="500" max="500" width="7.140625" customWidth="1"/>
    <col min="501" max="501" width="12" bestFit="1" customWidth="1"/>
    <col min="502" max="502" width="7.140625" customWidth="1"/>
    <col min="503" max="503" width="12" bestFit="1" customWidth="1"/>
    <col min="504" max="504" width="7.140625" customWidth="1"/>
    <col min="505" max="505" width="3" customWidth="1"/>
    <col min="506" max="506" width="12" bestFit="1" customWidth="1"/>
    <col min="507" max="507" width="7.140625" customWidth="1"/>
    <col min="508" max="508" width="2" customWidth="1"/>
    <col min="509" max="509" width="12" bestFit="1" customWidth="1"/>
    <col min="510" max="510" width="7.140625" customWidth="1"/>
    <col min="511" max="511" width="12" bestFit="1" customWidth="1"/>
    <col min="512" max="512" width="7.140625" customWidth="1"/>
    <col min="513" max="513" width="2" customWidth="1"/>
    <col min="514" max="515" width="3" customWidth="1"/>
    <col min="516" max="516" width="12" bestFit="1" customWidth="1"/>
    <col min="517" max="517" width="7.140625" customWidth="1"/>
    <col min="518" max="518" width="3" customWidth="1"/>
    <col min="519" max="519" width="12" bestFit="1" customWidth="1"/>
    <col min="520" max="520" width="7.140625" customWidth="1"/>
    <col min="521" max="521" width="3" customWidth="1"/>
    <col min="522" max="522" width="12" bestFit="1" customWidth="1"/>
    <col min="523" max="523" width="7.140625" customWidth="1"/>
    <col min="524" max="524" width="3" customWidth="1"/>
    <col min="525" max="525" width="12" bestFit="1" customWidth="1"/>
    <col min="526" max="526" width="7.140625" customWidth="1"/>
    <col min="527" max="527" width="12" bestFit="1" customWidth="1"/>
    <col min="528" max="528" width="7.140625" customWidth="1"/>
    <col min="529" max="529" width="3" customWidth="1"/>
    <col min="530" max="530" width="12" bestFit="1" customWidth="1"/>
    <col min="531" max="531" width="7.140625" customWidth="1"/>
    <col min="532" max="532" width="12" bestFit="1" customWidth="1"/>
    <col min="533" max="533" width="7.140625" customWidth="1"/>
    <col min="534" max="534" width="3" customWidth="1"/>
    <col min="535" max="535" width="12" bestFit="1" customWidth="1"/>
    <col min="536" max="536" width="7.140625" customWidth="1"/>
    <col min="537" max="537" width="3" customWidth="1"/>
    <col min="538" max="538" width="12" bestFit="1" customWidth="1"/>
    <col min="539" max="539" width="7.140625" customWidth="1"/>
    <col min="540" max="540" width="3" customWidth="1"/>
    <col min="541" max="541" width="12" bestFit="1" customWidth="1"/>
    <col min="542" max="542" width="7.140625" customWidth="1"/>
    <col min="543" max="543" width="12" bestFit="1" customWidth="1"/>
    <col min="544" max="544" width="7.140625" customWidth="1"/>
    <col min="545" max="545" width="12" bestFit="1" customWidth="1"/>
    <col min="546" max="546" width="7.140625" customWidth="1"/>
    <col min="547" max="547" width="12" bestFit="1" customWidth="1"/>
    <col min="548" max="548" width="7.140625" customWidth="1"/>
    <col min="549" max="549" width="12" bestFit="1" customWidth="1"/>
    <col min="550" max="550" width="7.140625" customWidth="1"/>
    <col min="551" max="551" width="12" bestFit="1" customWidth="1"/>
    <col min="552" max="552" width="7.140625" customWidth="1"/>
    <col min="553" max="556" width="3" customWidth="1"/>
    <col min="557" max="557" width="12" bestFit="1" customWidth="1"/>
    <col min="558" max="558" width="7.140625" customWidth="1"/>
    <col min="559" max="559" width="3" customWidth="1"/>
    <col min="560" max="560" width="12" bestFit="1" customWidth="1"/>
    <col min="561" max="561" width="7.140625" customWidth="1"/>
    <col min="562" max="562" width="3" customWidth="1"/>
    <col min="563" max="563" width="12" bestFit="1" customWidth="1"/>
    <col min="564" max="564" width="7.140625" customWidth="1"/>
    <col min="565" max="565" width="12" bestFit="1" customWidth="1"/>
    <col min="566" max="566" width="7.140625" customWidth="1"/>
    <col min="567" max="567" width="3" customWidth="1"/>
    <col min="568" max="568" width="12" bestFit="1" customWidth="1"/>
    <col min="569" max="569" width="7.140625" customWidth="1"/>
    <col min="570" max="570" width="3" customWidth="1"/>
    <col min="571" max="571" width="12" bestFit="1" customWidth="1"/>
    <col min="572" max="572" width="7.140625" customWidth="1"/>
    <col min="573" max="573" width="12" bestFit="1" customWidth="1"/>
    <col min="574" max="574" width="7.140625" customWidth="1"/>
    <col min="575" max="575" width="2" customWidth="1"/>
    <col min="576" max="578" width="3" customWidth="1"/>
    <col min="579" max="579" width="12" bestFit="1" customWidth="1"/>
    <col min="580" max="580" width="7.140625" customWidth="1"/>
    <col min="581" max="581" width="3" customWidth="1"/>
    <col min="582" max="582" width="12" bestFit="1" customWidth="1"/>
    <col min="583" max="583" width="7.140625" customWidth="1"/>
    <col min="584" max="585" width="3" customWidth="1"/>
    <col min="586" max="586" width="12" bestFit="1" customWidth="1"/>
    <col min="587" max="587" width="7.140625" customWidth="1"/>
    <col min="588" max="588" width="3" customWidth="1"/>
    <col min="589" max="589" width="12" bestFit="1" customWidth="1"/>
    <col min="590" max="590" width="7.140625" customWidth="1"/>
    <col min="591" max="591" width="12" bestFit="1" customWidth="1"/>
    <col min="592" max="592" width="7.140625" customWidth="1"/>
    <col min="593" max="594" width="3" customWidth="1"/>
    <col min="595" max="595" width="12" bestFit="1" customWidth="1"/>
    <col min="596" max="596" width="7.140625" customWidth="1"/>
    <col min="597" max="597" width="12" bestFit="1" customWidth="1"/>
    <col min="598" max="598" width="7.140625" customWidth="1"/>
    <col min="599" max="600" width="3" customWidth="1"/>
    <col min="601" max="601" width="12" bestFit="1" customWidth="1"/>
    <col min="602" max="602" width="7.140625" customWidth="1"/>
    <col min="603" max="603" width="3" customWidth="1"/>
    <col min="604" max="604" width="12" bestFit="1" customWidth="1"/>
    <col min="605" max="605" width="7.140625" customWidth="1"/>
    <col min="606" max="606" width="3" customWidth="1"/>
    <col min="607" max="607" width="12" bestFit="1" customWidth="1"/>
    <col min="608" max="608" width="7.140625" customWidth="1"/>
    <col min="609" max="609" width="12" bestFit="1" customWidth="1"/>
    <col min="610" max="610" width="7.140625" customWidth="1"/>
    <col min="611" max="611" width="3" customWidth="1"/>
    <col min="612" max="612" width="12" bestFit="1" customWidth="1"/>
    <col min="613" max="613" width="7.140625" customWidth="1"/>
    <col min="614" max="614" width="12" bestFit="1" customWidth="1"/>
    <col min="615" max="615" width="7.140625" customWidth="1"/>
    <col min="616" max="616" width="12" bestFit="1" customWidth="1"/>
    <col min="617" max="617" width="7.140625" customWidth="1"/>
    <col min="618" max="618" width="3" customWidth="1"/>
    <col min="619" max="619" width="12" bestFit="1" customWidth="1"/>
    <col min="620" max="620" width="7.140625" customWidth="1"/>
    <col min="621" max="621" width="12" bestFit="1" customWidth="1"/>
    <col min="622" max="622" width="7.140625" customWidth="1"/>
    <col min="623" max="623" width="12" bestFit="1" customWidth="1"/>
    <col min="624" max="624" width="7.140625" customWidth="1"/>
    <col min="625" max="626" width="3" customWidth="1"/>
    <col min="627" max="627" width="12" bestFit="1" customWidth="1"/>
    <col min="628" max="628" width="7.140625" customWidth="1"/>
    <col min="629" max="629" width="12" bestFit="1" customWidth="1"/>
    <col min="630" max="630" width="7.140625" customWidth="1"/>
    <col min="631" max="631" width="12" bestFit="1" customWidth="1"/>
    <col min="632" max="632" width="7.140625" customWidth="1"/>
    <col min="633" max="633" width="3" customWidth="1"/>
    <col min="634" max="634" width="12" bestFit="1" customWidth="1"/>
    <col min="635" max="635" width="7.140625" customWidth="1"/>
    <col min="636" max="636" width="12" bestFit="1" customWidth="1"/>
    <col min="637" max="637" width="11.28515625" bestFit="1" customWidth="1"/>
  </cols>
  <sheetData>
    <row r="1" spans="1:24" s="14" customFormat="1" ht="45" x14ac:dyDescent="0.25">
      <c r="A1" s="14" t="s">
        <v>168</v>
      </c>
      <c r="B1" s="14" t="s">
        <v>179</v>
      </c>
      <c r="C1" s="14" t="s">
        <v>183</v>
      </c>
      <c r="D1" s="14" t="s">
        <v>180</v>
      </c>
      <c r="E1" s="14" t="s">
        <v>181</v>
      </c>
      <c r="F1" s="14" t="s">
        <v>182</v>
      </c>
      <c r="G1" s="14" t="s">
        <v>180</v>
      </c>
      <c r="I1" s="14" t="s">
        <v>178</v>
      </c>
      <c r="J1" s="15" t="s">
        <v>177</v>
      </c>
      <c r="K1" s="14" t="s">
        <v>170</v>
      </c>
      <c r="L1" s="14" t="str">
        <f>+loansMod!AA1</f>
        <v>MoInc</v>
      </c>
      <c r="M1" s="14" t="s">
        <v>10</v>
      </c>
      <c r="N1" s="14" t="s">
        <v>11</v>
      </c>
      <c r="O1" s="14" t="s">
        <v>12</v>
      </c>
      <c r="P1" s="14" t="s">
        <v>133</v>
      </c>
      <c r="Q1" s="14" t="s">
        <v>134</v>
      </c>
      <c r="R1" s="14" t="s">
        <v>143</v>
      </c>
      <c r="S1" s="14" t="s">
        <v>161</v>
      </c>
      <c r="T1" s="14" t="s">
        <v>162</v>
      </c>
      <c r="U1" s="14" t="s">
        <v>163</v>
      </c>
      <c r="V1" s="14" t="s">
        <v>171</v>
      </c>
      <c r="W1" s="14" t="str">
        <f>+loansMod!AA1</f>
        <v>MoInc</v>
      </c>
      <c r="X1" s="14" t="str">
        <f>+loansMod!AB1</f>
        <v>EmpYrsMod</v>
      </c>
    </row>
    <row r="2" spans="1:24" x14ac:dyDescent="0.25">
      <c r="A2" t="s">
        <v>169</v>
      </c>
      <c r="B2">
        <f>+CORREL(loansMod!$E$1:$E$2501,loansMod!$H$1:$H$2501)</f>
        <v>0.17320678548794274</v>
      </c>
      <c r="C2">
        <f>+B2/2</f>
        <v>8.6603392743971372E-2</v>
      </c>
      <c r="D2">
        <f>+PEARSON(loansMod!$E$1:$E$2501,loansMod!$H$1:$H$2501)</f>
        <v>0.17320678548794274</v>
      </c>
      <c r="E2">
        <f>+SLOPE(loansMod!$E$1:$E$2501,loansMod!$H$1:$H$2501)</f>
        <v>9.6429282779233585E-2</v>
      </c>
      <c r="F2">
        <f>+INTERCEPT(loansMod!$E$1:$E$2501,loansMod!$H$1:$H$2501)</f>
        <v>0.11584153546910925</v>
      </c>
      <c r="G2">
        <f>+PEARSON(loansMod!$E$1:$E$2501,loansMod!$H$1:$H$2501)</f>
        <v>0.17320678548794274</v>
      </c>
      <c r="I2" t="s">
        <v>150</v>
      </c>
      <c r="J2" s="13">
        <f>+AVERAGE(loansMod!$E$2:$E$2501)</f>
        <v>0.13066995999999984</v>
      </c>
      <c r="K2" s="13">
        <f>+AVERAGE(loansMod!$K$2:$K$2501)</f>
        <v>5686.6557479999992</v>
      </c>
      <c r="L2" s="13">
        <f>+AVERAGE(loansMod!$AA$2:$AA$2501)</f>
        <v>5650.1050725983996</v>
      </c>
      <c r="M2" s="13">
        <f>+AVERAGE(loansMod!$M$2:$M$2501)</f>
        <v>10.067600000000001</v>
      </c>
      <c r="N2" s="13">
        <f>+AVERAGE(loansMod!$N$2:$N$2501)</f>
        <v>15232.364</v>
      </c>
      <c r="O2" s="13">
        <f>+AVERAGE(loansMod!$O$2:$O$2501)</f>
        <v>0.90559999999999996</v>
      </c>
      <c r="P2" s="13">
        <f>+AVERAGE(loansMod!$Q$2:$Q$2501)</f>
        <v>12.5716</v>
      </c>
      <c r="Q2" s="13">
        <f>+AVERAGE(loansMod!$R$2:$R$2501)</f>
        <v>14.870799999999999</v>
      </c>
      <c r="R2" s="13">
        <f>+AVERAGE(loansMod!$S$2:$S$2501)</f>
        <v>1.5644</v>
      </c>
      <c r="S2" s="13">
        <f>+AVERAGE(loansMod!$V$2:$V$2501)</f>
        <v>12.5648</v>
      </c>
      <c r="T2" s="13">
        <f>+AVERAGE(loansMod!$W$2:$W$2501)</f>
        <v>0.53920000000000001</v>
      </c>
      <c r="U2" s="13">
        <f>+AVERAGE(loansMod!$X$2:$X$2501)</f>
        <v>41.260800000000003</v>
      </c>
      <c r="V2" s="13">
        <f>+AVERAGE(loansMod!$Y$2:$Y$2501)</f>
        <v>705.88800000000003</v>
      </c>
      <c r="W2" s="13">
        <f>+AVERAGE(loansMod!$AA$2:$AA$2501)</f>
        <v>5650.1050725983996</v>
      </c>
      <c r="X2" s="13">
        <f>+AVERAGE(loansMod!$AB$2:$AB$2501)</f>
        <v>5.4531999999999998</v>
      </c>
    </row>
    <row r="3" spans="1:24" x14ac:dyDescent="0.25">
      <c r="A3" t="s">
        <v>170</v>
      </c>
      <c r="B3">
        <f>+CORREL(loansMod!$E$1:$E$2501,loansMod!$K$1:$K$2501)</f>
        <v>1.3042735001246421E-2</v>
      </c>
      <c r="C3">
        <f t="shared" ref="C3:C13" si="0">+B3/2</f>
        <v>6.5213675006232106E-3</v>
      </c>
      <c r="D3">
        <f>+PEARSON(loansMod!$E$1:$E$2501,loansMod!$K$1:$K$2501)</f>
        <v>1.3042735001246421E-2</v>
      </c>
      <c r="E3">
        <f>+SLOPE(loansMod!$E$1:$E$2501,loansMod!$K$1:$K$2501)</f>
        <v>1.3747760589860839E-7</v>
      </c>
      <c r="F3">
        <f>+INTERCEPT(loansMod!$E$1:$E$2501,loansMod!$K$1:$K$2501)</f>
        <v>0.12988817218219523</v>
      </c>
      <c r="G3">
        <f>+PEARSON(loansMod!$E$1:$E$2501,loansMod!$K$1:$K$2501)</f>
        <v>1.3042735001246421E-2</v>
      </c>
      <c r="I3" t="s">
        <v>151</v>
      </c>
      <c r="J3" s="13">
        <f>+MEDIAN(loansMod!$E$2:$E$2501)</f>
        <v>0.13109999999999999</v>
      </c>
      <c r="K3" s="13">
        <f>+MEDIAN(loansMod!$K$2:$K$2501)</f>
        <v>5000</v>
      </c>
      <c r="L3" s="13">
        <f>+MEDIAN(loansMod!$AA$2:$AA$2501)</f>
        <v>5000</v>
      </c>
      <c r="M3" s="13">
        <f>+MEDIAN(loansMod!$M$2:$M$2501)</f>
        <v>9</v>
      </c>
      <c r="N3" s="13">
        <f>+MEDIAN(loansMod!$N$2:$N$2501)</f>
        <v>10946</v>
      </c>
      <c r="O3" s="13">
        <f>+MEDIAN(loansMod!$O$2:$O$2501)</f>
        <v>0</v>
      </c>
      <c r="P3" s="13">
        <f>+MEDIAN(loansMod!$Q$2:$Q$2501)</f>
        <v>13</v>
      </c>
      <c r="Q3" s="13">
        <f>+MEDIAN(loansMod!$R$2:$R$2501)</f>
        <v>15</v>
      </c>
      <c r="R3" s="13">
        <f>+MEDIAN(loansMod!$S$2:$S$2501)</f>
        <v>1</v>
      </c>
      <c r="S3" s="13">
        <f>+MEDIAN(loansMod!$V$2:$V$2501)</f>
        <v>13</v>
      </c>
      <c r="T3" s="13">
        <f>+MEDIAN(loansMod!$W$2:$W$2501)</f>
        <v>1</v>
      </c>
      <c r="U3" s="13">
        <f>+MEDIAN(loansMod!$X$2:$X$2501)</f>
        <v>36</v>
      </c>
      <c r="V3" s="13">
        <f>+MEDIAN(loansMod!$Y$2:$Y$2501)</f>
        <v>700</v>
      </c>
      <c r="W3" s="13">
        <f>+MEDIAN(loansMod!$AA$2:$AA$2501)</f>
        <v>5000</v>
      </c>
      <c r="X3" s="13">
        <f>+MEDIAN(loansMod!$AB$2:$AB$2501)</f>
        <v>5</v>
      </c>
    </row>
    <row r="4" spans="1:24" x14ac:dyDescent="0.25">
      <c r="A4" t="s">
        <v>10</v>
      </c>
      <c r="B4">
        <f>+CORREL(loansMod!$E$1:$E$2501,loansMod!$M$1:$M$2501)</f>
        <v>9.1886229139705913E-2</v>
      </c>
      <c r="C4">
        <f t="shared" si="0"/>
        <v>4.5943114569852957E-2</v>
      </c>
      <c r="D4">
        <f>+PEARSON(loansMod!$E$1:$E$2501,loansMod!$M$1:$M$2501)</f>
        <v>9.1886229139705913E-2</v>
      </c>
      <c r="E4">
        <f>+SLOPE(loansMod!$E$1:$E$2501,loansMod!$M$1:$M$2501)</f>
        <v>8.5016752817979686E-4</v>
      </c>
      <c r="F4">
        <f>+INTERCEPT(loansMod!$E$1:$E$2501,loansMod!$M$1:$M$2501)</f>
        <v>0.12211081339329691</v>
      </c>
      <c r="G4">
        <f>+PEARSON(loansMod!$E$1:$E$2501,loansMod!$M$1:$M$2501)</f>
        <v>9.1886229139705913E-2</v>
      </c>
      <c r="I4" t="s">
        <v>152</v>
      </c>
      <c r="J4" s="13">
        <f>+MODE(loansMod!$E$2:$E$2501)</f>
        <v>0.1212</v>
      </c>
      <c r="K4" s="13">
        <f>+MODE(loansMod!$K$2:$K$2501)</f>
        <v>5000</v>
      </c>
      <c r="L4" s="13">
        <f>+MODE(loansMod!$AA$2:$AA$2501)</f>
        <v>5000</v>
      </c>
      <c r="M4" s="13">
        <f>+MODE(loansMod!$M$2:$M$2501)</f>
        <v>8</v>
      </c>
      <c r="N4" s="13">
        <f>+MODE(loansMod!$N$2:$N$2501)</f>
        <v>0</v>
      </c>
      <c r="O4" s="13">
        <f>+MODE(loansMod!$O$2:$O$2501)</f>
        <v>0</v>
      </c>
      <c r="P4" s="13">
        <f>+MODE(loansMod!$Q$2:$Q$2501)</f>
        <v>13</v>
      </c>
      <c r="Q4" s="13">
        <f>+MODE(loansMod!$R$2:$R$2501)</f>
        <v>15</v>
      </c>
      <c r="R4" s="13">
        <f>+MODE(loansMod!$S$2:$S$2501)</f>
        <v>1</v>
      </c>
      <c r="S4" s="13">
        <f>+MODE(loansMod!$V$2:$V$2501)</f>
        <v>14</v>
      </c>
      <c r="T4" s="13">
        <f>+MODE(loansMod!$W$2:$W$2501)</f>
        <v>1</v>
      </c>
      <c r="U4" s="13">
        <f>+MODE(loansMod!$X$2:$X$2501)</f>
        <v>36</v>
      </c>
      <c r="V4" s="13">
        <f>+MODE(loansMod!$Y$2:$Y$2501)</f>
        <v>670</v>
      </c>
      <c r="W4" s="13">
        <f>+MODE(loansMod!$AA$2:$AA$2501)</f>
        <v>5000</v>
      </c>
      <c r="X4" s="13">
        <f>+MODE(loansMod!$AB$2:$AB$2501)</f>
        <v>11</v>
      </c>
    </row>
    <row r="5" spans="1:24" x14ac:dyDescent="0.25">
      <c r="A5" t="s">
        <v>11</v>
      </c>
      <c r="B5">
        <f>+CORREL(loansMod!$E$1:$E$2501,loansMod!$N$1:$N$2501)</f>
        <v>6.1736068838684398E-2</v>
      </c>
      <c r="C5">
        <f t="shared" si="0"/>
        <v>3.0868034419342199E-2</v>
      </c>
      <c r="D5">
        <f>+PEARSON(loansMod!$E$1:$E$2501,loansMod!$N$1:$N$2501)</f>
        <v>6.1736068838684398E-2</v>
      </c>
      <c r="E5">
        <f>+SLOPE(loansMod!$E$1:$E$2501,loansMod!$N$1:$N$2501)</f>
        <v>1.4090642899681886E-7</v>
      </c>
      <c r="F5">
        <f>+INTERCEPT(loansMod!$E$1:$E$2501,loansMod!$N$1:$N$2501)</f>
        <v>0.12852362198358014</v>
      </c>
      <c r="G5">
        <f>+PEARSON(loansMod!$E$1:$E$2501,loansMod!$N$1:$N$2501)</f>
        <v>6.1736068838684398E-2</v>
      </c>
      <c r="I5" t="s">
        <v>173</v>
      </c>
      <c r="J5" s="13">
        <f>+MIN(loansMod!$E$2:$E$2501)</f>
        <v>5.4199999999999998E-2</v>
      </c>
      <c r="K5" s="13">
        <f>+MIN(loansMod!$K$2:$K$2501)</f>
        <v>0</v>
      </c>
      <c r="L5" s="13">
        <f>+MIN(loansMod!$AA$2:$AA$2501)</f>
        <v>588.5</v>
      </c>
      <c r="M5" s="13">
        <f>+MIN(loansMod!$M$2:$M$2501)</f>
        <v>0</v>
      </c>
      <c r="N5" s="13">
        <f>+MIN(loansMod!$N$2:$N$2501)</f>
        <v>0</v>
      </c>
      <c r="O5" s="13">
        <f>+MIN(loansMod!$O$2:$O$2501)</f>
        <v>0</v>
      </c>
      <c r="P5" s="13">
        <f>+MIN(loansMod!$Q$2:$Q$2501)</f>
        <v>5</v>
      </c>
      <c r="Q5" s="13">
        <f>+MIN(loansMod!$R$2:$R$2501)</f>
        <v>0</v>
      </c>
      <c r="R5" s="13">
        <f>+MIN(loansMod!$S$2:$S$2501)</f>
        <v>0</v>
      </c>
      <c r="S5" s="13">
        <f>+MIN(loansMod!$V$2:$V$2501)</f>
        <v>6</v>
      </c>
      <c r="T5" s="13">
        <f>+MIN(loansMod!$W$2:$W$2501)</f>
        <v>0</v>
      </c>
      <c r="U5" s="13">
        <f>+MIN(loansMod!$X$2:$X$2501)</f>
        <v>36</v>
      </c>
      <c r="V5" s="13">
        <f>+MIN(loansMod!$Y$2:$Y$2501)</f>
        <v>640</v>
      </c>
      <c r="W5" s="13">
        <f>+MIN(loansMod!$AA$2:$AA$2501)</f>
        <v>588.5</v>
      </c>
      <c r="X5" s="13">
        <f>+MIN(loansMod!$AB$2:$AB$2501)</f>
        <v>-1</v>
      </c>
    </row>
    <row r="6" spans="1:24" x14ac:dyDescent="0.25">
      <c r="A6" t="s">
        <v>12</v>
      </c>
      <c r="B6">
        <f>+CORREL(loansMod!$E$1:$E$2501,loansMod!$O$1:$O$2501)</f>
        <v>0.1651301783742273</v>
      </c>
      <c r="C6">
        <f t="shared" si="0"/>
        <v>8.2565089187113652E-2</v>
      </c>
      <c r="D6">
        <f>+PEARSON(loansMod!$E$1:$E$2501,loansMod!$O$1:$O$2501)</f>
        <v>0.1651301783742273</v>
      </c>
      <c r="E6">
        <f>+SLOPE(loansMod!$E$1:$E$2501,loansMod!$O$1:$O$2501)</f>
        <v>5.6056712041371607E-3</v>
      </c>
      <c r="F6">
        <f>+INTERCEPT(loansMod!$E$1:$E$2501,loansMod!$O$1:$O$2501)</f>
        <v>0.12559346415753322</v>
      </c>
      <c r="G6">
        <f>+PEARSON(loansMod!$E$1:$E$2501,loansMod!$O$1:$O$2501)</f>
        <v>0.1651301783742273</v>
      </c>
      <c r="I6" t="s">
        <v>174</v>
      </c>
      <c r="J6" s="13">
        <f>+_xlfn.QUARTILE.EXC(loansMod!$E$2:$E$250,1)</f>
        <v>8.8999999999999996E-2</v>
      </c>
      <c r="K6" s="13">
        <f>+_xlfn.QUARTILE.EXC(loansMod!$K$2:$K$250,1)</f>
        <v>3750</v>
      </c>
      <c r="L6" s="13">
        <f>+_xlfn.QUARTILE.EXC(loansMod!$AA$2:$AA$250,1)</f>
        <v>3750</v>
      </c>
      <c r="M6" s="13">
        <f>+_xlfn.QUARTILE.EXC(loansMod!$M$2:$M$250,1)</f>
        <v>7</v>
      </c>
      <c r="N6" s="13">
        <f>+_xlfn.QUARTILE.EXC(loansMod!$N$2:$N$250,1)</f>
        <v>6121</v>
      </c>
      <c r="O6" s="13">
        <f>+_xlfn.QUARTILE.EXC(loansMod!$O$2:$O$250,1)</f>
        <v>0</v>
      </c>
      <c r="P6" s="13">
        <f>+_xlfn.QUARTILE.EXC(loansMod!$Q$2:$Q$250,1)</f>
        <v>8</v>
      </c>
      <c r="Q6" s="13">
        <f>+_xlfn.QUARTILE.EXC(loansMod!$R$2:$R$250,1)</f>
        <v>10</v>
      </c>
      <c r="R6" s="13">
        <f>+_xlfn.QUARTILE.EXC(loansMod!$S$2:$S$250,1)</f>
        <v>1</v>
      </c>
      <c r="S6" s="13">
        <f>+_xlfn.QUARTILE.EXC(loansMod!$V$2:$V$250,1)</f>
        <v>9</v>
      </c>
      <c r="T6" s="13">
        <f>+_xlfn.QUARTILE.EXC(loansMod!$W$2:$W$250,1)</f>
        <v>0</v>
      </c>
      <c r="U6" s="13">
        <f>+_xlfn.QUARTILE.EXC(loansMod!$X$2:$X$250,1)</f>
        <v>36</v>
      </c>
      <c r="V6" s="13">
        <f>+_xlfn.QUARTILE.EXC(loansMod!$Y$2:$Y$250,1)</f>
        <v>677.5</v>
      </c>
      <c r="W6" s="13">
        <f>+_xlfn.QUARTILE.EXC(loansMod!$AA$2:$AA$250,1)</f>
        <v>3750</v>
      </c>
      <c r="X6" s="13">
        <f>+_xlfn.QUARTILE.EXC(loansMod!$AB$2:$AB$250,1)</f>
        <v>2</v>
      </c>
    </row>
    <row r="7" spans="1:24" x14ac:dyDescent="0.25">
      <c r="A7" t="s">
        <v>133</v>
      </c>
      <c r="B7">
        <f>+CORREL(loansMod!$E$1:$E$2501,loansMod!$Q$1:$Q$2501)</f>
        <v>0.99729717856470845</v>
      </c>
      <c r="C7">
        <f t="shared" si="0"/>
        <v>0.49864858928235423</v>
      </c>
      <c r="D7">
        <f>+PEARSON(loansMod!$E$1:$E$2501,loansMod!$Q$1:$Q$2501)</f>
        <v>0.99729717856470845</v>
      </c>
      <c r="E7">
        <f>+SLOPE(loansMod!$E$1:$E$2501,loansMod!$Q$1:$Q$2501)</f>
        <v>9.8848160761070853E-3</v>
      </c>
      <c r="F7">
        <f>+INTERCEPT(loansMod!$E$1:$E$2501,loansMod!$Q$1:$Q$2501)</f>
        <v>6.4020062176119996E-3</v>
      </c>
      <c r="G7">
        <f>+PEARSON(loansMod!$E$1:$E$2501,loansMod!$Q$1:$Q$2501)</f>
        <v>0.99729717856470845</v>
      </c>
      <c r="I7" t="s">
        <v>175</v>
      </c>
      <c r="J7" s="13">
        <f>+_xlfn.QUARTILE.EXC(loansMod!$E$2:$E$250,3)</f>
        <v>0.158</v>
      </c>
      <c r="K7" s="13">
        <f>+_xlfn.QUARTILE.EXC(loansMod!$K$2:$K$250,3)</f>
        <v>6666.67</v>
      </c>
      <c r="L7" s="13">
        <f>+_xlfn.QUARTILE.EXC(loansMod!$AA$2:$AA$250,3)</f>
        <v>6666.67</v>
      </c>
      <c r="M7" s="13">
        <f>+_xlfn.QUARTILE.EXC(loansMod!$M$2:$M$250,3)</f>
        <v>13</v>
      </c>
      <c r="N7" s="13">
        <f>+_xlfn.QUARTILE.EXC(loansMod!$N$2:$N$250,3)</f>
        <v>19586.5</v>
      </c>
      <c r="O7" s="13">
        <f>+_xlfn.QUARTILE.EXC(loansMod!$O$2:$O$250,3)</f>
        <v>1</v>
      </c>
      <c r="P7" s="13">
        <f>+_xlfn.QUARTILE.EXC(loansMod!$Q$2:$Q$250,3)</f>
        <v>15</v>
      </c>
      <c r="Q7" s="13">
        <f>+_xlfn.QUARTILE.EXC(loansMod!$R$2:$R$250,3)</f>
        <v>19.5</v>
      </c>
      <c r="R7" s="13">
        <f>+_xlfn.QUARTILE.EXC(loansMod!$S$2:$S$250,3)</f>
        <v>2</v>
      </c>
      <c r="S7" s="13">
        <f>+_xlfn.QUARTILE.EXC(loansMod!$V$2:$V$250,3)</f>
        <v>15</v>
      </c>
      <c r="T7" s="13">
        <f>+_xlfn.QUARTILE.EXC(loansMod!$W$2:$W$250,3)</f>
        <v>1</v>
      </c>
      <c r="U7" s="13">
        <f>+_xlfn.QUARTILE.EXC(loansMod!$X$2:$X$250,3)</f>
        <v>36</v>
      </c>
      <c r="V7" s="13">
        <f>+_xlfn.QUARTILE.EXC(loansMod!$Y$2:$Y$250,3)</f>
        <v>730</v>
      </c>
      <c r="W7" s="13">
        <f>+_xlfn.QUARTILE.EXC(loansMod!$AA$2:$AA$250,3)</f>
        <v>6666.67</v>
      </c>
      <c r="X7" s="13">
        <f>+_xlfn.QUARTILE.EXC(loansMod!$AB$2:$AB$250,3)</f>
        <v>9</v>
      </c>
    </row>
    <row r="8" spans="1:24" x14ac:dyDescent="0.25">
      <c r="A8" t="s">
        <v>134</v>
      </c>
      <c r="B8">
        <f>+CORREL(loansMod!$E$1:$E$2501,loansMod!$R$1:$R$2501)</f>
        <v>0.1725506516031427</v>
      </c>
      <c r="C8">
        <f t="shared" si="0"/>
        <v>8.6275325801571351E-2</v>
      </c>
      <c r="D8">
        <f>+PEARSON(loansMod!$E$1:$E$2501,loansMod!$R$1:$R$2501)</f>
        <v>0.1725506516031427</v>
      </c>
      <c r="E8">
        <f>+SLOPE(loansMod!$E$1:$E$2501,loansMod!$R$1:$R$2501)</f>
        <v>9.5950031221510475E-4</v>
      </c>
      <c r="F8">
        <f>+INTERCEPT(loansMod!$E$1:$E$2501,loansMod!$R$1:$R$2501)</f>
        <v>0.11640142275711146</v>
      </c>
      <c r="G8">
        <f>+PEARSON(loansMod!$E$1:$E$2501,loansMod!$R$1:$R$2501)</f>
        <v>0.1725506516031427</v>
      </c>
      <c r="I8" t="s">
        <v>176</v>
      </c>
      <c r="J8" s="13">
        <f>+MAX(loansMod!$E$2:$E$2501)</f>
        <v>0.24890000000000001</v>
      </c>
      <c r="K8" s="13">
        <f>+MAX(loansMod!$K$2:$K$2501)</f>
        <v>102750</v>
      </c>
      <c r="L8" s="13">
        <f>+MAX(loansMod!$AA$2:$AA$2501)</f>
        <v>65000</v>
      </c>
      <c r="M8" s="13">
        <f>+MAX(loansMod!$M$2:$M$2501)</f>
        <v>38</v>
      </c>
      <c r="N8" s="13">
        <f>+MAX(loansMod!$N$2:$N$2501)</f>
        <v>270800</v>
      </c>
      <c r="O8" s="13">
        <f>+MAX(loansMod!$O$2:$O$2501)</f>
        <v>9</v>
      </c>
      <c r="P8" s="13">
        <f>+MAX(loansMod!$Q$2:$Q$2501)</f>
        <v>24</v>
      </c>
      <c r="Q8" s="13">
        <f>+MAX(loansMod!$R$2:$R$2501)</f>
        <v>34</v>
      </c>
      <c r="R8" s="13">
        <f>+MAX(loansMod!$S$2:$S$2501)</f>
        <v>5</v>
      </c>
      <c r="S8" s="13">
        <f>+MAX(loansMod!$V$2:$V$2501)</f>
        <v>18</v>
      </c>
      <c r="T8" s="13">
        <f>+MAX(loansMod!$W$2:$W$2501)</f>
        <v>1</v>
      </c>
      <c r="U8" s="13">
        <f>+MAX(loansMod!$X$2:$X$2501)</f>
        <v>60</v>
      </c>
      <c r="V8" s="13">
        <f>+MAX(loansMod!$Y$2:$Y$2501)</f>
        <v>830</v>
      </c>
      <c r="W8" s="13">
        <f>+MAX(loansMod!$AA$2:$AA$2501)</f>
        <v>65000</v>
      </c>
      <c r="X8" s="13">
        <f>+MAX(loansMod!$AB$2:$AB$2501)</f>
        <v>11</v>
      </c>
    </row>
    <row r="9" spans="1:24" x14ac:dyDescent="0.25">
      <c r="A9" t="s">
        <v>143</v>
      </c>
      <c r="B9">
        <f>+CORREL(loansMod!$E$1:$E$2501,loansMod!$S$1:$S$2501)</f>
        <v>-0.10396143113951817</v>
      </c>
      <c r="C9">
        <f t="shared" si="0"/>
        <v>-5.1980715569759084E-2</v>
      </c>
      <c r="D9">
        <f>+PEARSON(loansMod!$E$1:$E$2501,loansMod!$S$1:$S$2501)</f>
        <v>-0.10396143113951817</v>
      </c>
      <c r="E9">
        <f>+SLOPE(loansMod!$E$1:$E$2501,loansMod!$S$1:$S$2501)</f>
        <v>-3.5551389099903819E-3</v>
      </c>
      <c r="F9">
        <f>+INTERCEPT(loansMod!$E$1:$E$2501,loansMod!$S$1:$S$2501)</f>
        <v>0.13623161931078878</v>
      </c>
      <c r="G9">
        <f>+PEARSON(loansMod!$E$1:$E$2501,loansMod!$S$1:$S$2501)</f>
        <v>-0.10396143113951817</v>
      </c>
      <c r="I9" t="s">
        <v>155</v>
      </c>
      <c r="J9" s="13">
        <f>+J8-J5</f>
        <v>0.19470000000000001</v>
      </c>
      <c r="K9" s="13">
        <f>+K8-K5</f>
        <v>102750</v>
      </c>
      <c r="L9" s="13">
        <f>+L8-L5</f>
        <v>64411.5</v>
      </c>
      <c r="M9" s="13">
        <f>+M8-M5</f>
        <v>38</v>
      </c>
      <c r="N9" s="13">
        <f>+N8-N5</f>
        <v>270800</v>
      </c>
      <c r="O9" s="13">
        <f t="shared" ref="O9:X9" si="1">+O8-O5</f>
        <v>9</v>
      </c>
      <c r="P9" s="13">
        <f t="shared" si="1"/>
        <v>19</v>
      </c>
      <c r="Q9" s="13">
        <f t="shared" si="1"/>
        <v>34</v>
      </c>
      <c r="R9" s="13">
        <f t="shared" si="1"/>
        <v>5</v>
      </c>
      <c r="S9" s="13">
        <f t="shared" si="1"/>
        <v>12</v>
      </c>
      <c r="T9" s="13">
        <f t="shared" si="1"/>
        <v>1</v>
      </c>
      <c r="U9" s="13">
        <f t="shared" si="1"/>
        <v>24</v>
      </c>
      <c r="V9" s="13">
        <f t="shared" si="1"/>
        <v>190</v>
      </c>
      <c r="W9" s="13">
        <f t="shared" si="1"/>
        <v>64411.5</v>
      </c>
      <c r="X9" s="13">
        <f t="shared" si="1"/>
        <v>12</v>
      </c>
    </row>
    <row r="10" spans="1:24" x14ac:dyDescent="0.25">
      <c r="A10" t="s">
        <v>161</v>
      </c>
      <c r="B10">
        <f>+CORREL(loansMod!$E$1:$E$2501,loansMod!$V$1:$V$2501)</f>
        <v>0.73582112819852408</v>
      </c>
      <c r="C10">
        <f t="shared" si="0"/>
        <v>0.36791056409926204</v>
      </c>
      <c r="D10">
        <f>+PEARSON(loansMod!$E$1:$E$2501,loansMod!$V$1:$V$2501)</f>
        <v>0.73582112819852408</v>
      </c>
      <c r="E10">
        <f>+SLOPE(loansMod!$E$1:$E$2501,loansMod!$V$1:$V$2501)</f>
        <v>9.7392668650039798E-3</v>
      </c>
      <c r="F10">
        <f>+INTERCEPT(loansMod!$E$1:$E$2501,loansMod!$V$1:$V$2501)</f>
        <v>8.2980196945978274E-3</v>
      </c>
      <c r="G10">
        <f>+PEARSON(loansMod!$E$1:$E$2501,loansMod!$V$1:$V$2501)</f>
        <v>0.73582112819852408</v>
      </c>
      <c r="I10" t="s">
        <v>165</v>
      </c>
      <c r="J10" s="13">
        <f>+STDEV(loansMod!$E$2:$E$2501)</f>
        <v>4.178230350223483E-2</v>
      </c>
      <c r="K10" s="13">
        <f>+STDEV(loansMod!$K$2:$K$2501)</f>
        <v>3963.9584116936339</v>
      </c>
      <c r="L10" s="13">
        <f>+STDEV(loansMod!$AA$2:$AA$2501)</f>
        <v>3453.7898425595868</v>
      </c>
      <c r="M10" s="13">
        <f>+STDEV(loansMod!$M$2:$M$2501)</f>
        <v>4.5158373924380824</v>
      </c>
      <c r="N10" s="13">
        <f>+STDEV(loansMod!$N$2:$N$2501)</f>
        <v>18306.298609774181</v>
      </c>
      <c r="O10" s="13">
        <f>+STDEV(loansMod!$O$2:$O$2501)</f>
        <v>1.230810545063348</v>
      </c>
      <c r="P10" s="13">
        <f>+STDEV(loansMod!$Q$2:$Q$2501)</f>
        <v>4.2154930426507704</v>
      </c>
      <c r="Q10" s="13">
        <f>+STDEV(loansMod!$R$2:$R$2501)</f>
        <v>7.5138732140135618</v>
      </c>
      <c r="R10" s="13">
        <f>+STDEV(loansMod!$S$2:$S$2501)</f>
        <v>1.2218223192886781</v>
      </c>
      <c r="S10" s="13">
        <f>+STDEV(loansMod!$V$2:$V$2501)</f>
        <v>3.1567367572830509</v>
      </c>
      <c r="T10" s="13">
        <f>+STDEV(loansMod!$W$2:$W$2501)</f>
        <v>0.49856071356861409</v>
      </c>
      <c r="U10" s="13">
        <f>+STDEV(loansMod!$X$2:$X$2501)</f>
        <v>9.9308928306051687</v>
      </c>
      <c r="V10" s="13">
        <f>+STDEV(loansMod!$Y$2:$Y$2501)</f>
        <v>35.033161218393843</v>
      </c>
      <c r="W10" s="13">
        <f>+STDEV(loansMod!$AA$2:$AA$2501)</f>
        <v>3453.7898425595868</v>
      </c>
      <c r="X10" s="13">
        <f>+STDEV(loansMod!$AB$2:$AB$2501)</f>
        <v>4.0490946922899758</v>
      </c>
    </row>
    <row r="11" spans="1:24" x14ac:dyDescent="0.25">
      <c r="A11" t="s">
        <v>162</v>
      </c>
      <c r="B11">
        <f>+CORREL(loansMod!$E$1:$E$2501,loansMod!$W$1:$W$2501)</f>
        <v>-7.8057302216919755E-2</v>
      </c>
      <c r="C11">
        <f t="shared" si="0"/>
        <v>-3.9028651108459878E-2</v>
      </c>
      <c r="D11">
        <f>+PEARSON(loansMod!$E$1:$E$2501,loansMod!$W$1:$W$2501)</f>
        <v>-7.8057302216919755E-2</v>
      </c>
      <c r="E11">
        <f>+SLOPE(loansMod!$E$1:$E$2501,loansMod!$W$1:$W$2501)</f>
        <v>-6.5416584240028343E-3</v>
      </c>
      <c r="F11">
        <f>+INTERCEPT(loansMod!$E$1:$E$2501,loansMod!$W$1:$W$2501)</f>
        <v>0.13419722222222216</v>
      </c>
      <c r="G11">
        <f>+PEARSON(loansMod!$E$1:$E$2501,loansMod!$W$1:$W$2501)</f>
        <v>-7.8057302216919755E-2</v>
      </c>
      <c r="I11" t="s">
        <v>199</v>
      </c>
      <c r="J11">
        <f>100*+J10/+J2</f>
        <v>31.975446768511205</v>
      </c>
      <c r="K11">
        <f t="shared" ref="K11:X11" si="2">100*+K10/+K2</f>
        <v>69.706319273639181</v>
      </c>
      <c r="L11">
        <f t="shared" si="2"/>
        <v>61.127886971688476</v>
      </c>
      <c r="M11">
        <f t="shared" si="2"/>
        <v>44.855153089495829</v>
      </c>
      <c r="N11">
        <f t="shared" si="2"/>
        <v>120.1802859344366</v>
      </c>
      <c r="O11">
        <f t="shared" si="2"/>
        <v>135.91105842130611</v>
      </c>
      <c r="P11">
        <f t="shared" si="2"/>
        <v>33.531873768261562</v>
      </c>
      <c r="Q11">
        <f t="shared" si="2"/>
        <v>50.527700016230213</v>
      </c>
      <c r="R11">
        <f t="shared" si="2"/>
        <v>78.101656819782534</v>
      </c>
      <c r="S11">
        <f t="shared" si="2"/>
        <v>25.123653040900383</v>
      </c>
      <c r="T11">
        <f t="shared" si="2"/>
        <v>92.463040350262247</v>
      </c>
      <c r="U11">
        <f t="shared" si="2"/>
        <v>24.068590116054871</v>
      </c>
      <c r="V11">
        <f t="shared" si="2"/>
        <v>4.9629914686740451</v>
      </c>
      <c r="W11">
        <f t="shared" si="2"/>
        <v>61.127886971688476</v>
      </c>
      <c r="X11">
        <f t="shared" si="2"/>
        <v>74.251718115784783</v>
      </c>
    </row>
    <row r="12" spans="1:24" x14ac:dyDescent="0.25">
      <c r="A12" t="s">
        <v>163</v>
      </c>
      <c r="B12">
        <f>+CORREL(loansMod!$E$1:$E$2501,loansMod!$X$1:$X$2501)</f>
        <v>0.42369381147895857</v>
      </c>
      <c r="C12">
        <f t="shared" si="0"/>
        <v>0.21184690573947929</v>
      </c>
      <c r="D12">
        <f>+PEARSON(loansMod!$E$1:$E$2501,loansMod!$X$1:$X$2501)</f>
        <v>0.42369381147895857</v>
      </c>
      <c r="E12">
        <f>+SLOPE(loansMod!$E$1:$E$2501,loansMod!$X$1:$X$2501)</f>
        <v>1.7826094516572239E-3</v>
      </c>
      <c r="F12">
        <f>+INTERCEPT(loansMod!$E$1:$E$2501,loansMod!$X$1:$X$2501)</f>
        <v>5.7118067937061451E-2</v>
      </c>
      <c r="G12">
        <f>+PEARSON(loansMod!$E$1:$E$2501,loansMod!$X$1:$X$2501)</f>
        <v>0.42369381147895857</v>
      </c>
      <c r="I12" t="s">
        <v>198</v>
      </c>
      <c r="J12">
        <f>+COUNT(loansMod!$E$2:$E$2501)-1</f>
        <v>2499</v>
      </c>
      <c r="K12">
        <f>+COUNT(loansMod!$E$2:$E$2501)-1</f>
        <v>2499</v>
      </c>
      <c r="L12">
        <f>+COUNT(loansMod!$E$2:$E$2501)-1</f>
        <v>2499</v>
      </c>
      <c r="M12">
        <f>+COUNT(loansMod!$E$2:$E$2501)-1</f>
        <v>2499</v>
      </c>
      <c r="N12">
        <f>+COUNT(loansMod!$E$2:$E$2501)-1</f>
        <v>2499</v>
      </c>
      <c r="O12">
        <f>+COUNT(loansMod!$E$2:$E$2501)-1</f>
        <v>2499</v>
      </c>
      <c r="P12">
        <f>+COUNT(loansMod!$E$2:$E$2501)-1</f>
        <v>2499</v>
      </c>
      <c r="Q12">
        <f>+COUNT(loansMod!$E$2:$E$2501)-1</f>
        <v>2499</v>
      </c>
      <c r="R12">
        <f>+COUNT(loansMod!$E$2:$E$2501)-1</f>
        <v>2499</v>
      </c>
      <c r="S12">
        <f>+COUNT(loansMod!$E$2:$E$2501)-1</f>
        <v>2499</v>
      </c>
      <c r="T12">
        <f>+COUNT(loansMod!$E$2:$E$2501)-1</f>
        <v>2499</v>
      </c>
      <c r="U12">
        <f>+COUNT(loansMod!$E$2:$E$2501)-1</f>
        <v>2499</v>
      </c>
      <c r="V12">
        <f>+COUNT(loansMod!$E$2:$E$2501)-1</f>
        <v>2499</v>
      </c>
      <c r="W12">
        <f>+COUNT(loansMod!$E$2:$E$2501)-1</f>
        <v>2499</v>
      </c>
      <c r="X12">
        <f>+COUNT(loansMod!$E$2:$E$2501)-1</f>
        <v>2499</v>
      </c>
    </row>
    <row r="13" spans="1:24" x14ac:dyDescent="0.25">
      <c r="A13" s="11" t="s">
        <v>171</v>
      </c>
      <c r="B13">
        <f>+CORREL(loansMod!$E$1:$E$2501,loansMod!$Y$1:$Y$2501)</f>
        <v>-0.70911128545497859</v>
      </c>
      <c r="C13">
        <f t="shared" si="0"/>
        <v>-0.3545556427274893</v>
      </c>
      <c r="D13">
        <f>+PEARSON(loansMod!$E$1:$E$2501,loansMod!$Y$1:$Y$2501)</f>
        <v>-0.70911128545497859</v>
      </c>
      <c r="E13">
        <f>+SLOPE(loansMod!$E$1:$E$2501,loansMod!$Y$1:$Y$2501)</f>
        <v>-8.4572165101055657E-4</v>
      </c>
      <c r="F13">
        <f>+INTERCEPT(loansMod!$E$1:$E$2501,loansMod!$Y$1:$Y$2501)</f>
        <v>0.72765472478853965</v>
      </c>
      <c r="G13">
        <f>+PEARSON(loansMod!$E$1:$E$2501,loansMod!$Y$1:$Y$2501)</f>
        <v>-0.70911128545497859</v>
      </c>
    </row>
    <row r="14" spans="1:24" ht="15.75" thickBot="1" x14ac:dyDescent="0.3"/>
    <row r="15" spans="1:24" s="14" customFormat="1" ht="45" x14ac:dyDescent="0.25">
      <c r="C15" s="20"/>
      <c r="D15" s="20"/>
      <c r="I15" s="19" t="s">
        <v>200</v>
      </c>
      <c r="J15" s="19" t="s">
        <v>2</v>
      </c>
      <c r="K15" s="19" t="s">
        <v>8</v>
      </c>
      <c r="L15" s="18" t="s">
        <v>196</v>
      </c>
      <c r="M15" s="19" t="s">
        <v>10</v>
      </c>
      <c r="N15" s="19" t="s">
        <v>11</v>
      </c>
      <c r="O15" s="19" t="s">
        <v>12</v>
      </c>
      <c r="P15" s="19" t="s">
        <v>133</v>
      </c>
      <c r="Q15" s="19" t="s">
        <v>134</v>
      </c>
      <c r="R15" s="19" t="s">
        <v>143</v>
      </c>
      <c r="S15" s="19" t="s">
        <v>161</v>
      </c>
      <c r="T15" s="19" t="s">
        <v>162</v>
      </c>
      <c r="U15" s="19" t="s">
        <v>163</v>
      </c>
      <c r="V15" s="19" t="s">
        <v>171</v>
      </c>
      <c r="W15" s="18" t="s">
        <v>196</v>
      </c>
      <c r="X15" s="18" t="s">
        <v>197</v>
      </c>
    </row>
    <row r="16" spans="1:24" x14ac:dyDescent="0.25">
      <c r="C16" s="21"/>
      <c r="D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3:24" x14ac:dyDescent="0.25">
      <c r="C17" s="21"/>
      <c r="D17" s="16"/>
      <c r="I17" s="16" t="s">
        <v>184</v>
      </c>
      <c r="J17" s="16">
        <v>0.13066995999999984</v>
      </c>
      <c r="K17" s="16">
        <v>5686.6557479999992</v>
      </c>
      <c r="L17" s="16">
        <v>5650.1050725983996</v>
      </c>
      <c r="M17" s="16">
        <v>10.067600000000001</v>
      </c>
      <c r="N17" s="16">
        <v>15232.364</v>
      </c>
      <c r="O17" s="16">
        <v>0.90559999999999996</v>
      </c>
      <c r="P17" s="16">
        <v>12.5716</v>
      </c>
      <c r="Q17" s="16">
        <v>14.870799999999999</v>
      </c>
      <c r="R17" s="16">
        <v>1.5644</v>
      </c>
      <c r="S17" s="16">
        <v>12.5648</v>
      </c>
      <c r="T17" s="16">
        <v>0.53920000000000001</v>
      </c>
      <c r="U17" s="16">
        <v>41.260800000000003</v>
      </c>
      <c r="V17" s="16">
        <v>705.88800000000003</v>
      </c>
      <c r="W17" s="16">
        <v>5650.1050725983996</v>
      </c>
      <c r="X17" s="16">
        <v>5.4531999999999998</v>
      </c>
    </row>
    <row r="18" spans="3:24" x14ac:dyDescent="0.25">
      <c r="C18" s="21"/>
      <c r="D18" s="16"/>
      <c r="I18" s="16" t="s">
        <v>185</v>
      </c>
      <c r="J18" s="16">
        <v>8.3564607004469661E-4</v>
      </c>
      <c r="K18" s="16">
        <v>79.279168233872682</v>
      </c>
      <c r="L18" s="16">
        <v>69.07579685119174</v>
      </c>
      <c r="M18" s="16">
        <v>9.0316747848761647E-2</v>
      </c>
      <c r="N18" s="16">
        <v>366.12597219548366</v>
      </c>
      <c r="O18" s="16">
        <v>2.461621090126696E-2</v>
      </c>
      <c r="P18" s="16">
        <v>8.4309860853015409E-2</v>
      </c>
      <c r="Q18" s="16">
        <v>0.15027746428027122</v>
      </c>
      <c r="R18" s="16">
        <v>2.4436446385773563E-2</v>
      </c>
      <c r="S18" s="16">
        <v>6.3134735145661022E-2</v>
      </c>
      <c r="T18" s="16">
        <v>9.9712142713722814E-3</v>
      </c>
      <c r="U18" s="16">
        <v>0.19861785661210338</v>
      </c>
      <c r="V18" s="16">
        <v>0.70066322436787687</v>
      </c>
      <c r="W18" s="16">
        <v>69.07579685119174</v>
      </c>
      <c r="X18" s="16">
        <v>8.0981893845799513E-2</v>
      </c>
    </row>
    <row r="19" spans="3:24" x14ac:dyDescent="0.25">
      <c r="C19" s="21"/>
      <c r="D19" s="16"/>
      <c r="I19" s="16" t="s">
        <v>151</v>
      </c>
      <c r="J19" s="16">
        <v>0.13109999999999999</v>
      </c>
      <c r="K19" s="16">
        <v>5000</v>
      </c>
      <c r="L19" s="16">
        <v>5000</v>
      </c>
      <c r="M19" s="16">
        <v>9</v>
      </c>
      <c r="N19" s="16">
        <v>10946</v>
      </c>
      <c r="O19" s="16">
        <v>0</v>
      </c>
      <c r="P19" s="16">
        <v>13</v>
      </c>
      <c r="Q19" s="16">
        <v>15</v>
      </c>
      <c r="R19" s="16">
        <v>1</v>
      </c>
      <c r="S19" s="16">
        <v>13</v>
      </c>
      <c r="T19" s="16">
        <v>1</v>
      </c>
      <c r="U19" s="16">
        <v>36</v>
      </c>
      <c r="V19" s="16">
        <v>700</v>
      </c>
      <c r="W19" s="16">
        <v>5000</v>
      </c>
      <c r="X19" s="16">
        <v>5</v>
      </c>
    </row>
    <row r="20" spans="3:24" x14ac:dyDescent="0.25">
      <c r="C20" s="21"/>
      <c r="D20" s="16"/>
      <c r="I20" s="16" t="s">
        <v>152</v>
      </c>
      <c r="J20" s="16">
        <v>0.1212</v>
      </c>
      <c r="K20" s="16">
        <v>5000</v>
      </c>
      <c r="L20" s="16">
        <v>5000</v>
      </c>
      <c r="M20" s="16">
        <v>8</v>
      </c>
      <c r="N20" s="16">
        <v>0</v>
      </c>
      <c r="O20" s="16">
        <v>0</v>
      </c>
      <c r="P20" s="16">
        <v>13</v>
      </c>
      <c r="Q20" s="16">
        <v>15</v>
      </c>
      <c r="R20" s="16">
        <v>1</v>
      </c>
      <c r="S20" s="16">
        <v>14</v>
      </c>
      <c r="T20" s="16">
        <v>1</v>
      </c>
      <c r="U20" s="16">
        <v>36</v>
      </c>
      <c r="V20" s="16">
        <v>670</v>
      </c>
      <c r="W20" s="16">
        <v>5000</v>
      </c>
      <c r="X20" s="16">
        <v>11</v>
      </c>
    </row>
    <row r="21" spans="3:24" x14ac:dyDescent="0.25">
      <c r="C21" s="21"/>
      <c r="D21" s="16"/>
      <c r="I21" s="16" t="s">
        <v>186</v>
      </c>
      <c r="J21" s="16">
        <v>4.178230350223483E-2</v>
      </c>
      <c r="K21" s="16">
        <v>3963.9584116936339</v>
      </c>
      <c r="L21" s="16">
        <v>3453.7898425595868</v>
      </c>
      <c r="M21" s="16">
        <v>4.5158373924380824</v>
      </c>
      <c r="N21" s="16">
        <v>18306.298609774181</v>
      </c>
      <c r="O21" s="16">
        <v>1.230810545063348</v>
      </c>
      <c r="P21" s="16">
        <v>4.2154930426507704</v>
      </c>
      <c r="Q21" s="16">
        <v>7.5138732140135618</v>
      </c>
      <c r="R21" s="16">
        <v>1.2218223192886781</v>
      </c>
      <c r="S21" s="16">
        <v>3.1567367572830509</v>
      </c>
      <c r="T21" s="16">
        <v>0.49856071356861409</v>
      </c>
      <c r="U21" s="16">
        <v>9.9308928306051687</v>
      </c>
      <c r="V21" s="16">
        <v>35.033161218393843</v>
      </c>
      <c r="W21" s="16">
        <v>3453.7898425595868</v>
      </c>
      <c r="X21" s="16">
        <v>4.0490946922899758</v>
      </c>
    </row>
    <row r="22" spans="3:24" x14ac:dyDescent="0.25">
      <c r="C22" s="21"/>
      <c r="D22" s="16"/>
      <c r="I22" s="16" t="s">
        <v>187</v>
      </c>
      <c r="J22" s="16">
        <v>1.7457608859528647E-3</v>
      </c>
      <c r="K22" s="16">
        <v>15712966.289636716</v>
      </c>
      <c r="L22" s="16">
        <v>11928664.276567774</v>
      </c>
      <c r="M22" s="16">
        <v>20.39278735494198</v>
      </c>
      <c r="N22" s="16">
        <v>335120568.79022008</v>
      </c>
      <c r="O22" s="16">
        <v>1.5148945978391355</v>
      </c>
      <c r="P22" s="16">
        <v>17.770381592637051</v>
      </c>
      <c r="Q22" s="16">
        <v>56.458290676270487</v>
      </c>
      <c r="R22" s="16">
        <v>1.4928497799119647</v>
      </c>
      <c r="S22" s="16">
        <v>9.9649869547819119</v>
      </c>
      <c r="T22" s="16">
        <v>0.24856278511404564</v>
      </c>
      <c r="U22" s="16">
        <v>98.622632412965146</v>
      </c>
      <c r="V22" s="16">
        <v>1227.3223849539743</v>
      </c>
      <c r="W22" s="16">
        <v>11928664.276567774</v>
      </c>
      <c r="X22" s="16">
        <v>16.395167827130852</v>
      </c>
    </row>
    <row r="23" spans="3:24" x14ac:dyDescent="0.25">
      <c r="C23" s="21"/>
      <c r="D23" s="16"/>
      <c r="I23" s="16" t="s">
        <v>188</v>
      </c>
      <c r="J23" s="16">
        <v>-0.46215720478034727</v>
      </c>
      <c r="K23" s="16">
        <v>167.24283316959176</v>
      </c>
      <c r="L23" s="16">
        <v>42.34445018001356</v>
      </c>
      <c r="M23" s="16">
        <v>1.4513323847915824</v>
      </c>
      <c r="N23" s="16">
        <v>48.820349530412528</v>
      </c>
      <c r="O23" s="16">
        <v>6.55204778092219</v>
      </c>
      <c r="P23" s="16">
        <v>-0.53429187441778803</v>
      </c>
      <c r="Q23" s="16">
        <v>-0.51826856096330776</v>
      </c>
      <c r="R23" s="16">
        <v>0.99023099949566618</v>
      </c>
      <c r="S23" s="16">
        <v>-1.0150400940921351</v>
      </c>
      <c r="T23" s="16">
        <v>-1.9768140789573694</v>
      </c>
      <c r="U23" s="16">
        <v>-0.15512954447150973</v>
      </c>
      <c r="V23" s="16">
        <v>0.1329502280460213</v>
      </c>
      <c r="W23" s="16">
        <v>42.34445018001356</v>
      </c>
      <c r="X23" s="16">
        <v>-1.3574823237059317</v>
      </c>
    </row>
    <row r="24" spans="3:24" x14ac:dyDescent="0.25">
      <c r="C24" s="21"/>
      <c r="D24" s="16"/>
      <c r="I24" s="16" t="s">
        <v>189</v>
      </c>
      <c r="J24" s="16">
        <v>0.2798242715510435</v>
      </c>
      <c r="K24" s="16">
        <v>8.4594573260924548</v>
      </c>
      <c r="L24" s="16">
        <v>3.9335914988474152</v>
      </c>
      <c r="M24" s="16">
        <v>0.87675211515733797</v>
      </c>
      <c r="N24" s="16">
        <v>5.380728185120172</v>
      </c>
      <c r="O24" s="16">
        <v>2.0435292438355432</v>
      </c>
      <c r="P24" s="16">
        <v>0.22769503519283663</v>
      </c>
      <c r="Q24" s="16">
        <v>0.15574048715174396</v>
      </c>
      <c r="R24" s="16">
        <v>1.2205065073393238</v>
      </c>
      <c r="S24" s="16">
        <v>-0.18685736459984448</v>
      </c>
      <c r="T24" s="16">
        <v>-0.15737856610191578</v>
      </c>
      <c r="U24" s="16">
        <v>1.3583060036163987</v>
      </c>
      <c r="V24" s="16">
        <v>0.81752226038331666</v>
      </c>
      <c r="W24" s="16">
        <v>3.9335914988474152</v>
      </c>
      <c r="X24" s="16">
        <v>0.15650728188546939</v>
      </c>
    </row>
    <row r="25" spans="3:24" x14ac:dyDescent="0.25">
      <c r="C25" s="21"/>
      <c r="D25" s="16"/>
      <c r="I25" s="16" t="s">
        <v>155</v>
      </c>
      <c r="J25" s="16">
        <v>0.19470000000000001</v>
      </c>
      <c r="K25" s="16">
        <v>102750</v>
      </c>
      <c r="L25" s="16">
        <v>64411.5</v>
      </c>
      <c r="M25" s="16">
        <v>38</v>
      </c>
      <c r="N25" s="16">
        <v>270800</v>
      </c>
      <c r="O25" s="16">
        <v>9</v>
      </c>
      <c r="P25" s="16">
        <v>19</v>
      </c>
      <c r="Q25" s="16">
        <v>34</v>
      </c>
      <c r="R25" s="16">
        <v>5</v>
      </c>
      <c r="S25" s="16">
        <v>12</v>
      </c>
      <c r="T25" s="16">
        <v>1</v>
      </c>
      <c r="U25" s="16">
        <v>24</v>
      </c>
      <c r="V25" s="16">
        <v>190</v>
      </c>
      <c r="W25" s="16">
        <v>64411.5</v>
      </c>
      <c r="X25" s="16">
        <v>12</v>
      </c>
    </row>
    <row r="26" spans="3:24" x14ac:dyDescent="0.25">
      <c r="C26" s="21"/>
      <c r="D26" s="16"/>
      <c r="I26" s="16" t="s">
        <v>190</v>
      </c>
      <c r="J26" s="16">
        <v>5.4199999999999998E-2</v>
      </c>
      <c r="K26" s="16">
        <v>0</v>
      </c>
      <c r="L26" s="16">
        <v>588.5</v>
      </c>
      <c r="M26" s="16">
        <v>0</v>
      </c>
      <c r="N26" s="16">
        <v>0</v>
      </c>
      <c r="O26" s="16">
        <v>0</v>
      </c>
      <c r="P26" s="16">
        <v>5</v>
      </c>
      <c r="Q26" s="16">
        <v>0</v>
      </c>
      <c r="R26" s="16">
        <v>0</v>
      </c>
      <c r="S26" s="16">
        <v>6</v>
      </c>
      <c r="T26" s="16">
        <v>0</v>
      </c>
      <c r="U26" s="16">
        <v>36</v>
      </c>
      <c r="V26" s="16">
        <v>640</v>
      </c>
      <c r="W26" s="16">
        <v>588.5</v>
      </c>
      <c r="X26" s="16">
        <v>-1</v>
      </c>
    </row>
    <row r="27" spans="3:24" x14ac:dyDescent="0.25">
      <c r="C27" s="21"/>
      <c r="D27" s="16"/>
      <c r="I27" s="16" t="s">
        <v>191</v>
      </c>
      <c r="J27" s="16">
        <v>0.24890000000000001</v>
      </c>
      <c r="K27" s="16">
        <v>102750</v>
      </c>
      <c r="L27" s="16">
        <v>65000</v>
      </c>
      <c r="M27" s="16">
        <v>38</v>
      </c>
      <c r="N27" s="16">
        <v>270800</v>
      </c>
      <c r="O27" s="16">
        <v>9</v>
      </c>
      <c r="P27" s="16">
        <v>24</v>
      </c>
      <c r="Q27" s="16">
        <v>34</v>
      </c>
      <c r="R27" s="16">
        <v>5</v>
      </c>
      <c r="S27" s="16">
        <v>18</v>
      </c>
      <c r="T27" s="16">
        <v>1</v>
      </c>
      <c r="U27" s="16">
        <v>60</v>
      </c>
      <c r="V27" s="16">
        <v>830</v>
      </c>
      <c r="W27" s="16">
        <v>65000</v>
      </c>
      <c r="X27" s="16">
        <v>11</v>
      </c>
    </row>
    <row r="28" spans="3:24" x14ac:dyDescent="0.25">
      <c r="C28" s="21"/>
      <c r="D28" s="16"/>
      <c r="I28" s="16" t="s">
        <v>192</v>
      </c>
      <c r="J28" s="16">
        <v>326.67489999999958</v>
      </c>
      <c r="K28" s="16">
        <v>14216639.369999999</v>
      </c>
      <c r="L28" s="16">
        <v>14125262.681495998</v>
      </c>
      <c r="M28" s="16">
        <v>25169</v>
      </c>
      <c r="N28" s="16">
        <v>38080910</v>
      </c>
      <c r="O28" s="16">
        <v>2264</v>
      </c>
      <c r="P28" s="16">
        <v>31429</v>
      </c>
      <c r="Q28" s="16">
        <v>37177</v>
      </c>
      <c r="R28" s="16">
        <v>3911</v>
      </c>
      <c r="S28" s="16">
        <v>31412</v>
      </c>
      <c r="T28" s="16">
        <v>1348</v>
      </c>
      <c r="U28" s="16">
        <v>103152</v>
      </c>
      <c r="V28" s="16">
        <v>1764720</v>
      </c>
      <c r="W28" s="16">
        <v>14125262.681495998</v>
      </c>
      <c r="X28" s="16">
        <v>13633</v>
      </c>
    </row>
    <row r="29" spans="3:24" x14ac:dyDescent="0.25">
      <c r="C29" s="21"/>
      <c r="D29" s="16"/>
      <c r="I29" s="16" t="s">
        <v>166</v>
      </c>
      <c r="J29" s="16">
        <v>2500</v>
      </c>
      <c r="K29" s="16">
        <v>2500</v>
      </c>
      <c r="L29" s="16">
        <v>2500</v>
      </c>
      <c r="M29" s="16">
        <v>2500</v>
      </c>
      <c r="N29" s="16">
        <v>2500</v>
      </c>
      <c r="O29" s="16">
        <v>2500</v>
      </c>
      <c r="P29" s="16">
        <v>2500</v>
      </c>
      <c r="Q29" s="16">
        <v>2500</v>
      </c>
      <c r="R29" s="16">
        <v>2500</v>
      </c>
      <c r="S29" s="16">
        <v>2500</v>
      </c>
      <c r="T29" s="16">
        <v>2500</v>
      </c>
      <c r="U29" s="16">
        <v>2500</v>
      </c>
      <c r="V29" s="16">
        <v>2500</v>
      </c>
      <c r="W29" s="16">
        <v>2500</v>
      </c>
      <c r="X29" s="16">
        <v>2500</v>
      </c>
    </row>
    <row r="30" spans="3:24" x14ac:dyDescent="0.25">
      <c r="C30" s="21"/>
      <c r="D30" s="16"/>
      <c r="I30" s="16" t="s">
        <v>193</v>
      </c>
      <c r="J30" s="16">
        <v>0.24890000000000001</v>
      </c>
      <c r="K30" s="16">
        <v>102750</v>
      </c>
      <c r="L30" s="16">
        <v>65000</v>
      </c>
      <c r="M30" s="16">
        <v>38</v>
      </c>
      <c r="N30" s="16">
        <v>270800</v>
      </c>
      <c r="O30" s="16">
        <v>9</v>
      </c>
      <c r="P30" s="16">
        <v>24</v>
      </c>
      <c r="Q30" s="16">
        <v>34</v>
      </c>
      <c r="R30" s="16">
        <v>5</v>
      </c>
      <c r="S30" s="16">
        <v>18</v>
      </c>
      <c r="T30" s="16">
        <v>1</v>
      </c>
      <c r="U30" s="16">
        <v>60</v>
      </c>
      <c r="V30" s="16">
        <v>830</v>
      </c>
      <c r="W30" s="16">
        <v>65000</v>
      </c>
      <c r="X30" s="16">
        <v>11</v>
      </c>
    </row>
    <row r="31" spans="3:24" x14ac:dyDescent="0.25">
      <c r="C31" s="21"/>
      <c r="D31" s="16"/>
      <c r="I31" s="16" t="s">
        <v>194</v>
      </c>
      <c r="J31" s="16">
        <v>5.4199999999999998E-2</v>
      </c>
      <c r="K31" s="16">
        <v>0</v>
      </c>
      <c r="L31" s="16">
        <v>588.5</v>
      </c>
      <c r="M31" s="16">
        <v>0</v>
      </c>
      <c r="N31" s="16">
        <v>0</v>
      </c>
      <c r="O31" s="16">
        <v>0</v>
      </c>
      <c r="P31" s="16">
        <v>5</v>
      </c>
      <c r="Q31" s="16">
        <v>0</v>
      </c>
      <c r="R31" s="16">
        <v>0</v>
      </c>
      <c r="S31" s="16">
        <v>6</v>
      </c>
      <c r="T31" s="16">
        <v>0</v>
      </c>
      <c r="U31" s="16">
        <v>36</v>
      </c>
      <c r="V31" s="16">
        <v>640</v>
      </c>
      <c r="W31" s="16">
        <v>588.5</v>
      </c>
      <c r="X31" s="16">
        <v>-1</v>
      </c>
    </row>
    <row r="32" spans="3:24" ht="15.75" thickBot="1" x14ac:dyDescent="0.3">
      <c r="C32" s="21"/>
      <c r="D32" s="16"/>
      <c r="I32" s="17" t="s">
        <v>195</v>
      </c>
      <c r="J32" s="17">
        <v>1.6386298478863993E-3</v>
      </c>
      <c r="K32" s="17">
        <v>155.45960908627566</v>
      </c>
      <c r="L32" s="17">
        <v>135.45167810200545</v>
      </c>
      <c r="M32" s="17">
        <v>0.17710335044248418</v>
      </c>
      <c r="N32" s="17">
        <v>717.94144391040572</v>
      </c>
      <c r="O32" s="17">
        <v>4.8270265810650061E-2</v>
      </c>
      <c r="P32" s="17">
        <v>0.16532436328876735</v>
      </c>
      <c r="Q32" s="17">
        <v>0.29468114224621844</v>
      </c>
      <c r="R32" s="17">
        <v>4.7917763104974004E-2</v>
      </c>
      <c r="S32" s="17">
        <v>0.12380176866331594</v>
      </c>
      <c r="T32" s="17">
        <v>1.9552690918378302E-2</v>
      </c>
      <c r="U32" s="17">
        <v>0.3894724810354287</v>
      </c>
      <c r="V32" s="17">
        <v>1.373940133176379</v>
      </c>
      <c r="W32" s="17">
        <v>135.45167810200545</v>
      </c>
      <c r="X32" s="17">
        <v>0.15879850710839488</v>
      </c>
    </row>
    <row r="33" spans="3:4" x14ac:dyDescent="0.25">
      <c r="C33" s="21"/>
      <c r="D33" s="21"/>
    </row>
    <row r="34" spans="3:4" x14ac:dyDescent="0.25">
      <c r="C34" s="21"/>
      <c r="D34" s="2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" sqref="K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loansMod</vt:lpstr>
      <vt:lpstr>xtabs</vt:lpstr>
      <vt:lpstr>scatter plots</vt:lpstr>
      <vt:lpstr>correlations</vt:lpstr>
      <vt:lpstr>corr plots</vt:lpstr>
      <vt:lpstr>xtabs!Print_Area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cp:lastPrinted>2013-02-16T00:33:26Z</cp:lastPrinted>
  <dcterms:created xsi:type="dcterms:W3CDTF">2013-02-15T21:55:24Z</dcterms:created>
  <dcterms:modified xsi:type="dcterms:W3CDTF">2013-02-17T00:27:42Z</dcterms:modified>
</cp:coreProperties>
</file>