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DATA ANALYST\SELF STUDY\MODULE 2\HA\2.2.6\"/>
    </mc:Choice>
  </mc:AlternateContent>
  <xr:revisionPtr revIDLastSave="0" documentId="13_ncr:1_{F57BE2E2-9621-4327-BE10-271556E5377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Raw Data" sheetId="1" r:id="rId1"/>
    <sheet name="Chart" sheetId="3" r:id="rId2"/>
    <sheet name="Reference Sheet" sheetId="2" r:id="rId3"/>
  </sheets>
  <definedNames>
    <definedName name="_xlnm._FilterDatabase" localSheetId="0" hidden="1">'Raw Data'!$V$1:$W$9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8WgkYcqbEchwqx51DAluTFrz1Q=="/>
    </ext>
  </extLst>
</workbook>
</file>

<file path=xl/calcChain.xml><?xml version="1.0" encoding="utf-8"?>
<calcChain xmlns="http://schemas.openxmlformats.org/spreadsheetml/2006/main">
  <c r="Y3" i="1" l="1"/>
  <c r="W4" i="1" l="1"/>
  <c r="W5" i="1"/>
  <c r="W6" i="1"/>
  <c r="W7" i="1"/>
  <c r="W8" i="1"/>
  <c r="W9" i="1"/>
  <c r="W3" i="1"/>
  <c r="T3" i="1"/>
  <c r="Y9" i="1"/>
  <c r="Y8" i="1"/>
  <c r="Y7" i="1"/>
  <c r="Y6" i="1"/>
  <c r="Y5" i="1"/>
  <c r="Y4" i="1"/>
  <c r="T9" i="1"/>
  <c r="T14" i="1" l="1"/>
  <c r="T6" i="1"/>
  <c r="T8" i="1"/>
  <c r="T16" i="1"/>
  <c r="T13" i="1"/>
  <c r="T5" i="1"/>
  <c r="T11" i="1"/>
  <c r="T10" i="1"/>
  <c r="T7" i="1"/>
  <c r="T4" i="1"/>
  <c r="T15" i="1"/>
  <c r="T12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N4" i="1"/>
  <c r="N5" i="1"/>
  <c r="Q5" i="1" s="1"/>
  <c r="N6" i="1"/>
  <c r="Q6" i="1" s="1"/>
  <c r="N7" i="1"/>
  <c r="P7" i="1" s="1"/>
  <c r="N8" i="1"/>
  <c r="P8" i="1" s="1"/>
  <c r="N9" i="1"/>
  <c r="N10" i="1"/>
  <c r="P10" i="1" s="1"/>
  <c r="N11" i="1"/>
  <c r="P11" i="1" s="1"/>
  <c r="N12" i="1"/>
  <c r="N13" i="1"/>
  <c r="P13" i="1" s="1"/>
  <c r="N14" i="1"/>
  <c r="P14" i="1" s="1"/>
  <c r="N15" i="1"/>
  <c r="N16" i="1"/>
  <c r="N3" i="1"/>
  <c r="Q4" i="1" l="1"/>
  <c r="P4" i="1"/>
  <c r="P3" i="1"/>
  <c r="X3" i="1"/>
  <c r="X4" i="1"/>
  <c r="X6" i="1"/>
  <c r="X7" i="1"/>
  <c r="X9" i="1"/>
  <c r="X5" i="1"/>
  <c r="X8" i="1"/>
  <c r="P16" i="1"/>
  <c r="P15" i="1"/>
  <c r="P12" i="1"/>
  <c r="P9" i="1"/>
  <c r="P6" i="1"/>
  <c r="P5" i="1"/>
  <c r="Q16" i="1"/>
  <c r="Q15" i="1"/>
  <c r="Q14" i="1"/>
  <c r="Q13" i="1"/>
  <c r="Q12" i="1"/>
  <c r="Q11" i="1"/>
  <c r="Q3" i="1"/>
  <c r="Q10" i="1"/>
  <c r="Q9" i="1"/>
  <c r="Q8" i="1"/>
  <c r="Q7" i="1"/>
</calcChain>
</file>

<file path=xl/sharedStrings.xml><?xml version="1.0" encoding="utf-8"?>
<sst xmlns="http://schemas.openxmlformats.org/spreadsheetml/2006/main" count="172" uniqueCount="90">
  <si>
    <t>Company Name</t>
  </si>
  <si>
    <t>SEC Registration No.</t>
  </si>
  <si>
    <t>Region</t>
  </si>
  <si>
    <t>Rank by Gross Revenue</t>
  </si>
  <si>
    <t>Gross Revenue (in PhP B)</t>
  </si>
  <si>
    <t>FY 2015</t>
  </si>
  <si>
    <t>FY 2016</t>
  </si>
  <si>
    <t>FY 2017</t>
  </si>
  <si>
    <t>FY 2018</t>
  </si>
  <si>
    <t>FY 2019</t>
  </si>
  <si>
    <t>BDO Unibank, Inc.</t>
  </si>
  <si>
    <t>PF000034001</t>
  </si>
  <si>
    <t>National Capital Region</t>
  </si>
  <si>
    <t>-</t>
  </si>
  <si>
    <t>Globe Telecom, Inc.</t>
  </si>
  <si>
    <t>PT00001177</t>
  </si>
  <si>
    <t>Manila Electric Company</t>
  </si>
  <si>
    <t>PE100003102</t>
  </si>
  <si>
    <t>Mercury Drug Corporation</t>
  </si>
  <si>
    <t>PP000035331</t>
  </si>
  <si>
    <t>Nestlé Philippines, Inc.</t>
  </si>
  <si>
    <t>PU000018846</t>
  </si>
  <si>
    <t>CALABARZON</t>
  </si>
  <si>
    <t>Petron Corporation</t>
  </si>
  <si>
    <t>PE000031171</t>
  </si>
  <si>
    <t>Philippine Airlines, Inc.</t>
  </si>
  <si>
    <t>PRW00001037</t>
  </si>
  <si>
    <t>Pilipinas Shell Petroleum Corporation</t>
  </si>
  <si>
    <t>PE000014829</t>
  </si>
  <si>
    <t>PMFTC Inc.</t>
  </si>
  <si>
    <t>PES20091890</t>
  </si>
  <si>
    <t>San Miguel Corporation</t>
  </si>
  <si>
    <t>PV00008277</t>
  </si>
  <si>
    <t>Smart Communications, Inc.</t>
  </si>
  <si>
    <t>PT00186066</t>
  </si>
  <si>
    <t>TI (Philippines), Inc.</t>
  </si>
  <si>
    <t>PV200019290</t>
  </si>
  <si>
    <t>Cordillera Administrative Region</t>
  </si>
  <si>
    <t>Toshiba Information Equipment (Philippines), Inc.</t>
  </si>
  <si>
    <t>PTS95006536</t>
  </si>
  <si>
    <t>Toyota Motor Philippines Corporation</t>
  </si>
  <si>
    <t>PR000153869</t>
  </si>
  <si>
    <t>Prepared by: SEC ERTD-ERSD</t>
  </si>
  <si>
    <t>Basic Source of Data: Audited Financial Statements</t>
  </si>
  <si>
    <t>Code</t>
  </si>
  <si>
    <t>Industry</t>
  </si>
  <si>
    <t>Industry Short Name</t>
  </si>
  <si>
    <t>Business Number</t>
  </si>
  <si>
    <t>Registration Year</t>
  </si>
  <si>
    <t>PF</t>
  </si>
  <si>
    <t>Financial Institution</t>
  </si>
  <si>
    <t>FIN</t>
  </si>
  <si>
    <t>4001</t>
  </si>
  <si>
    <t>PT</t>
  </si>
  <si>
    <t>Telecommunication</t>
  </si>
  <si>
    <t>TEL</t>
  </si>
  <si>
    <t>1177</t>
  </si>
  <si>
    <t>PE</t>
  </si>
  <si>
    <t>Energy</t>
  </si>
  <si>
    <t>ENE</t>
  </si>
  <si>
    <t>3102</t>
  </si>
  <si>
    <t>PP</t>
  </si>
  <si>
    <t>Pharmaceutical Preparations</t>
  </si>
  <si>
    <t>PHA</t>
  </si>
  <si>
    <t>5331</t>
  </si>
  <si>
    <t>PU</t>
  </si>
  <si>
    <t>Utilities</t>
  </si>
  <si>
    <t>UTI</t>
  </si>
  <si>
    <t>8846</t>
  </si>
  <si>
    <t>PR</t>
  </si>
  <si>
    <t>Transport</t>
  </si>
  <si>
    <t>TRA</t>
  </si>
  <si>
    <t>1171</t>
  </si>
  <si>
    <t>PV</t>
  </si>
  <si>
    <t>Various</t>
  </si>
  <si>
    <t>VAR</t>
  </si>
  <si>
    <t>1037</t>
  </si>
  <si>
    <t>4829</t>
  </si>
  <si>
    <t>1890</t>
  </si>
  <si>
    <t>8277</t>
  </si>
  <si>
    <t>6066</t>
  </si>
  <si>
    <t>9290</t>
  </si>
  <si>
    <t>6536</t>
  </si>
  <si>
    <t>3869</t>
  </si>
  <si>
    <t>Average Revenue</t>
  </si>
  <si>
    <t>Total Revenue</t>
  </si>
  <si>
    <t>Top 5 Companies with the Highest Gross Revenue (2015-2019)</t>
  </si>
  <si>
    <t xml:space="preserve"> Gross Revenue Formula 1 (in PhP B) </t>
  </si>
  <si>
    <t xml:space="preserve">Gross Revenue  Formula 2 (in PhP B) </t>
  </si>
  <si>
    <t>Industry Performance According to Gross Revenue (2015-2019)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</si>
</sst>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-464]#,##0.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DFD00"/>
      </patternFill>
    </fill>
    <fill>
      <patternFill patternType="solid">
        <fgColor theme="9" tint="0.79998168889431442"/>
        <bgColor rgb="FFF2FFC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8" fillId="0" borderId="0" xfId="0" applyFont="1" applyAlignment="1">
      <alignment horizontal="left" vertical="center" wrapText="1"/>
    </xf>
    <xf numFmtId="49" fontId="8" fillId="0" borderId="0" xfId="0" quotePrefix="1" applyNumberFormat="1" applyFont="1" applyAlignment="1">
      <alignment horizontal="left" vertical="center" wrapText="1"/>
    </xf>
    <xf numFmtId="164" fontId="1" fillId="0" borderId="0" xfId="0" applyNumberFormat="1" applyFont="1"/>
    <xf numFmtId="0" fontId="8" fillId="2" borderId="0" xfId="0" applyFont="1" applyFill="1" applyAlignment="1">
      <alignment horizontal="left" vertical="center" wrapText="1"/>
    </xf>
    <xf numFmtId="164" fontId="1" fillId="2" borderId="0" xfId="0" applyNumberFormat="1" applyFont="1" applyFill="1"/>
    <xf numFmtId="0" fontId="1" fillId="2" borderId="0" xfId="0" applyFont="1" applyFill="1"/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1" fillId="0" borderId="2" xfId="0" applyFont="1" applyBorder="1"/>
    <xf numFmtId="0" fontId="6" fillId="4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49" fontId="8" fillId="0" borderId="2" xfId="0" quotePrefix="1" applyNumberFormat="1" applyFont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left" vertical="center" wrapText="1"/>
    </xf>
    <xf numFmtId="164" fontId="1" fillId="0" borderId="2" xfId="0" applyNumberFormat="1" applyFont="1" applyBorder="1"/>
    <xf numFmtId="0" fontId="6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/>
    <xf numFmtId="0" fontId="6" fillId="0" borderId="2" xfId="0" applyFont="1" applyBorder="1" applyAlignment="1">
      <alignment horizontal="left" vertical="center"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Industry</a:t>
            </a:r>
            <a:r>
              <a:rPr lang="en-US" b="1" baseline="0"/>
              <a:t> Performance</a:t>
            </a:r>
            <a:r>
              <a:rPr lang="en-US" b="1"/>
              <a:t> According to Gross Revenue (2015-2019)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Data'!$X$1:$X$2</c:f>
              <c:strCache>
                <c:ptCount val="2"/>
                <c:pt idx="0">
                  <c:v>Industry Performance According to Gross Revenue (2015-2019)</c:v>
                </c:pt>
                <c:pt idx="1">
                  <c:v> Gross Revenue Formula 1 (in PhP B)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'Raw Data'!$V$3:$W$9</c:f>
              <c:multiLvlStrCache>
                <c:ptCount val="7"/>
                <c:lvl>
                  <c:pt idx="0">
                    <c:v>ENE</c:v>
                  </c:pt>
                  <c:pt idx="1">
                    <c:v>TRA</c:v>
                  </c:pt>
                  <c:pt idx="2">
                    <c:v>VAR</c:v>
                  </c:pt>
                  <c:pt idx="3">
                    <c:v>PHA</c:v>
                  </c:pt>
                  <c:pt idx="4">
                    <c:v>TEL</c:v>
                  </c:pt>
                  <c:pt idx="5">
                    <c:v>UTI</c:v>
                  </c:pt>
                  <c:pt idx="6">
                    <c:v>FIN</c:v>
                  </c:pt>
                </c:lvl>
                <c:lvl>
                  <c:pt idx="0">
                    <c:v>Energy</c:v>
                  </c:pt>
                  <c:pt idx="1">
                    <c:v>Transport</c:v>
                  </c:pt>
                  <c:pt idx="2">
                    <c:v>Various</c:v>
                  </c:pt>
                  <c:pt idx="3">
                    <c:v>Pharmaceutical Preparations</c:v>
                  </c:pt>
                  <c:pt idx="4">
                    <c:v>Telecommunication</c:v>
                  </c:pt>
                  <c:pt idx="5">
                    <c:v>Utilities</c:v>
                  </c:pt>
                  <c:pt idx="6">
                    <c:v>Financial Institution</c:v>
                  </c:pt>
                </c:lvl>
              </c:multiLvlStrCache>
            </c:multiLvlStrRef>
          </c:cat>
          <c:val>
            <c:numRef>
              <c:f>'Raw Data'!$X$3:$X$9</c:f>
              <c:numCache>
                <c:formatCode>[$₱-464]#,##0.0</c:formatCode>
                <c:ptCount val="7"/>
                <c:pt idx="0">
                  <c:v>4301.2000000000007</c:v>
                </c:pt>
                <c:pt idx="1">
                  <c:v>1280.1999999999998</c:v>
                </c:pt>
                <c:pt idx="2">
                  <c:v>955.09999999999991</c:v>
                </c:pt>
                <c:pt idx="3">
                  <c:v>676.8</c:v>
                </c:pt>
                <c:pt idx="4">
                  <c:v>636.59999999999991</c:v>
                </c:pt>
                <c:pt idx="5">
                  <c:v>527.70000000000005</c:v>
                </c:pt>
                <c:pt idx="6">
                  <c:v>482.4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7D1-9B7D-9C19F588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338351"/>
        <c:axId val="15673579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'Raw Data'!$Y$1:$Y$2</c15:sqref>
                        </c15:formulaRef>
                      </c:ext>
                    </c:extLst>
                    <c:strCache>
                      <c:ptCount val="2"/>
                      <c:pt idx="0">
                        <c:v>Industry Performance According to Gross Revenue (2015-2019)</c:v>
                      </c:pt>
                      <c:pt idx="1">
                        <c:v>Gross Revenue  Formula 2 (in PhP B)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'Raw Data'!$V$3:$W$9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ENE</c:v>
                        </c:pt>
                        <c:pt idx="1">
                          <c:v>TRA</c:v>
                        </c:pt>
                        <c:pt idx="2">
                          <c:v>VAR</c:v>
                        </c:pt>
                        <c:pt idx="3">
                          <c:v>PHA</c:v>
                        </c:pt>
                        <c:pt idx="4">
                          <c:v>TEL</c:v>
                        </c:pt>
                        <c:pt idx="5">
                          <c:v>UTI</c:v>
                        </c:pt>
                        <c:pt idx="6">
                          <c:v>FIN</c:v>
                        </c:pt>
                      </c:lvl>
                      <c:lvl>
                        <c:pt idx="0">
                          <c:v>Energy</c:v>
                        </c:pt>
                        <c:pt idx="1">
                          <c:v>Transport</c:v>
                        </c:pt>
                        <c:pt idx="2">
                          <c:v>Various</c:v>
                        </c:pt>
                        <c:pt idx="3">
                          <c:v>Pharmaceutical Preparations</c:v>
                        </c:pt>
                        <c:pt idx="4">
                          <c:v>Telecommunication</c:v>
                        </c:pt>
                        <c:pt idx="5">
                          <c:v>Utilities</c:v>
                        </c:pt>
                        <c:pt idx="6">
                          <c:v>Financial Institution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'Raw Data'!$Y$3:$Y$9</c15:sqref>
                        </c15:formulaRef>
                      </c:ext>
                    </c:extLst>
                    <c:numCache>
                      <c:formatCode>[$₱-464]#,##0.0</c:formatCode>
                      <c:ptCount val="7"/>
                      <c:pt idx="0">
                        <c:v>4301.2</c:v>
                      </c:pt>
                      <c:pt idx="1">
                        <c:v>1280.1999999999998</c:v>
                      </c:pt>
                      <c:pt idx="2">
                        <c:v>955.09999999999991</c:v>
                      </c:pt>
                      <c:pt idx="3">
                        <c:v>676.8</c:v>
                      </c:pt>
                      <c:pt idx="4">
                        <c:v>636.6</c:v>
                      </c:pt>
                      <c:pt idx="5">
                        <c:v>527.70000000000005</c:v>
                      </c:pt>
                      <c:pt idx="6">
                        <c:v>482.4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F1D-47D1-9B7D-9C19F588E8C0}"/>
                  </c:ext>
                </c:extLst>
              </c15:ser>
            </c15:filteredBarSeries>
          </c:ext>
        </c:extLst>
      </c:barChart>
      <c:catAx>
        <c:axId val="16823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7919"/>
        <c:crosses val="autoZero"/>
        <c:auto val="1"/>
        <c:lblAlgn val="ctr"/>
        <c:lblOffset val="100"/>
        <c:noMultiLvlLbl val="0"/>
      </c:catAx>
      <c:valAx>
        <c:axId val="1567357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₱-464]#,##0.0" sourceLinked="1"/>
        <c:majorTickMark val="none"/>
        <c:minorTickMark val="none"/>
        <c:tickLblPos val="nextTo"/>
        <c:crossAx val="16823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352426</xdr:colOff>
      <xdr:row>5</xdr:row>
      <xdr:rowOff>171450</xdr:rowOff>
    </xdr:from>
    <xdr:to>
      <xdr:col>21</xdr:col>
      <xdr:colOff>123826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F8B7A-3868-4EAE-98CC-D2F30F30D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opLeftCell="B1" zoomScaleNormal="100" workbookViewId="0">
      <selection activeCell="Y3" sqref="Y3"/>
    </sheetView>
  </sheetViews>
  <sheetFormatPr defaultColWidth="14.42578125" defaultRowHeight="15" customHeight="1" x14ac:dyDescent="0.25"/>
  <cols>
    <col min="1" max="1" width="50.42578125" style="4" customWidth="1"/>
    <col min="2" max="2" width="22.28515625" style="4" customWidth="1"/>
    <col min="3" max="3" width="15.28515625" style="4" customWidth="1"/>
    <col min="4" max="8" width="9.140625" style="4" customWidth="1"/>
    <col min="9" max="9" width="14.42578125" style="4"/>
    <col min="10" max="10" width="9.140625" style="4" customWidth="1"/>
    <col min="11" max="11" width="10.7109375" style="4" customWidth="1"/>
    <col min="12" max="13" width="9.140625" style="4" customWidth="1"/>
    <col min="14" max="14" width="26.85546875" style="4" bestFit="1" customWidth="1"/>
    <col min="15" max="15" width="14.85546875" style="4" customWidth="1"/>
    <col min="16" max="16" width="8.7109375" style="4" customWidth="1"/>
    <col min="17" max="17" width="14.28515625" style="4" bestFit="1" customWidth="1"/>
    <col min="18" max="18" width="8.7109375" style="4" customWidth="1"/>
    <col min="19" max="19" width="40.5703125" style="4" customWidth="1"/>
    <col min="20" max="20" width="15.140625" style="4" customWidth="1"/>
    <col min="21" max="21" width="8.7109375" style="4" customWidth="1"/>
    <col min="22" max="22" width="31.28515625" style="4" customWidth="1"/>
    <col min="23" max="23" width="15.28515625" style="4" customWidth="1"/>
    <col min="24" max="24" width="20.140625" style="4" customWidth="1"/>
    <col min="25" max="25" width="20.5703125" style="4" customWidth="1"/>
    <col min="26" max="26" width="8.7109375" style="4" customWidth="1"/>
    <col min="27" max="16384" width="14.42578125" style="4"/>
  </cols>
  <sheetData>
    <row r="1" spans="1:25" ht="15" customHeight="1" x14ac:dyDescent="0.25">
      <c r="A1" s="29" t="s">
        <v>0</v>
      </c>
      <c r="B1" s="29" t="s">
        <v>1</v>
      </c>
      <c r="C1" s="29" t="s">
        <v>2</v>
      </c>
      <c r="D1" s="24" t="s">
        <v>3</v>
      </c>
      <c r="E1" s="25"/>
      <c r="F1" s="25"/>
      <c r="G1" s="25"/>
      <c r="H1" s="25"/>
      <c r="I1" s="26" t="s">
        <v>4</v>
      </c>
      <c r="J1" s="25"/>
      <c r="K1" s="25"/>
      <c r="L1" s="25"/>
      <c r="M1" s="25"/>
      <c r="N1" s="16"/>
      <c r="O1" s="16"/>
      <c r="P1" s="16"/>
      <c r="Q1" s="16"/>
      <c r="S1" s="5" t="s">
        <v>86</v>
      </c>
      <c r="V1" s="5" t="s">
        <v>89</v>
      </c>
    </row>
    <row r="2" spans="1:25" ht="25.5" x14ac:dyDescent="0.25">
      <c r="A2" s="30"/>
      <c r="B2" s="30"/>
      <c r="C2" s="30"/>
      <c r="D2" s="18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9" t="s">
        <v>5</v>
      </c>
      <c r="J2" s="19" t="s">
        <v>6</v>
      </c>
      <c r="K2" s="19" t="s">
        <v>7</v>
      </c>
      <c r="L2" s="19" t="s">
        <v>8</v>
      </c>
      <c r="M2" s="19" t="s">
        <v>9</v>
      </c>
      <c r="N2" s="15" t="s">
        <v>45</v>
      </c>
      <c r="O2" s="15" t="s">
        <v>48</v>
      </c>
      <c r="P2" s="15" t="s">
        <v>84</v>
      </c>
      <c r="Q2" s="15" t="s">
        <v>85</v>
      </c>
      <c r="S2" s="14" t="s">
        <v>0</v>
      </c>
      <c r="T2" s="14" t="s">
        <v>4</v>
      </c>
      <c r="V2" s="14" t="s">
        <v>45</v>
      </c>
      <c r="W2" s="14" t="s">
        <v>46</v>
      </c>
      <c r="X2" s="14" t="s">
        <v>87</v>
      </c>
      <c r="Y2" s="14" t="s">
        <v>88</v>
      </c>
    </row>
    <row r="3" spans="1:25" ht="25.5" x14ac:dyDescent="0.25">
      <c r="A3" s="20" t="s">
        <v>10</v>
      </c>
      <c r="B3" s="21" t="s">
        <v>11</v>
      </c>
      <c r="C3" s="20" t="s">
        <v>12</v>
      </c>
      <c r="D3" s="20" t="s">
        <v>13</v>
      </c>
      <c r="E3" s="20" t="s">
        <v>13</v>
      </c>
      <c r="F3" s="20">
        <v>10</v>
      </c>
      <c r="G3" s="20">
        <v>7</v>
      </c>
      <c r="H3" s="20">
        <v>4</v>
      </c>
      <c r="I3" s="22" t="s">
        <v>13</v>
      </c>
      <c r="J3" s="22" t="s">
        <v>13</v>
      </c>
      <c r="K3" s="22">
        <v>127.8</v>
      </c>
      <c r="L3" s="22">
        <v>158.4</v>
      </c>
      <c r="M3" s="22">
        <v>196.2</v>
      </c>
      <c r="N3" s="17" t="str">
        <f>VLOOKUP(LEFT(B3,2),'Reference Sheet'!$A$1:$B$8,2,0)</f>
        <v>Financial Institution</v>
      </c>
      <c r="O3" s="17">
        <f>VLOOKUP(RIGHT(B3,4),'Reference Sheet'!$E$1:$F$15,2,0)</f>
        <v>1984</v>
      </c>
      <c r="P3" s="23" t="str">
        <f>IF(AND(N3="Energy",O3&gt;1990), AVERAGE(I3:M3), " ")</f>
        <v xml:space="preserve"> </v>
      </c>
      <c r="Q3" s="23" t="str">
        <f>IF(AND(OR(N3="Utilities",N3="Transport"),C3="National Capital Region"),SUM(I3:M3), "Not Applicable")</f>
        <v>Not Applicable</v>
      </c>
      <c r="S3" s="9" t="s">
        <v>23</v>
      </c>
      <c r="T3" s="10">
        <f>SUM($I$8:$M$8)</f>
        <v>1433.9</v>
      </c>
      <c r="V3" s="11" t="s">
        <v>58</v>
      </c>
      <c r="W3" s="11" t="str">
        <f>VLOOKUP(V3,'Reference Sheet'!$B$1:$C$8,2,0)</f>
        <v>ENE</v>
      </c>
      <c r="X3" s="10">
        <f>SUM(SUMIF($N$3:$N$16,V3,$I$3:$I$16),SUMIF($N$3:$N$16,V3,$J$3:$J$16),SUMIF($N$3:$N$16,V3,$K$3:$K$16),SUMIF($N$3:$N$16,V3,$L$3:$L$16),SUMIF($N$3:$N$16,V3,$M$3:$M$16))</f>
        <v>4301.2000000000007</v>
      </c>
      <c r="Y3" s="10">
        <f>SUM(I5:M5,I8:M8,I10:M11)</f>
        <v>4301.2</v>
      </c>
    </row>
    <row r="4" spans="1:25" ht="25.5" x14ac:dyDescent="0.25">
      <c r="A4" s="20" t="s">
        <v>14</v>
      </c>
      <c r="B4" s="21" t="s">
        <v>15</v>
      </c>
      <c r="C4" s="20" t="s">
        <v>12</v>
      </c>
      <c r="D4" s="20" t="s">
        <v>13</v>
      </c>
      <c r="E4" s="20" t="s">
        <v>13</v>
      </c>
      <c r="F4" s="20" t="s">
        <v>13</v>
      </c>
      <c r="G4" s="20" t="s">
        <v>13</v>
      </c>
      <c r="H4" s="20">
        <v>8</v>
      </c>
      <c r="I4" s="22" t="s">
        <v>13</v>
      </c>
      <c r="J4" s="22" t="s">
        <v>13</v>
      </c>
      <c r="K4" s="22" t="s">
        <v>13</v>
      </c>
      <c r="L4" s="22" t="s">
        <v>13</v>
      </c>
      <c r="M4" s="22">
        <v>144</v>
      </c>
      <c r="N4" s="17" t="str">
        <f>VLOOKUP(LEFT(B4,2),'Reference Sheet'!$A$1:$B$8,2,0)</f>
        <v>Telecommunication</v>
      </c>
      <c r="O4" s="17">
        <f>VLOOKUP(RIGHT(B4,4),'Reference Sheet'!$E$1:$F$15,2,0)</f>
        <v>1980</v>
      </c>
      <c r="P4" s="23" t="str">
        <f>IF(AND(N4="Energy",O4&gt;1990), AVERAGE(I4:M4), " ")</f>
        <v xml:space="preserve"> </v>
      </c>
      <c r="Q4" s="23" t="str">
        <f t="shared" ref="Q4:Q16" si="0">IF(AND(OR(N4="Utilities",N4="Transport"),C4="National Capital Region"),SUM(I4:M4), "Not Applicable")</f>
        <v>Not Applicable</v>
      </c>
      <c r="S4" s="9" t="s">
        <v>16</v>
      </c>
      <c r="T4" s="10">
        <f>SUM($I$5:$M$5)</f>
        <v>1385.9</v>
      </c>
      <c r="V4" s="4" t="s">
        <v>70</v>
      </c>
      <c r="W4" s="4" t="str">
        <f>VLOOKUP(V4,'Reference Sheet'!$B$1:$C$8,2,0)</f>
        <v>TRA</v>
      </c>
      <c r="X4" s="8">
        <f t="shared" ref="X4:X9" si="1">SUM(SUMIF($N$3:$N$16,V4,$I$3:$I$16),SUMIF($N$3:$N$16,V4,$J$3:$J$16),SUMIF($N$3:$N$16,V4,$K$3:$K$16),SUMIF($N$3:$N$16,V4,$L$3:$L$16),SUMIF($N$3:$N$16,V4,$M$3:$M$16))</f>
        <v>1280.1999999999998</v>
      </c>
      <c r="Y4" s="8">
        <f>SUM(I16:M16,I9:M9)</f>
        <v>1280.1999999999998</v>
      </c>
    </row>
    <row r="5" spans="1:25" ht="25.5" x14ac:dyDescent="0.25">
      <c r="A5" s="20" t="s">
        <v>16</v>
      </c>
      <c r="B5" s="21" t="s">
        <v>17</v>
      </c>
      <c r="C5" s="20" t="s">
        <v>12</v>
      </c>
      <c r="D5" s="20">
        <v>1</v>
      </c>
      <c r="E5" s="20">
        <v>1</v>
      </c>
      <c r="F5" s="20">
        <v>1</v>
      </c>
      <c r="G5" s="20">
        <v>3</v>
      </c>
      <c r="H5" s="20">
        <v>2</v>
      </c>
      <c r="I5" s="22">
        <v>250.1</v>
      </c>
      <c r="J5" s="22">
        <v>250.7</v>
      </c>
      <c r="K5" s="22">
        <v>278</v>
      </c>
      <c r="L5" s="22">
        <v>298</v>
      </c>
      <c r="M5" s="22">
        <v>309.10000000000002</v>
      </c>
      <c r="N5" s="17" t="str">
        <f>VLOOKUP(LEFT(B5,2),'Reference Sheet'!$A$1:$B$8,2,0)</f>
        <v>Energy</v>
      </c>
      <c r="O5" s="17">
        <f>VLOOKUP(RIGHT(B5,4),'Reference Sheet'!$E$1:$F$15,2,0)</f>
        <v>1991</v>
      </c>
      <c r="P5" s="23">
        <f t="shared" ref="P5:P16" si="2">IF(AND(N5="Energy",O5&gt;1990), AVERAGE(I5:M5), " ")</f>
        <v>277.18</v>
      </c>
      <c r="Q5" s="23" t="str">
        <f t="shared" si="0"/>
        <v>Not Applicable</v>
      </c>
      <c r="S5" s="9" t="s">
        <v>27</v>
      </c>
      <c r="T5" s="10">
        <f>SUM($I$10:$M$10)</f>
        <v>928.2</v>
      </c>
      <c r="V5" s="4" t="s">
        <v>74</v>
      </c>
      <c r="W5" s="4" t="str">
        <f>VLOOKUP(V5,'Reference Sheet'!$B$1:$C$8,2,0)</f>
        <v>VAR</v>
      </c>
      <c r="X5" s="8">
        <f t="shared" si="1"/>
        <v>955.09999999999991</v>
      </c>
      <c r="Y5" s="8">
        <f>SUM(I12:M12,I14:M14)</f>
        <v>955.09999999999991</v>
      </c>
    </row>
    <row r="6" spans="1:25" ht="25.5" x14ac:dyDescent="0.25">
      <c r="A6" s="20" t="s">
        <v>18</v>
      </c>
      <c r="B6" s="21" t="s">
        <v>19</v>
      </c>
      <c r="C6" s="20" t="s">
        <v>12</v>
      </c>
      <c r="D6" s="20">
        <v>8</v>
      </c>
      <c r="E6" s="20">
        <v>6</v>
      </c>
      <c r="F6" s="20">
        <v>7</v>
      </c>
      <c r="G6" s="20">
        <v>10</v>
      </c>
      <c r="H6" s="20">
        <v>6</v>
      </c>
      <c r="I6" s="22">
        <v>112.8</v>
      </c>
      <c r="J6" s="22">
        <v>123.6</v>
      </c>
      <c r="K6" s="22">
        <v>133.5</v>
      </c>
      <c r="L6" s="22">
        <v>145.69999999999999</v>
      </c>
      <c r="M6" s="22">
        <v>161.19999999999999</v>
      </c>
      <c r="N6" s="17" t="str">
        <f>VLOOKUP(LEFT(B6,2),'Reference Sheet'!$A$1:$B$8,2,0)</f>
        <v>Pharmaceutical Preparations</v>
      </c>
      <c r="O6" s="17">
        <f>VLOOKUP(RIGHT(B6,4),'Reference Sheet'!$E$1:$F$15,2,0)</f>
        <v>1982</v>
      </c>
      <c r="P6" s="23" t="str">
        <f t="shared" si="2"/>
        <v xml:space="preserve"> </v>
      </c>
      <c r="Q6" s="23" t="str">
        <f t="shared" si="0"/>
        <v>Not Applicable</v>
      </c>
      <c r="S6" s="9" t="s">
        <v>40</v>
      </c>
      <c r="T6" s="10">
        <f>SUM($I$16:$M$16)</f>
        <v>756.5</v>
      </c>
      <c r="V6" s="4" t="s">
        <v>62</v>
      </c>
      <c r="W6" s="4" t="str">
        <f>VLOOKUP(V6,'Reference Sheet'!$B$1:$C$8,2,0)</f>
        <v>PHA</v>
      </c>
      <c r="X6" s="8">
        <f t="shared" si="1"/>
        <v>676.8</v>
      </c>
      <c r="Y6" s="8">
        <f>SUM(I6:M6)</f>
        <v>676.8</v>
      </c>
    </row>
    <row r="7" spans="1:25" x14ac:dyDescent="0.25">
      <c r="A7" s="20" t="s">
        <v>20</v>
      </c>
      <c r="B7" s="21" t="s">
        <v>21</v>
      </c>
      <c r="C7" s="20" t="s">
        <v>22</v>
      </c>
      <c r="D7" s="20">
        <v>5</v>
      </c>
      <c r="E7" s="20">
        <v>5</v>
      </c>
      <c r="F7" s="20">
        <v>8</v>
      </c>
      <c r="G7" s="20" t="s">
        <v>13</v>
      </c>
      <c r="H7" s="20">
        <v>10</v>
      </c>
      <c r="I7" s="22">
        <v>122.2</v>
      </c>
      <c r="J7" s="22">
        <v>132.19999999999999</v>
      </c>
      <c r="K7" s="22">
        <v>133</v>
      </c>
      <c r="L7" s="22" t="s">
        <v>13</v>
      </c>
      <c r="M7" s="22">
        <v>140.30000000000001</v>
      </c>
      <c r="N7" s="17" t="str">
        <f>VLOOKUP(LEFT(B7,2),'Reference Sheet'!$A$1:$B$8,2,0)</f>
        <v>Utilities</v>
      </c>
      <c r="O7" s="17">
        <f>VLOOKUP(RIGHT(B7,4),'Reference Sheet'!$E$1:$F$15,2,0)</f>
        <v>1998</v>
      </c>
      <c r="P7" s="23" t="str">
        <f t="shared" si="2"/>
        <v xml:space="preserve"> </v>
      </c>
      <c r="Q7" s="23" t="str">
        <f t="shared" si="0"/>
        <v>Not Applicable</v>
      </c>
      <c r="S7" s="9" t="s">
        <v>18</v>
      </c>
      <c r="T7" s="10">
        <f>SUM($I$6:$M$6)</f>
        <v>676.8</v>
      </c>
      <c r="V7" s="4" t="s">
        <v>54</v>
      </c>
      <c r="W7" s="4" t="str">
        <f>VLOOKUP(V7,'Reference Sheet'!$B$1:$C$8,2,0)</f>
        <v>TEL</v>
      </c>
      <c r="X7" s="8">
        <f t="shared" si="1"/>
        <v>636.59999999999991</v>
      </c>
      <c r="Y7" s="8">
        <f>SUM(I4:M4,I13:M13,I15:M15)</f>
        <v>636.6</v>
      </c>
    </row>
    <row r="8" spans="1:25" ht="25.5" x14ac:dyDescent="0.25">
      <c r="A8" s="20" t="s">
        <v>23</v>
      </c>
      <c r="B8" s="21" t="s">
        <v>24</v>
      </c>
      <c r="C8" s="20" t="s">
        <v>12</v>
      </c>
      <c r="D8" s="20">
        <v>2</v>
      </c>
      <c r="E8" s="20">
        <v>2</v>
      </c>
      <c r="F8" s="20">
        <v>2</v>
      </c>
      <c r="G8" s="20">
        <v>2</v>
      </c>
      <c r="H8" s="20">
        <v>1</v>
      </c>
      <c r="I8" s="22">
        <v>241.4</v>
      </c>
      <c r="J8" s="22">
        <v>231.4</v>
      </c>
      <c r="K8" s="22">
        <v>275.10000000000002</v>
      </c>
      <c r="L8" s="22">
        <v>362</v>
      </c>
      <c r="M8" s="22">
        <v>324</v>
      </c>
      <c r="N8" s="17" t="str">
        <f>VLOOKUP(LEFT(B8,2),'Reference Sheet'!$A$1:$B$8,2,0)</f>
        <v>Energy</v>
      </c>
      <c r="O8" s="17">
        <f>VLOOKUP(RIGHT(B8,4),'Reference Sheet'!$E$1:$F$15,2,0)</f>
        <v>1989</v>
      </c>
      <c r="P8" s="23" t="str">
        <f t="shared" si="2"/>
        <v xml:space="preserve"> </v>
      </c>
      <c r="Q8" s="23" t="str">
        <f t="shared" si="0"/>
        <v>Not Applicable</v>
      </c>
      <c r="S8" s="6" t="s">
        <v>35</v>
      </c>
      <c r="T8" s="8">
        <f>SUM($I$14:$M$14)</f>
        <v>571</v>
      </c>
      <c r="V8" s="4" t="s">
        <v>66</v>
      </c>
      <c r="W8" s="4" t="str">
        <f>VLOOKUP(V8,'Reference Sheet'!$B$1:$C$8,2,0)</f>
        <v>UTI</v>
      </c>
      <c r="X8" s="8">
        <f t="shared" si="1"/>
        <v>527.70000000000005</v>
      </c>
      <c r="Y8" s="8">
        <f>SUM(I7:M7)</f>
        <v>527.70000000000005</v>
      </c>
    </row>
    <row r="9" spans="1:25" ht="25.5" x14ac:dyDescent="0.25">
      <c r="A9" s="20" t="s">
        <v>25</v>
      </c>
      <c r="B9" s="21" t="s">
        <v>26</v>
      </c>
      <c r="C9" s="20" t="s">
        <v>12</v>
      </c>
      <c r="D9" s="20">
        <v>9</v>
      </c>
      <c r="E9" s="20">
        <v>8</v>
      </c>
      <c r="F9" s="20">
        <v>6</v>
      </c>
      <c r="G9" s="20">
        <v>6</v>
      </c>
      <c r="H9" s="20" t="s">
        <v>13</v>
      </c>
      <c r="I9" s="22">
        <v>109.3</v>
      </c>
      <c r="J9" s="22">
        <v>120.6</v>
      </c>
      <c r="K9" s="22">
        <v>134.19999999999999</v>
      </c>
      <c r="L9" s="22">
        <v>159.6</v>
      </c>
      <c r="M9" s="22" t="s">
        <v>13</v>
      </c>
      <c r="N9" s="17" t="str">
        <f>VLOOKUP(LEFT(B9,2),'Reference Sheet'!$A$1:$B$8,2,0)</f>
        <v>Transport</v>
      </c>
      <c r="O9" s="17">
        <f>VLOOKUP(RIGHT(B9,4),'Reference Sheet'!$E$1:$F$15,2,0)</f>
        <v>2000</v>
      </c>
      <c r="P9" s="23" t="str">
        <f t="shared" si="2"/>
        <v xml:space="preserve"> </v>
      </c>
      <c r="Q9" s="23">
        <f t="shared" si="0"/>
        <v>523.69999999999993</v>
      </c>
      <c r="S9" s="6" t="s">
        <v>29</v>
      </c>
      <c r="T9" s="8">
        <f>SUM($I$11:$M$11)</f>
        <v>553.20000000000005</v>
      </c>
      <c r="V9" s="4" t="s">
        <v>50</v>
      </c>
      <c r="W9" s="4" t="str">
        <f>VLOOKUP(V9,'Reference Sheet'!$B$1:$C$8,2,0)</f>
        <v>FIN</v>
      </c>
      <c r="X9" s="8">
        <f t="shared" si="1"/>
        <v>482.4</v>
      </c>
      <c r="Y9" s="8">
        <f>SUM(I3:M3)</f>
        <v>482.4</v>
      </c>
    </row>
    <row r="10" spans="1:25" ht="25.5" x14ac:dyDescent="0.25">
      <c r="A10" s="20" t="s">
        <v>27</v>
      </c>
      <c r="B10" s="21" t="s">
        <v>28</v>
      </c>
      <c r="C10" s="20" t="s">
        <v>12</v>
      </c>
      <c r="D10" s="20">
        <v>3</v>
      </c>
      <c r="E10" s="20">
        <v>4</v>
      </c>
      <c r="F10" s="20">
        <v>3</v>
      </c>
      <c r="G10" s="20">
        <v>4</v>
      </c>
      <c r="H10" s="20">
        <v>3</v>
      </c>
      <c r="I10" s="22">
        <v>157.69999999999999</v>
      </c>
      <c r="J10" s="22">
        <v>143.30000000000001</v>
      </c>
      <c r="K10" s="22">
        <v>176.7</v>
      </c>
      <c r="L10" s="22">
        <v>224.8</v>
      </c>
      <c r="M10" s="22">
        <v>225.7</v>
      </c>
      <c r="N10" s="17" t="str">
        <f>VLOOKUP(LEFT(B10,2),'Reference Sheet'!$A$1:$B$8,2,0)</f>
        <v>Energy</v>
      </c>
      <c r="O10" s="17">
        <f>VLOOKUP(RIGHT(B10,4),'Reference Sheet'!$E$1:$F$15,2,0)</f>
        <v>1999</v>
      </c>
      <c r="P10" s="23">
        <f t="shared" si="2"/>
        <v>185.64000000000001</v>
      </c>
      <c r="Q10" s="23" t="str">
        <f t="shared" si="0"/>
        <v>Not Applicable</v>
      </c>
      <c r="S10" s="6" t="s">
        <v>20</v>
      </c>
      <c r="T10" s="8">
        <f>SUM($I$7:$M$7)</f>
        <v>527.70000000000005</v>
      </c>
    </row>
    <row r="11" spans="1:25" ht="25.5" x14ac:dyDescent="0.25">
      <c r="A11" s="20" t="s">
        <v>29</v>
      </c>
      <c r="B11" s="21" t="s">
        <v>30</v>
      </c>
      <c r="C11" s="20" t="s">
        <v>12</v>
      </c>
      <c r="D11" s="20">
        <v>6</v>
      </c>
      <c r="E11" s="20">
        <v>9</v>
      </c>
      <c r="F11" s="20" t="s">
        <v>13</v>
      </c>
      <c r="G11" s="20">
        <v>9</v>
      </c>
      <c r="H11" s="20">
        <v>5</v>
      </c>
      <c r="I11" s="22">
        <v>116.9</v>
      </c>
      <c r="J11" s="22">
        <v>114.5</v>
      </c>
      <c r="K11" s="22" t="s">
        <v>13</v>
      </c>
      <c r="L11" s="22">
        <v>148</v>
      </c>
      <c r="M11" s="22">
        <v>173.8</v>
      </c>
      <c r="N11" s="17" t="str">
        <f>VLOOKUP(LEFT(B11,2),'Reference Sheet'!$A$1:$B$8,2,0)</f>
        <v>Energy</v>
      </c>
      <c r="O11" s="17">
        <f>VLOOKUP(RIGHT(B11,4),'Reference Sheet'!$E$1:$F$15,2,0)</f>
        <v>1989</v>
      </c>
      <c r="P11" s="23" t="str">
        <f t="shared" si="2"/>
        <v xml:space="preserve"> </v>
      </c>
      <c r="Q11" s="23" t="str">
        <f t="shared" si="0"/>
        <v>Not Applicable</v>
      </c>
      <c r="S11" s="6" t="s">
        <v>25</v>
      </c>
      <c r="T11" s="8">
        <f>SUM($I$9:$M$9)</f>
        <v>523.69999999999993</v>
      </c>
    </row>
    <row r="12" spans="1:25" ht="25.5" x14ac:dyDescent="0.25">
      <c r="A12" s="20" t="s">
        <v>31</v>
      </c>
      <c r="B12" s="21" t="s">
        <v>32</v>
      </c>
      <c r="C12" s="20" t="s">
        <v>12</v>
      </c>
      <c r="D12" s="20" t="s">
        <v>13</v>
      </c>
      <c r="E12" s="20" t="s">
        <v>13</v>
      </c>
      <c r="F12" s="20" t="s">
        <v>13</v>
      </c>
      <c r="G12" s="20">
        <v>1</v>
      </c>
      <c r="H12" s="20" t="s">
        <v>13</v>
      </c>
      <c r="I12" s="22" t="s">
        <v>13</v>
      </c>
      <c r="J12" s="22" t="s">
        <v>13</v>
      </c>
      <c r="K12" s="22" t="s">
        <v>13</v>
      </c>
      <c r="L12" s="22">
        <v>384.1</v>
      </c>
      <c r="M12" s="22" t="s">
        <v>13</v>
      </c>
      <c r="N12" s="17" t="str">
        <f>VLOOKUP(LEFT(B12,2),'Reference Sheet'!$A$1:$B$8,2,0)</f>
        <v>Various</v>
      </c>
      <c r="O12" s="17">
        <f>VLOOKUP(RIGHT(B12,4),'Reference Sheet'!$E$1:$F$15,2,0)</f>
        <v>1984</v>
      </c>
      <c r="P12" s="23" t="str">
        <f t="shared" si="2"/>
        <v xml:space="preserve"> </v>
      </c>
      <c r="Q12" s="23" t="str">
        <f t="shared" si="0"/>
        <v>Not Applicable</v>
      </c>
      <c r="S12" s="6" t="s">
        <v>10</v>
      </c>
      <c r="T12" s="8">
        <f>SUM($I$3:$M$3)</f>
        <v>482.4</v>
      </c>
    </row>
    <row r="13" spans="1:25" ht="25.5" x14ac:dyDescent="0.25">
      <c r="A13" s="20" t="s">
        <v>33</v>
      </c>
      <c r="B13" s="21" t="s">
        <v>34</v>
      </c>
      <c r="C13" s="20" t="s">
        <v>12</v>
      </c>
      <c r="D13" s="20" t="s">
        <v>13</v>
      </c>
      <c r="E13" s="20">
        <v>10</v>
      </c>
      <c r="F13" s="20" t="s">
        <v>13</v>
      </c>
      <c r="G13" s="20" t="s">
        <v>13</v>
      </c>
      <c r="H13" s="20" t="s">
        <v>13</v>
      </c>
      <c r="I13" s="22" t="s">
        <v>13</v>
      </c>
      <c r="J13" s="22">
        <v>111.1</v>
      </c>
      <c r="K13" s="22" t="s">
        <v>13</v>
      </c>
      <c r="L13" s="22" t="s">
        <v>13</v>
      </c>
      <c r="M13" s="22" t="s">
        <v>13</v>
      </c>
      <c r="N13" s="17" t="str">
        <f>VLOOKUP(LEFT(B13,2),'Reference Sheet'!$A$1:$B$8,2,0)</f>
        <v>Telecommunication</v>
      </c>
      <c r="O13" s="17">
        <f>VLOOKUP(RIGHT(B13,4),'Reference Sheet'!$E$1:$F$15,2,0)</f>
        <v>1981</v>
      </c>
      <c r="P13" s="23" t="str">
        <f t="shared" si="2"/>
        <v xml:space="preserve"> </v>
      </c>
      <c r="Q13" s="23" t="str">
        <f t="shared" si="0"/>
        <v>Not Applicable</v>
      </c>
      <c r="S13" s="6" t="s">
        <v>31</v>
      </c>
      <c r="T13" s="8">
        <f>SUM($I$12:$M$12)</f>
        <v>384.1</v>
      </c>
    </row>
    <row r="14" spans="1:25" ht="38.25" x14ac:dyDescent="0.25">
      <c r="A14" s="20" t="s">
        <v>35</v>
      </c>
      <c r="B14" s="21" t="s">
        <v>36</v>
      </c>
      <c r="C14" s="20" t="s">
        <v>37</v>
      </c>
      <c r="D14" s="20">
        <v>4</v>
      </c>
      <c r="E14" s="20">
        <v>7</v>
      </c>
      <c r="F14" s="20">
        <v>5</v>
      </c>
      <c r="G14" s="20">
        <v>5</v>
      </c>
      <c r="H14" s="20" t="s">
        <v>13</v>
      </c>
      <c r="I14" s="22">
        <v>135.19999999999999</v>
      </c>
      <c r="J14" s="22">
        <v>122.2</v>
      </c>
      <c r="K14" s="22">
        <v>150.9</v>
      </c>
      <c r="L14" s="22">
        <v>162.69999999999999</v>
      </c>
      <c r="M14" s="22" t="s">
        <v>13</v>
      </c>
      <c r="N14" s="17" t="str">
        <f>VLOOKUP(LEFT(B14,2),'Reference Sheet'!$A$1:$B$8,2,0)</f>
        <v>Various</v>
      </c>
      <c r="O14" s="17">
        <f>VLOOKUP(RIGHT(B14,4),'Reference Sheet'!$E$1:$F$15,2,0)</f>
        <v>1983</v>
      </c>
      <c r="P14" s="23" t="str">
        <f t="shared" si="2"/>
        <v xml:space="preserve"> </v>
      </c>
      <c r="Q14" s="23" t="str">
        <f t="shared" si="0"/>
        <v>Not Applicable</v>
      </c>
      <c r="S14" s="6" t="s">
        <v>38</v>
      </c>
      <c r="T14" s="8">
        <f>SUM($I$15:$M$15)</f>
        <v>381.5</v>
      </c>
    </row>
    <row r="15" spans="1:25" x14ac:dyDescent="0.25">
      <c r="A15" s="20" t="s">
        <v>38</v>
      </c>
      <c r="B15" s="21" t="s">
        <v>39</v>
      </c>
      <c r="C15" s="20" t="s">
        <v>22</v>
      </c>
      <c r="D15" s="20">
        <v>10</v>
      </c>
      <c r="E15" s="20" t="s">
        <v>13</v>
      </c>
      <c r="F15" s="20">
        <v>9</v>
      </c>
      <c r="G15" s="20" t="s">
        <v>13</v>
      </c>
      <c r="H15" s="20">
        <v>9</v>
      </c>
      <c r="I15" s="22">
        <v>107.5</v>
      </c>
      <c r="J15" s="22" t="s">
        <v>13</v>
      </c>
      <c r="K15" s="22">
        <v>130.80000000000001</v>
      </c>
      <c r="L15" s="22" t="s">
        <v>13</v>
      </c>
      <c r="M15" s="22">
        <v>143.19999999999999</v>
      </c>
      <c r="N15" s="17" t="str">
        <f>VLOOKUP(LEFT(B15,2),'Reference Sheet'!$A$1:$B$8,2,0)</f>
        <v>Telecommunication</v>
      </c>
      <c r="O15" s="17">
        <f>VLOOKUP(RIGHT(B15,4),'Reference Sheet'!$E$1:$F$15,2,0)</f>
        <v>1990</v>
      </c>
      <c r="P15" s="23" t="str">
        <f t="shared" si="2"/>
        <v xml:space="preserve"> </v>
      </c>
      <c r="Q15" s="23" t="str">
        <f t="shared" si="0"/>
        <v>Not Applicable</v>
      </c>
      <c r="S15" s="6" t="s">
        <v>14</v>
      </c>
      <c r="T15" s="8">
        <f>SUM($I$4:$M$4)</f>
        <v>144</v>
      </c>
    </row>
    <row r="16" spans="1:25" x14ac:dyDescent="0.25">
      <c r="A16" s="20" t="s">
        <v>40</v>
      </c>
      <c r="B16" s="21" t="s">
        <v>41</v>
      </c>
      <c r="C16" s="20" t="s">
        <v>22</v>
      </c>
      <c r="D16" s="20">
        <v>7</v>
      </c>
      <c r="E16" s="20">
        <v>3</v>
      </c>
      <c r="F16" s="20">
        <v>4</v>
      </c>
      <c r="G16" s="20">
        <v>8</v>
      </c>
      <c r="H16" s="20">
        <v>7</v>
      </c>
      <c r="I16" s="22">
        <v>113.1</v>
      </c>
      <c r="J16" s="22">
        <v>155.80000000000001</v>
      </c>
      <c r="K16" s="22">
        <v>175.4</v>
      </c>
      <c r="L16" s="22">
        <v>151.6</v>
      </c>
      <c r="M16" s="22">
        <v>160.6</v>
      </c>
      <c r="N16" s="17" t="str">
        <f>VLOOKUP(LEFT(B16,2),'Reference Sheet'!$A$1:$B$8,2,0)</f>
        <v>Transport</v>
      </c>
      <c r="O16" s="17">
        <f>VLOOKUP(RIGHT(B16,4),'Reference Sheet'!$E$1:$F$15,2,0)</f>
        <v>1998</v>
      </c>
      <c r="P16" s="23" t="str">
        <f t="shared" si="2"/>
        <v xml:space="preserve"> </v>
      </c>
      <c r="Q16" s="23" t="str">
        <f t="shared" si="0"/>
        <v>Not Applicable</v>
      </c>
      <c r="S16" s="6" t="s">
        <v>33</v>
      </c>
      <c r="T16" s="8">
        <f>SUM($I$13:$M$13)</f>
        <v>111.1</v>
      </c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3" t="s">
        <v>42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3" t="s">
        <v>43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/>
    <row r="21" spans="1:13" ht="15.75" customHeight="1" x14ac:dyDescent="0.25"/>
    <row r="22" spans="1:13" ht="15.75" customHeight="1" x14ac:dyDescent="0.25"/>
    <row r="23" spans="1:13" ht="15.75" customHeight="1" x14ac:dyDescent="0.25">
      <c r="A23" s="27"/>
      <c r="B23" s="27"/>
      <c r="C23" s="27"/>
    </row>
    <row r="24" spans="1:13" x14ac:dyDescent="0.25">
      <c r="A24" s="28"/>
      <c r="B24" s="28"/>
      <c r="C24" s="28"/>
    </row>
    <row r="25" spans="1:13" x14ac:dyDescent="0.25">
      <c r="A25" s="6"/>
      <c r="B25" s="7"/>
      <c r="C25" s="6"/>
    </row>
    <row r="26" spans="1:13" x14ac:dyDescent="0.25">
      <c r="A26" s="6"/>
      <c r="B26" s="7"/>
      <c r="C26" s="6"/>
    </row>
    <row r="27" spans="1:13" x14ac:dyDescent="0.25">
      <c r="A27" s="6"/>
      <c r="B27" s="7"/>
      <c r="C27" s="6"/>
    </row>
    <row r="28" spans="1:13" x14ac:dyDescent="0.25">
      <c r="A28" s="6"/>
      <c r="B28" s="7"/>
      <c r="C28" s="6"/>
    </row>
    <row r="29" spans="1:13" x14ac:dyDescent="0.25">
      <c r="A29" s="6"/>
      <c r="B29" s="7"/>
      <c r="C29" s="6"/>
    </row>
    <row r="30" spans="1:13" x14ac:dyDescent="0.25">
      <c r="A30" s="6"/>
      <c r="B30" s="7"/>
      <c r="C30" s="6"/>
    </row>
    <row r="31" spans="1:13" ht="15.75" customHeight="1" x14ac:dyDescent="0.25">
      <c r="A31" s="6"/>
      <c r="B31" s="7"/>
      <c r="C31" s="6"/>
    </row>
    <row r="32" spans="1:13" ht="15.75" customHeight="1" x14ac:dyDescent="0.25">
      <c r="A32" s="6"/>
      <c r="B32" s="7"/>
      <c r="C32" s="6"/>
    </row>
    <row r="33" spans="1:3" ht="15.75" customHeight="1" x14ac:dyDescent="0.25">
      <c r="A33" s="6"/>
      <c r="B33" s="7"/>
      <c r="C33" s="6"/>
    </row>
    <row r="34" spans="1:3" ht="15.75" customHeight="1" x14ac:dyDescent="0.25">
      <c r="A34" s="6"/>
      <c r="B34" s="7"/>
      <c r="C34" s="6"/>
    </row>
    <row r="35" spans="1:3" ht="15.75" customHeight="1" x14ac:dyDescent="0.25">
      <c r="A35" s="6"/>
      <c r="B35" s="7"/>
      <c r="C35" s="6"/>
    </row>
    <row r="36" spans="1:3" ht="15.75" customHeight="1" x14ac:dyDescent="0.25">
      <c r="A36" s="6"/>
      <c r="B36" s="7"/>
      <c r="C36" s="6"/>
    </row>
    <row r="37" spans="1:3" ht="15.75" customHeight="1" x14ac:dyDescent="0.25">
      <c r="A37" s="6"/>
      <c r="B37" s="7"/>
      <c r="C37" s="6"/>
    </row>
    <row r="38" spans="1:3" ht="15.75" customHeight="1" x14ac:dyDescent="0.25">
      <c r="A38" s="6"/>
      <c r="B38" s="7"/>
      <c r="C38" s="6"/>
    </row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V2:W9">
    <sortCondition descending="1" ref="W2:W9"/>
  </sortState>
  <mergeCells count="8">
    <mergeCell ref="D1:H1"/>
    <mergeCell ref="I1:M1"/>
    <mergeCell ref="A23:A24"/>
    <mergeCell ref="B23:B24"/>
    <mergeCell ref="C23:C24"/>
    <mergeCell ref="A1:A2"/>
    <mergeCell ref="B1:B2"/>
    <mergeCell ref="C1:C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E596-253C-467C-94FB-5C2AACF031BC}">
  <dimension ref="A1"/>
  <sheetViews>
    <sheetView showGridLines="0" tabSelected="1" workbookViewId="0">
      <selection activeCell="Y10" sqref="Y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17" sqref="E17"/>
    </sheetView>
  </sheetViews>
  <sheetFormatPr defaultColWidth="14.42578125" defaultRowHeight="15" customHeight="1" x14ac:dyDescent="0.25"/>
  <cols>
    <col min="1" max="1" width="8.7109375" style="3" customWidth="1"/>
    <col min="2" max="2" width="29.28515625" style="3" customWidth="1"/>
    <col min="3" max="3" width="22.42578125" style="3" customWidth="1"/>
    <col min="4" max="4" width="8.7109375" style="3" customWidth="1"/>
    <col min="5" max="5" width="19" style="3" customWidth="1"/>
    <col min="6" max="6" width="18.85546875" style="3" customWidth="1"/>
    <col min="7" max="26" width="8.7109375" style="3" customWidth="1"/>
    <col min="27" max="16384" width="14.42578125" style="3"/>
  </cols>
  <sheetData>
    <row r="1" spans="1:6" x14ac:dyDescent="0.25">
      <c r="A1" s="1" t="s">
        <v>44</v>
      </c>
      <c r="B1" s="1" t="s">
        <v>45</v>
      </c>
      <c r="C1" s="1" t="s">
        <v>46</v>
      </c>
      <c r="D1" s="2"/>
      <c r="E1" s="1" t="s">
        <v>47</v>
      </c>
      <c r="F1" s="1" t="s">
        <v>48</v>
      </c>
    </row>
    <row r="2" spans="1:6" x14ac:dyDescent="0.25">
      <c r="A2" s="2" t="s">
        <v>49</v>
      </c>
      <c r="B2" s="2" t="s">
        <v>50</v>
      </c>
      <c r="C2" s="2" t="s">
        <v>51</v>
      </c>
      <c r="D2" s="2"/>
      <c r="E2" s="2" t="s">
        <v>52</v>
      </c>
      <c r="F2" s="2">
        <v>1984</v>
      </c>
    </row>
    <row r="3" spans="1:6" x14ac:dyDescent="0.25">
      <c r="A3" s="2" t="s">
        <v>53</v>
      </c>
      <c r="B3" s="2" t="s">
        <v>54</v>
      </c>
      <c r="C3" s="2" t="s">
        <v>55</v>
      </c>
      <c r="D3" s="2"/>
      <c r="E3" s="2" t="s">
        <v>56</v>
      </c>
      <c r="F3" s="2">
        <v>1980</v>
      </c>
    </row>
    <row r="4" spans="1:6" x14ac:dyDescent="0.25">
      <c r="A4" s="2" t="s">
        <v>57</v>
      </c>
      <c r="B4" s="2" t="s">
        <v>58</v>
      </c>
      <c r="C4" s="2" t="s">
        <v>59</v>
      </c>
      <c r="D4" s="2"/>
      <c r="E4" s="2" t="s">
        <v>60</v>
      </c>
      <c r="F4" s="2">
        <v>1991</v>
      </c>
    </row>
    <row r="5" spans="1:6" x14ac:dyDescent="0.25">
      <c r="A5" s="2" t="s">
        <v>61</v>
      </c>
      <c r="B5" s="2" t="s">
        <v>62</v>
      </c>
      <c r="C5" s="2" t="s">
        <v>63</v>
      </c>
      <c r="D5" s="2"/>
      <c r="E5" s="2" t="s">
        <v>64</v>
      </c>
      <c r="F5" s="2">
        <v>1982</v>
      </c>
    </row>
    <row r="6" spans="1:6" x14ac:dyDescent="0.25">
      <c r="A6" s="2" t="s">
        <v>65</v>
      </c>
      <c r="B6" s="2" t="s">
        <v>66</v>
      </c>
      <c r="C6" s="2" t="s">
        <v>67</v>
      </c>
      <c r="D6" s="2"/>
      <c r="E6" s="2" t="s">
        <v>68</v>
      </c>
      <c r="F6" s="2">
        <v>1998</v>
      </c>
    </row>
    <row r="7" spans="1:6" x14ac:dyDescent="0.25">
      <c r="A7" s="2" t="s">
        <v>69</v>
      </c>
      <c r="B7" s="2" t="s">
        <v>70</v>
      </c>
      <c r="C7" s="2" t="s">
        <v>71</v>
      </c>
      <c r="D7" s="2"/>
      <c r="E7" s="2" t="s">
        <v>72</v>
      </c>
      <c r="F7" s="2">
        <v>1989</v>
      </c>
    </row>
    <row r="8" spans="1:6" x14ac:dyDescent="0.25">
      <c r="A8" s="2" t="s">
        <v>73</v>
      </c>
      <c r="B8" s="2" t="s">
        <v>74</v>
      </c>
      <c r="C8" s="2" t="s">
        <v>75</v>
      </c>
      <c r="D8" s="2"/>
      <c r="E8" s="2" t="s">
        <v>76</v>
      </c>
      <c r="F8" s="2">
        <v>2000</v>
      </c>
    </row>
    <row r="9" spans="1:6" x14ac:dyDescent="0.25">
      <c r="A9" s="2"/>
      <c r="B9" s="2"/>
      <c r="C9" s="2"/>
      <c r="D9" s="2"/>
      <c r="E9" s="2" t="s">
        <v>77</v>
      </c>
      <c r="F9" s="2">
        <v>1999</v>
      </c>
    </row>
    <row r="10" spans="1:6" x14ac:dyDescent="0.25">
      <c r="A10" s="2"/>
      <c r="B10" s="2"/>
      <c r="C10" s="2"/>
      <c r="D10" s="2"/>
      <c r="E10" s="2" t="s">
        <v>78</v>
      </c>
      <c r="F10" s="2">
        <v>1989</v>
      </c>
    </row>
    <row r="11" spans="1:6" x14ac:dyDescent="0.25">
      <c r="A11" s="2"/>
      <c r="B11" s="2"/>
      <c r="C11" s="2"/>
      <c r="D11" s="2"/>
      <c r="E11" s="2" t="s">
        <v>79</v>
      </c>
      <c r="F11" s="2">
        <v>1984</v>
      </c>
    </row>
    <row r="12" spans="1:6" x14ac:dyDescent="0.25">
      <c r="A12" s="2"/>
      <c r="B12" s="2"/>
      <c r="C12" s="2"/>
      <c r="D12" s="2"/>
      <c r="E12" s="2" t="s">
        <v>80</v>
      </c>
      <c r="F12" s="2">
        <v>1981</v>
      </c>
    </row>
    <row r="13" spans="1:6" x14ac:dyDescent="0.25">
      <c r="A13" s="2"/>
      <c r="B13" s="2"/>
      <c r="C13" s="2"/>
      <c r="D13" s="2"/>
      <c r="E13" s="2" t="s">
        <v>81</v>
      </c>
      <c r="F13" s="2">
        <v>1983</v>
      </c>
    </row>
    <row r="14" spans="1:6" x14ac:dyDescent="0.25">
      <c r="A14" s="2"/>
      <c r="B14" s="2"/>
      <c r="C14" s="2"/>
      <c r="D14" s="2"/>
      <c r="E14" s="2" t="s">
        <v>82</v>
      </c>
      <c r="F14" s="2">
        <v>1990</v>
      </c>
    </row>
    <row r="15" spans="1:6" x14ac:dyDescent="0.25">
      <c r="A15" s="2"/>
      <c r="B15" s="2"/>
      <c r="C15" s="2"/>
      <c r="D15" s="2"/>
      <c r="E15" s="2" t="s">
        <v>83</v>
      </c>
      <c r="F15" s="2">
        <v>1998</v>
      </c>
    </row>
    <row r="21" s="3" customFormat="1" ht="15.75" customHeight="1" x14ac:dyDescent="0.25"/>
    <row r="22" s="3" customFormat="1" ht="15.75" customHeight="1" x14ac:dyDescent="0.25"/>
    <row r="23" s="3" customFormat="1" ht="15.75" customHeight="1" x14ac:dyDescent="0.25"/>
    <row r="24" s="3" customFormat="1" ht="15.75" customHeight="1" x14ac:dyDescent="0.25"/>
    <row r="25" s="3" customFormat="1" ht="15.75" customHeight="1" x14ac:dyDescent="0.25"/>
    <row r="26" s="3" customFormat="1" ht="15.75" customHeight="1" x14ac:dyDescent="0.25"/>
    <row r="27" s="3" customFormat="1" ht="15.75" customHeight="1" x14ac:dyDescent="0.25"/>
    <row r="28" s="3" customFormat="1" ht="15.75" customHeight="1" x14ac:dyDescent="0.25"/>
    <row r="29" s="3" customFormat="1" ht="15.75" customHeight="1" x14ac:dyDescent="0.25"/>
    <row r="30" s="3" customFormat="1" ht="15.75" customHeight="1" x14ac:dyDescent="0.25"/>
    <row r="31" s="3" customFormat="1" ht="15.75" customHeight="1" x14ac:dyDescent="0.25"/>
    <row r="32" s="3" customFormat="1" ht="15.75" customHeight="1" x14ac:dyDescent="0.25"/>
    <row r="33" s="3" customFormat="1" ht="15.75" customHeight="1" x14ac:dyDescent="0.25"/>
    <row r="34" s="3" customFormat="1" ht="15.75" customHeight="1" x14ac:dyDescent="0.25"/>
    <row r="35" s="3" customFormat="1" ht="15.75" customHeight="1" x14ac:dyDescent="0.25"/>
    <row r="36" s="3" customFormat="1" ht="15.75" customHeight="1" x14ac:dyDescent="0.25"/>
    <row r="37" s="3" customFormat="1" ht="15.75" customHeight="1" x14ac:dyDescent="0.25"/>
    <row r="38" s="3" customFormat="1" ht="15.75" customHeight="1" x14ac:dyDescent="0.25"/>
    <row r="39" s="3" customFormat="1" ht="15.75" customHeight="1" x14ac:dyDescent="0.25"/>
    <row r="40" s="3" customFormat="1" ht="15.75" customHeight="1" x14ac:dyDescent="0.25"/>
    <row r="41" s="3" customFormat="1" ht="15.75" customHeight="1" x14ac:dyDescent="0.25"/>
    <row r="42" s="3" customFormat="1" ht="15.75" customHeight="1" x14ac:dyDescent="0.25"/>
    <row r="43" s="3" customFormat="1" ht="15.75" customHeight="1" x14ac:dyDescent="0.25"/>
    <row r="44" s="3" customFormat="1" ht="15.75" customHeight="1" x14ac:dyDescent="0.25"/>
    <row r="45" s="3" customFormat="1" ht="15.75" customHeight="1" x14ac:dyDescent="0.25"/>
    <row r="46" s="3" customFormat="1" ht="15.75" customHeight="1" x14ac:dyDescent="0.25"/>
    <row r="47" s="3" customFormat="1" ht="15.75" customHeight="1" x14ac:dyDescent="0.25"/>
    <row r="48" s="3" customFormat="1" ht="15.75" customHeight="1" x14ac:dyDescent="0.25"/>
    <row r="49" s="3" customFormat="1" ht="15.75" customHeight="1" x14ac:dyDescent="0.25"/>
    <row r="50" s="3" customFormat="1" ht="15.75" customHeight="1" x14ac:dyDescent="0.25"/>
    <row r="51" s="3" customFormat="1" ht="15.75" customHeight="1" x14ac:dyDescent="0.25"/>
    <row r="52" s="3" customFormat="1" ht="15.75" customHeight="1" x14ac:dyDescent="0.25"/>
    <row r="53" s="3" customFormat="1" ht="15.75" customHeight="1" x14ac:dyDescent="0.25"/>
    <row r="54" s="3" customFormat="1" ht="15.75" customHeight="1" x14ac:dyDescent="0.25"/>
    <row r="55" s="3" customFormat="1" ht="15.75" customHeight="1" x14ac:dyDescent="0.25"/>
    <row r="56" s="3" customFormat="1" ht="15.75" customHeight="1" x14ac:dyDescent="0.25"/>
    <row r="57" s="3" customFormat="1" ht="15.75" customHeight="1" x14ac:dyDescent="0.25"/>
    <row r="58" s="3" customFormat="1" ht="15.75" customHeight="1" x14ac:dyDescent="0.25"/>
    <row r="59" s="3" customFormat="1" ht="15.75" customHeight="1" x14ac:dyDescent="0.25"/>
    <row r="60" s="3" customFormat="1" ht="15.75" customHeight="1" x14ac:dyDescent="0.25"/>
    <row r="61" s="3" customFormat="1" ht="15.75" customHeight="1" x14ac:dyDescent="0.25"/>
    <row r="62" s="3" customFormat="1" ht="15.75" customHeight="1" x14ac:dyDescent="0.25"/>
    <row r="63" s="3" customFormat="1" ht="15.75" customHeight="1" x14ac:dyDescent="0.25"/>
    <row r="64" s="3" customFormat="1" ht="15.75" customHeight="1" x14ac:dyDescent="0.25"/>
    <row r="65" s="3" customFormat="1" ht="15.75" customHeight="1" x14ac:dyDescent="0.25"/>
    <row r="66" s="3" customFormat="1" ht="15.75" customHeight="1" x14ac:dyDescent="0.25"/>
    <row r="67" s="3" customFormat="1" ht="15.75" customHeight="1" x14ac:dyDescent="0.25"/>
    <row r="68" s="3" customFormat="1" ht="15.75" customHeight="1" x14ac:dyDescent="0.25"/>
    <row r="69" s="3" customFormat="1" ht="15.75" customHeight="1" x14ac:dyDescent="0.25"/>
    <row r="70" s="3" customFormat="1" ht="15.75" customHeight="1" x14ac:dyDescent="0.25"/>
    <row r="71" s="3" customFormat="1" ht="15.75" customHeight="1" x14ac:dyDescent="0.25"/>
    <row r="72" s="3" customFormat="1" ht="15.75" customHeight="1" x14ac:dyDescent="0.25"/>
    <row r="73" s="3" customFormat="1" ht="15.75" customHeight="1" x14ac:dyDescent="0.25"/>
    <row r="74" s="3" customFormat="1" ht="15.75" customHeight="1" x14ac:dyDescent="0.25"/>
    <row r="75" s="3" customFormat="1" ht="15.75" customHeight="1" x14ac:dyDescent="0.25"/>
    <row r="76" s="3" customFormat="1" ht="15.75" customHeight="1" x14ac:dyDescent="0.25"/>
    <row r="77" s="3" customFormat="1" ht="15.75" customHeight="1" x14ac:dyDescent="0.25"/>
    <row r="78" s="3" customFormat="1" ht="15.75" customHeight="1" x14ac:dyDescent="0.25"/>
    <row r="79" s="3" customFormat="1" ht="15.75" customHeight="1" x14ac:dyDescent="0.25"/>
    <row r="80" s="3" customFormat="1" ht="15.75" customHeight="1" x14ac:dyDescent="0.25"/>
    <row r="81" s="3" customFormat="1" ht="15.75" customHeight="1" x14ac:dyDescent="0.25"/>
    <row r="82" s="3" customFormat="1" ht="15.75" customHeight="1" x14ac:dyDescent="0.25"/>
    <row r="83" s="3" customFormat="1" ht="15.75" customHeight="1" x14ac:dyDescent="0.25"/>
    <row r="84" s="3" customFormat="1" ht="15.75" customHeight="1" x14ac:dyDescent="0.25"/>
    <row r="85" s="3" customFormat="1" ht="15.75" customHeight="1" x14ac:dyDescent="0.25"/>
    <row r="86" s="3" customFormat="1" ht="15.75" customHeight="1" x14ac:dyDescent="0.25"/>
    <row r="87" s="3" customFormat="1" ht="15.75" customHeight="1" x14ac:dyDescent="0.25"/>
    <row r="88" s="3" customFormat="1" ht="15.75" customHeight="1" x14ac:dyDescent="0.25"/>
    <row r="89" s="3" customFormat="1" ht="15.75" customHeight="1" x14ac:dyDescent="0.25"/>
    <row r="90" s="3" customFormat="1" ht="15.75" customHeight="1" x14ac:dyDescent="0.25"/>
    <row r="91" s="3" customFormat="1" ht="15.75" customHeight="1" x14ac:dyDescent="0.25"/>
    <row r="92" s="3" customFormat="1" ht="15.75" customHeight="1" x14ac:dyDescent="0.25"/>
    <row r="93" s="3" customFormat="1" ht="15.75" customHeight="1" x14ac:dyDescent="0.25"/>
    <row r="94" s="3" customFormat="1" ht="15.75" customHeight="1" x14ac:dyDescent="0.25"/>
    <row r="95" s="3" customFormat="1" ht="15.75" customHeight="1" x14ac:dyDescent="0.25"/>
    <row r="96" s="3" customFormat="1" ht="15.75" customHeight="1" x14ac:dyDescent="0.25"/>
    <row r="97" s="3" customFormat="1" ht="15.75" customHeight="1" x14ac:dyDescent="0.25"/>
    <row r="98" s="3" customFormat="1" ht="15.75" customHeight="1" x14ac:dyDescent="0.25"/>
    <row r="99" s="3" customFormat="1" ht="15.75" customHeight="1" x14ac:dyDescent="0.25"/>
    <row r="100" s="3" customFormat="1" ht="15.75" customHeight="1" x14ac:dyDescent="0.25"/>
    <row r="101" s="3" customFormat="1" ht="15.75" customHeight="1" x14ac:dyDescent="0.25"/>
    <row r="102" s="3" customFormat="1" ht="15.75" customHeight="1" x14ac:dyDescent="0.25"/>
    <row r="103" s="3" customFormat="1" ht="15.75" customHeight="1" x14ac:dyDescent="0.25"/>
    <row r="104" s="3" customFormat="1" ht="15.75" customHeight="1" x14ac:dyDescent="0.25"/>
    <row r="105" s="3" customFormat="1" ht="15.75" customHeight="1" x14ac:dyDescent="0.25"/>
    <row r="106" s="3" customFormat="1" ht="15.75" customHeight="1" x14ac:dyDescent="0.25"/>
    <row r="107" s="3" customFormat="1" ht="15.75" customHeight="1" x14ac:dyDescent="0.25"/>
    <row r="108" s="3" customFormat="1" ht="15.75" customHeight="1" x14ac:dyDescent="0.25"/>
    <row r="109" s="3" customFormat="1" ht="15.75" customHeight="1" x14ac:dyDescent="0.25"/>
    <row r="110" s="3" customFormat="1" ht="15.75" customHeight="1" x14ac:dyDescent="0.25"/>
    <row r="111" s="3" customFormat="1" ht="15.75" customHeight="1" x14ac:dyDescent="0.25"/>
    <row r="112" s="3" customFormat="1" ht="15.75" customHeight="1" x14ac:dyDescent="0.25"/>
    <row r="113" s="3" customFormat="1" ht="15.75" customHeight="1" x14ac:dyDescent="0.25"/>
    <row r="114" s="3" customFormat="1" ht="15.75" customHeight="1" x14ac:dyDescent="0.25"/>
    <row r="115" s="3" customFormat="1" ht="15.75" customHeight="1" x14ac:dyDescent="0.25"/>
    <row r="116" s="3" customFormat="1" ht="15.75" customHeight="1" x14ac:dyDescent="0.25"/>
    <row r="117" s="3" customFormat="1" ht="15.75" customHeight="1" x14ac:dyDescent="0.25"/>
    <row r="118" s="3" customFormat="1" ht="15.75" customHeight="1" x14ac:dyDescent="0.25"/>
    <row r="119" s="3" customFormat="1" ht="15.75" customHeight="1" x14ac:dyDescent="0.25"/>
    <row r="120" s="3" customFormat="1" ht="15.75" customHeight="1" x14ac:dyDescent="0.25"/>
    <row r="121" s="3" customFormat="1" ht="15.75" customHeight="1" x14ac:dyDescent="0.25"/>
    <row r="122" s="3" customFormat="1" ht="15.75" customHeight="1" x14ac:dyDescent="0.25"/>
    <row r="123" s="3" customFormat="1" ht="15.75" customHeight="1" x14ac:dyDescent="0.25"/>
    <row r="124" s="3" customFormat="1" ht="15.75" customHeight="1" x14ac:dyDescent="0.25"/>
    <row r="125" s="3" customFormat="1" ht="15.75" customHeight="1" x14ac:dyDescent="0.25"/>
    <row r="126" s="3" customFormat="1" ht="15.75" customHeight="1" x14ac:dyDescent="0.25"/>
    <row r="127" s="3" customFormat="1" ht="15.75" customHeight="1" x14ac:dyDescent="0.25"/>
    <row r="128" s="3" customFormat="1" ht="15.75" customHeight="1" x14ac:dyDescent="0.25"/>
    <row r="129" s="3" customFormat="1" ht="15.75" customHeight="1" x14ac:dyDescent="0.25"/>
    <row r="130" s="3" customFormat="1" ht="15.75" customHeight="1" x14ac:dyDescent="0.25"/>
    <row r="131" s="3" customFormat="1" ht="15.75" customHeight="1" x14ac:dyDescent="0.25"/>
    <row r="132" s="3" customFormat="1" ht="15.75" customHeight="1" x14ac:dyDescent="0.25"/>
    <row r="133" s="3" customFormat="1" ht="15.75" customHeight="1" x14ac:dyDescent="0.25"/>
    <row r="134" s="3" customFormat="1" ht="15.75" customHeight="1" x14ac:dyDescent="0.25"/>
    <row r="135" s="3" customFormat="1" ht="15.75" customHeight="1" x14ac:dyDescent="0.25"/>
    <row r="136" s="3" customFormat="1" ht="15.75" customHeight="1" x14ac:dyDescent="0.25"/>
    <row r="137" s="3" customFormat="1" ht="15.75" customHeight="1" x14ac:dyDescent="0.25"/>
    <row r="138" s="3" customFormat="1" ht="15.75" customHeight="1" x14ac:dyDescent="0.25"/>
    <row r="139" s="3" customFormat="1" ht="15.75" customHeight="1" x14ac:dyDescent="0.25"/>
    <row r="140" s="3" customFormat="1" ht="15.75" customHeight="1" x14ac:dyDescent="0.25"/>
    <row r="141" s="3" customFormat="1" ht="15.75" customHeight="1" x14ac:dyDescent="0.25"/>
    <row r="142" s="3" customFormat="1" ht="15.75" customHeight="1" x14ac:dyDescent="0.25"/>
    <row r="143" s="3" customFormat="1" ht="15.75" customHeight="1" x14ac:dyDescent="0.25"/>
    <row r="144" s="3" customFormat="1" ht="15.75" customHeight="1" x14ac:dyDescent="0.25"/>
    <row r="145" s="3" customFormat="1" ht="15.75" customHeight="1" x14ac:dyDescent="0.25"/>
    <row r="146" s="3" customFormat="1" ht="15.75" customHeight="1" x14ac:dyDescent="0.25"/>
    <row r="147" s="3" customFormat="1" ht="15.75" customHeight="1" x14ac:dyDescent="0.25"/>
    <row r="148" s="3" customFormat="1" ht="15.75" customHeight="1" x14ac:dyDescent="0.25"/>
    <row r="149" s="3" customFormat="1" ht="15.75" customHeight="1" x14ac:dyDescent="0.25"/>
    <row r="150" s="3" customFormat="1" ht="15.75" customHeight="1" x14ac:dyDescent="0.25"/>
    <row r="151" s="3" customFormat="1" ht="15.75" customHeight="1" x14ac:dyDescent="0.25"/>
    <row r="152" s="3" customFormat="1" ht="15.75" customHeight="1" x14ac:dyDescent="0.25"/>
    <row r="153" s="3" customFormat="1" ht="15.75" customHeight="1" x14ac:dyDescent="0.25"/>
    <row r="154" s="3" customFormat="1" ht="15.75" customHeight="1" x14ac:dyDescent="0.25"/>
    <row r="155" s="3" customFormat="1" ht="15.75" customHeight="1" x14ac:dyDescent="0.25"/>
    <row r="156" s="3" customFormat="1" ht="15.75" customHeight="1" x14ac:dyDescent="0.25"/>
    <row r="157" s="3" customFormat="1" ht="15.75" customHeight="1" x14ac:dyDescent="0.25"/>
    <row r="158" s="3" customFormat="1" ht="15.75" customHeight="1" x14ac:dyDescent="0.25"/>
    <row r="159" s="3" customFormat="1" ht="15.75" customHeight="1" x14ac:dyDescent="0.25"/>
    <row r="160" s="3" customFormat="1" ht="15.75" customHeight="1" x14ac:dyDescent="0.25"/>
    <row r="161" s="3" customFormat="1" ht="15.75" customHeight="1" x14ac:dyDescent="0.25"/>
    <row r="162" s="3" customFormat="1" ht="15.75" customHeight="1" x14ac:dyDescent="0.25"/>
    <row r="163" s="3" customFormat="1" ht="15.75" customHeight="1" x14ac:dyDescent="0.25"/>
    <row r="164" s="3" customFormat="1" ht="15.75" customHeight="1" x14ac:dyDescent="0.25"/>
    <row r="165" s="3" customFormat="1" ht="15.75" customHeight="1" x14ac:dyDescent="0.25"/>
    <row r="166" s="3" customFormat="1" ht="15.75" customHeight="1" x14ac:dyDescent="0.25"/>
    <row r="167" s="3" customFormat="1" ht="15.75" customHeight="1" x14ac:dyDescent="0.25"/>
    <row r="168" s="3" customFormat="1" ht="15.75" customHeight="1" x14ac:dyDescent="0.25"/>
    <row r="169" s="3" customFormat="1" ht="15.75" customHeight="1" x14ac:dyDescent="0.25"/>
    <row r="170" s="3" customFormat="1" ht="15.75" customHeight="1" x14ac:dyDescent="0.25"/>
    <row r="171" s="3" customFormat="1" ht="15.75" customHeight="1" x14ac:dyDescent="0.25"/>
    <row r="172" s="3" customFormat="1" ht="15.75" customHeight="1" x14ac:dyDescent="0.25"/>
    <row r="173" s="3" customFormat="1" ht="15.75" customHeight="1" x14ac:dyDescent="0.25"/>
    <row r="174" s="3" customFormat="1" ht="15.75" customHeight="1" x14ac:dyDescent="0.25"/>
    <row r="175" s="3" customFormat="1" ht="15.75" customHeight="1" x14ac:dyDescent="0.25"/>
    <row r="176" s="3" customFormat="1" ht="15.75" customHeight="1" x14ac:dyDescent="0.25"/>
    <row r="177" s="3" customFormat="1" ht="15.75" customHeight="1" x14ac:dyDescent="0.25"/>
    <row r="178" s="3" customFormat="1" ht="15.75" customHeight="1" x14ac:dyDescent="0.25"/>
    <row r="179" s="3" customFormat="1" ht="15.75" customHeight="1" x14ac:dyDescent="0.25"/>
    <row r="180" s="3" customFormat="1" ht="15.75" customHeight="1" x14ac:dyDescent="0.25"/>
    <row r="181" s="3" customFormat="1" ht="15.75" customHeight="1" x14ac:dyDescent="0.25"/>
    <row r="182" s="3" customFormat="1" ht="15.75" customHeight="1" x14ac:dyDescent="0.25"/>
    <row r="183" s="3" customFormat="1" ht="15.75" customHeight="1" x14ac:dyDescent="0.25"/>
    <row r="184" s="3" customFormat="1" ht="15.75" customHeight="1" x14ac:dyDescent="0.25"/>
    <row r="185" s="3" customFormat="1" ht="15.75" customHeight="1" x14ac:dyDescent="0.25"/>
    <row r="186" s="3" customFormat="1" ht="15.75" customHeight="1" x14ac:dyDescent="0.25"/>
    <row r="187" s="3" customFormat="1" ht="15.75" customHeight="1" x14ac:dyDescent="0.25"/>
    <row r="188" s="3" customFormat="1" ht="15.75" customHeight="1" x14ac:dyDescent="0.25"/>
    <row r="189" s="3" customFormat="1" ht="15.75" customHeight="1" x14ac:dyDescent="0.25"/>
    <row r="190" s="3" customFormat="1" ht="15.75" customHeight="1" x14ac:dyDescent="0.25"/>
    <row r="191" s="3" customFormat="1" ht="15.75" customHeight="1" x14ac:dyDescent="0.25"/>
    <row r="192" s="3" customFormat="1" ht="15.75" customHeight="1" x14ac:dyDescent="0.25"/>
    <row r="193" s="3" customFormat="1" ht="15.75" customHeight="1" x14ac:dyDescent="0.25"/>
    <row r="194" s="3" customFormat="1" ht="15.75" customHeight="1" x14ac:dyDescent="0.25"/>
    <row r="195" s="3" customFormat="1" ht="15.75" customHeight="1" x14ac:dyDescent="0.25"/>
    <row r="196" s="3" customFormat="1" ht="15.75" customHeight="1" x14ac:dyDescent="0.25"/>
    <row r="197" s="3" customFormat="1" ht="15.75" customHeight="1" x14ac:dyDescent="0.25"/>
    <row r="198" s="3" customFormat="1" ht="15.75" customHeight="1" x14ac:dyDescent="0.25"/>
    <row r="199" s="3" customFormat="1" ht="15.75" customHeight="1" x14ac:dyDescent="0.25"/>
    <row r="200" s="3" customFormat="1" ht="15.75" customHeight="1" x14ac:dyDescent="0.25"/>
    <row r="201" s="3" customFormat="1" ht="15.75" customHeight="1" x14ac:dyDescent="0.25"/>
    <row r="202" s="3" customFormat="1" ht="15.75" customHeight="1" x14ac:dyDescent="0.25"/>
    <row r="203" s="3" customFormat="1" ht="15.75" customHeight="1" x14ac:dyDescent="0.25"/>
    <row r="204" s="3" customFormat="1" ht="15.75" customHeight="1" x14ac:dyDescent="0.25"/>
    <row r="205" s="3" customFormat="1" ht="15.75" customHeight="1" x14ac:dyDescent="0.25"/>
    <row r="206" s="3" customFormat="1" ht="15.75" customHeight="1" x14ac:dyDescent="0.25"/>
    <row r="207" s="3" customFormat="1" ht="15.75" customHeight="1" x14ac:dyDescent="0.25"/>
    <row r="208" s="3" customFormat="1" ht="15.75" customHeight="1" x14ac:dyDescent="0.25"/>
    <row r="209" s="3" customFormat="1" ht="15.75" customHeight="1" x14ac:dyDescent="0.25"/>
    <row r="210" s="3" customFormat="1" ht="15.75" customHeight="1" x14ac:dyDescent="0.25"/>
    <row r="211" s="3" customFormat="1" ht="15.75" customHeight="1" x14ac:dyDescent="0.25"/>
    <row r="212" s="3" customFormat="1" ht="15.75" customHeight="1" x14ac:dyDescent="0.25"/>
    <row r="213" s="3" customFormat="1" ht="15.75" customHeight="1" x14ac:dyDescent="0.25"/>
    <row r="214" s="3" customFormat="1" ht="15.75" customHeight="1" x14ac:dyDescent="0.25"/>
    <row r="215" s="3" customFormat="1" ht="15.75" customHeight="1" x14ac:dyDescent="0.25"/>
    <row r="216" s="3" customFormat="1" ht="15.75" customHeight="1" x14ac:dyDescent="0.25"/>
    <row r="217" s="3" customFormat="1" ht="15.75" customHeight="1" x14ac:dyDescent="0.25"/>
    <row r="218" s="3" customFormat="1" ht="15.75" customHeight="1" x14ac:dyDescent="0.25"/>
    <row r="219" s="3" customFormat="1" ht="15.75" customHeight="1" x14ac:dyDescent="0.25"/>
    <row r="220" s="3" customFormat="1" ht="15.75" customHeight="1" x14ac:dyDescent="0.25"/>
    <row r="221" s="3" customFormat="1" ht="15.75" customHeight="1" x14ac:dyDescent="0.25"/>
    <row r="222" s="3" customFormat="1" ht="15.75" customHeight="1" x14ac:dyDescent="0.25"/>
    <row r="223" s="3" customFormat="1" ht="15.75" customHeight="1" x14ac:dyDescent="0.25"/>
    <row r="224" s="3" customFormat="1" ht="15.75" customHeight="1" x14ac:dyDescent="0.25"/>
    <row r="225" s="3" customFormat="1" ht="15.75" customHeight="1" x14ac:dyDescent="0.25"/>
    <row r="226" s="3" customFormat="1" ht="15.75" customHeight="1" x14ac:dyDescent="0.25"/>
    <row r="227" s="3" customFormat="1" ht="15.75" customHeight="1" x14ac:dyDescent="0.25"/>
    <row r="228" s="3" customFormat="1" ht="15.75" customHeight="1" x14ac:dyDescent="0.25"/>
    <row r="229" s="3" customFormat="1" ht="15.75" customHeight="1" x14ac:dyDescent="0.25"/>
    <row r="230" s="3" customFormat="1" ht="15.75" customHeight="1" x14ac:dyDescent="0.25"/>
    <row r="231" s="3" customFormat="1" ht="15.75" customHeight="1" x14ac:dyDescent="0.25"/>
    <row r="232" s="3" customFormat="1" ht="15.75" customHeight="1" x14ac:dyDescent="0.25"/>
    <row r="233" s="3" customFormat="1" ht="15.75" customHeight="1" x14ac:dyDescent="0.25"/>
    <row r="234" s="3" customFormat="1" ht="15.75" customHeight="1" x14ac:dyDescent="0.25"/>
    <row r="235" s="3" customFormat="1" ht="15.75" customHeight="1" x14ac:dyDescent="0.25"/>
    <row r="236" s="3" customFormat="1" ht="15.75" customHeight="1" x14ac:dyDescent="0.25"/>
    <row r="237" s="3" customFormat="1" ht="15.75" customHeight="1" x14ac:dyDescent="0.25"/>
    <row r="238" s="3" customFormat="1" ht="15.75" customHeight="1" x14ac:dyDescent="0.25"/>
    <row r="239" s="3" customFormat="1" ht="15.75" customHeight="1" x14ac:dyDescent="0.25"/>
    <row r="240" s="3" customFormat="1" ht="15.75" customHeight="1" x14ac:dyDescent="0.25"/>
    <row r="241" s="3" customFormat="1" ht="15.75" customHeight="1" x14ac:dyDescent="0.25"/>
    <row r="242" s="3" customFormat="1" ht="15.75" customHeight="1" x14ac:dyDescent="0.25"/>
    <row r="243" s="3" customFormat="1" ht="15.75" customHeight="1" x14ac:dyDescent="0.25"/>
    <row r="244" s="3" customFormat="1" ht="15.75" customHeight="1" x14ac:dyDescent="0.25"/>
    <row r="245" s="3" customFormat="1" ht="15.75" customHeight="1" x14ac:dyDescent="0.25"/>
    <row r="246" s="3" customFormat="1" ht="15.75" customHeight="1" x14ac:dyDescent="0.25"/>
    <row r="247" s="3" customFormat="1" ht="15.75" customHeight="1" x14ac:dyDescent="0.25"/>
    <row r="248" s="3" customFormat="1" ht="15.75" customHeight="1" x14ac:dyDescent="0.25"/>
    <row r="249" s="3" customFormat="1" ht="15.75" customHeight="1" x14ac:dyDescent="0.25"/>
    <row r="250" s="3" customFormat="1" ht="15.75" customHeight="1" x14ac:dyDescent="0.25"/>
    <row r="251" s="3" customFormat="1" ht="15.75" customHeight="1" x14ac:dyDescent="0.25"/>
    <row r="252" s="3" customFormat="1" ht="15.75" customHeight="1" x14ac:dyDescent="0.25"/>
    <row r="253" s="3" customFormat="1" ht="15.75" customHeight="1" x14ac:dyDescent="0.25"/>
    <row r="254" s="3" customFormat="1" ht="15.75" customHeight="1" x14ac:dyDescent="0.25"/>
    <row r="255" s="3" customFormat="1" ht="15.75" customHeight="1" x14ac:dyDescent="0.25"/>
    <row r="256" s="3" customFormat="1" ht="15.75" customHeight="1" x14ac:dyDescent="0.25"/>
    <row r="257" s="3" customFormat="1" ht="15.75" customHeight="1" x14ac:dyDescent="0.25"/>
    <row r="258" s="3" customFormat="1" ht="15.75" customHeight="1" x14ac:dyDescent="0.25"/>
    <row r="259" s="3" customFormat="1" ht="15.75" customHeight="1" x14ac:dyDescent="0.25"/>
    <row r="260" s="3" customFormat="1" ht="15.75" customHeight="1" x14ac:dyDescent="0.25"/>
    <row r="261" s="3" customFormat="1" ht="15.75" customHeight="1" x14ac:dyDescent="0.25"/>
    <row r="262" s="3" customFormat="1" ht="15.75" customHeight="1" x14ac:dyDescent="0.25"/>
    <row r="263" s="3" customFormat="1" ht="15.75" customHeight="1" x14ac:dyDescent="0.25"/>
    <row r="264" s="3" customFormat="1" ht="15.75" customHeight="1" x14ac:dyDescent="0.25"/>
    <row r="265" s="3" customFormat="1" ht="15.75" customHeight="1" x14ac:dyDescent="0.25"/>
    <row r="266" s="3" customFormat="1" ht="15.75" customHeight="1" x14ac:dyDescent="0.25"/>
    <row r="267" s="3" customFormat="1" ht="15.75" customHeight="1" x14ac:dyDescent="0.25"/>
    <row r="268" s="3" customFormat="1" ht="15.75" customHeight="1" x14ac:dyDescent="0.25"/>
    <row r="269" s="3" customFormat="1" ht="15.75" customHeight="1" x14ac:dyDescent="0.25"/>
    <row r="270" s="3" customFormat="1" ht="15.75" customHeight="1" x14ac:dyDescent="0.25"/>
    <row r="271" s="3" customFormat="1" ht="15.75" customHeight="1" x14ac:dyDescent="0.25"/>
    <row r="272" s="3" customFormat="1" ht="15.75" customHeight="1" x14ac:dyDescent="0.25"/>
    <row r="273" s="3" customFormat="1" ht="15.75" customHeight="1" x14ac:dyDescent="0.25"/>
    <row r="274" s="3" customFormat="1" ht="15.75" customHeight="1" x14ac:dyDescent="0.25"/>
    <row r="275" s="3" customFormat="1" ht="15.75" customHeight="1" x14ac:dyDescent="0.25"/>
    <row r="276" s="3" customFormat="1" ht="15.75" customHeight="1" x14ac:dyDescent="0.25"/>
    <row r="277" s="3" customFormat="1" ht="15.75" customHeight="1" x14ac:dyDescent="0.25"/>
    <row r="278" s="3" customFormat="1" ht="15.75" customHeight="1" x14ac:dyDescent="0.25"/>
    <row r="279" s="3" customFormat="1" ht="15.75" customHeight="1" x14ac:dyDescent="0.25"/>
    <row r="280" s="3" customFormat="1" ht="15.75" customHeight="1" x14ac:dyDescent="0.25"/>
    <row r="281" s="3" customFormat="1" ht="15.75" customHeight="1" x14ac:dyDescent="0.25"/>
    <row r="282" s="3" customFormat="1" ht="15.75" customHeight="1" x14ac:dyDescent="0.25"/>
    <row r="283" s="3" customFormat="1" ht="15.75" customHeight="1" x14ac:dyDescent="0.25"/>
    <row r="284" s="3" customFormat="1" ht="15.75" customHeight="1" x14ac:dyDescent="0.25"/>
    <row r="285" s="3" customFormat="1" ht="15.75" customHeight="1" x14ac:dyDescent="0.25"/>
    <row r="286" s="3" customFormat="1" ht="15.75" customHeight="1" x14ac:dyDescent="0.25"/>
    <row r="287" s="3" customFormat="1" ht="15.75" customHeight="1" x14ac:dyDescent="0.25"/>
    <row r="288" s="3" customFormat="1" ht="15.75" customHeight="1" x14ac:dyDescent="0.25"/>
    <row r="289" s="3" customFormat="1" ht="15.75" customHeight="1" x14ac:dyDescent="0.25"/>
    <row r="290" s="3" customFormat="1" ht="15.75" customHeight="1" x14ac:dyDescent="0.25"/>
    <row r="291" s="3" customFormat="1" ht="15.75" customHeight="1" x14ac:dyDescent="0.25"/>
    <row r="292" s="3" customFormat="1" ht="15.75" customHeight="1" x14ac:dyDescent="0.25"/>
    <row r="293" s="3" customFormat="1" ht="15.75" customHeight="1" x14ac:dyDescent="0.25"/>
    <row r="294" s="3" customFormat="1" ht="15.75" customHeight="1" x14ac:dyDescent="0.25"/>
    <row r="295" s="3" customFormat="1" ht="15.75" customHeight="1" x14ac:dyDescent="0.25"/>
    <row r="296" s="3" customFormat="1" ht="15.75" customHeight="1" x14ac:dyDescent="0.25"/>
    <row r="297" s="3" customFormat="1" ht="15.75" customHeight="1" x14ac:dyDescent="0.25"/>
    <row r="298" s="3" customFormat="1" ht="15.75" customHeight="1" x14ac:dyDescent="0.25"/>
    <row r="299" s="3" customFormat="1" ht="15.75" customHeight="1" x14ac:dyDescent="0.25"/>
    <row r="300" s="3" customFormat="1" ht="15.75" customHeight="1" x14ac:dyDescent="0.25"/>
    <row r="301" s="3" customFormat="1" ht="15.75" customHeight="1" x14ac:dyDescent="0.25"/>
    <row r="302" s="3" customFormat="1" ht="15.75" customHeight="1" x14ac:dyDescent="0.25"/>
    <row r="303" s="3" customFormat="1" ht="15.75" customHeight="1" x14ac:dyDescent="0.25"/>
    <row r="304" s="3" customFormat="1" ht="15.75" customHeight="1" x14ac:dyDescent="0.25"/>
    <row r="305" s="3" customFormat="1" ht="15.75" customHeight="1" x14ac:dyDescent="0.25"/>
    <row r="306" s="3" customFormat="1" ht="15.75" customHeight="1" x14ac:dyDescent="0.25"/>
    <row r="307" s="3" customFormat="1" ht="15.75" customHeight="1" x14ac:dyDescent="0.25"/>
    <row r="308" s="3" customFormat="1" ht="15.75" customHeight="1" x14ac:dyDescent="0.25"/>
    <row r="309" s="3" customFormat="1" ht="15.75" customHeight="1" x14ac:dyDescent="0.25"/>
    <row r="310" s="3" customFormat="1" ht="15.75" customHeight="1" x14ac:dyDescent="0.25"/>
    <row r="311" s="3" customFormat="1" ht="15.75" customHeight="1" x14ac:dyDescent="0.25"/>
    <row r="312" s="3" customFormat="1" ht="15.75" customHeight="1" x14ac:dyDescent="0.25"/>
    <row r="313" s="3" customFormat="1" ht="15.75" customHeight="1" x14ac:dyDescent="0.25"/>
    <row r="314" s="3" customFormat="1" ht="15.75" customHeight="1" x14ac:dyDescent="0.25"/>
    <row r="315" s="3" customFormat="1" ht="15.75" customHeight="1" x14ac:dyDescent="0.25"/>
    <row r="316" s="3" customFormat="1" ht="15.75" customHeight="1" x14ac:dyDescent="0.25"/>
    <row r="317" s="3" customFormat="1" ht="15.75" customHeight="1" x14ac:dyDescent="0.25"/>
    <row r="318" s="3" customFormat="1" ht="15.75" customHeight="1" x14ac:dyDescent="0.25"/>
    <row r="319" s="3" customFormat="1" ht="15.75" customHeight="1" x14ac:dyDescent="0.25"/>
    <row r="320" s="3" customFormat="1" ht="15.75" customHeight="1" x14ac:dyDescent="0.25"/>
    <row r="321" s="3" customFormat="1" ht="15.75" customHeight="1" x14ac:dyDescent="0.25"/>
    <row r="322" s="3" customFormat="1" ht="15.75" customHeight="1" x14ac:dyDescent="0.25"/>
    <row r="323" s="3" customFormat="1" ht="15.75" customHeight="1" x14ac:dyDescent="0.25"/>
    <row r="324" s="3" customFormat="1" ht="15.75" customHeight="1" x14ac:dyDescent="0.25"/>
    <row r="325" s="3" customFormat="1" ht="15.75" customHeight="1" x14ac:dyDescent="0.25"/>
    <row r="326" s="3" customFormat="1" ht="15.75" customHeight="1" x14ac:dyDescent="0.25"/>
    <row r="327" s="3" customFormat="1" ht="15.75" customHeight="1" x14ac:dyDescent="0.25"/>
    <row r="328" s="3" customFormat="1" ht="15.75" customHeight="1" x14ac:dyDescent="0.25"/>
    <row r="329" s="3" customFormat="1" ht="15.75" customHeight="1" x14ac:dyDescent="0.25"/>
    <row r="330" s="3" customFormat="1" ht="15.75" customHeight="1" x14ac:dyDescent="0.25"/>
    <row r="331" s="3" customFormat="1" ht="15.75" customHeight="1" x14ac:dyDescent="0.25"/>
    <row r="332" s="3" customFormat="1" ht="15.75" customHeight="1" x14ac:dyDescent="0.25"/>
    <row r="333" s="3" customFormat="1" ht="15.75" customHeight="1" x14ac:dyDescent="0.25"/>
    <row r="334" s="3" customFormat="1" ht="15.75" customHeight="1" x14ac:dyDescent="0.25"/>
    <row r="335" s="3" customFormat="1" ht="15.75" customHeight="1" x14ac:dyDescent="0.25"/>
    <row r="336" s="3" customFormat="1" ht="15.75" customHeight="1" x14ac:dyDescent="0.25"/>
    <row r="337" s="3" customFormat="1" ht="15.75" customHeight="1" x14ac:dyDescent="0.25"/>
    <row r="338" s="3" customFormat="1" ht="15.75" customHeight="1" x14ac:dyDescent="0.25"/>
    <row r="339" s="3" customFormat="1" ht="15.75" customHeight="1" x14ac:dyDescent="0.25"/>
    <row r="340" s="3" customFormat="1" ht="15.75" customHeight="1" x14ac:dyDescent="0.25"/>
    <row r="341" s="3" customFormat="1" ht="15.75" customHeight="1" x14ac:dyDescent="0.25"/>
    <row r="342" s="3" customFormat="1" ht="15.75" customHeight="1" x14ac:dyDescent="0.25"/>
    <row r="343" s="3" customFormat="1" ht="15.75" customHeight="1" x14ac:dyDescent="0.25"/>
    <row r="344" s="3" customFormat="1" ht="15.75" customHeight="1" x14ac:dyDescent="0.25"/>
    <row r="345" s="3" customFormat="1" ht="15.75" customHeight="1" x14ac:dyDescent="0.25"/>
    <row r="346" s="3" customFormat="1" ht="15.75" customHeight="1" x14ac:dyDescent="0.25"/>
    <row r="347" s="3" customFormat="1" ht="15.75" customHeight="1" x14ac:dyDescent="0.25"/>
    <row r="348" s="3" customFormat="1" ht="15.75" customHeight="1" x14ac:dyDescent="0.25"/>
    <row r="349" s="3" customFormat="1" ht="15.75" customHeight="1" x14ac:dyDescent="0.25"/>
    <row r="350" s="3" customFormat="1" ht="15.75" customHeight="1" x14ac:dyDescent="0.25"/>
    <row r="351" s="3" customFormat="1" ht="15.75" customHeight="1" x14ac:dyDescent="0.25"/>
    <row r="352" s="3" customFormat="1" ht="15.75" customHeight="1" x14ac:dyDescent="0.25"/>
    <row r="353" s="3" customFormat="1" ht="15.75" customHeight="1" x14ac:dyDescent="0.25"/>
    <row r="354" s="3" customFormat="1" ht="15.75" customHeight="1" x14ac:dyDescent="0.25"/>
    <row r="355" s="3" customFormat="1" ht="15.75" customHeight="1" x14ac:dyDescent="0.25"/>
    <row r="356" s="3" customFormat="1" ht="15.75" customHeight="1" x14ac:dyDescent="0.25"/>
    <row r="357" s="3" customFormat="1" ht="15.75" customHeight="1" x14ac:dyDescent="0.25"/>
    <row r="358" s="3" customFormat="1" ht="15.75" customHeight="1" x14ac:dyDescent="0.25"/>
    <row r="359" s="3" customFormat="1" ht="15.75" customHeight="1" x14ac:dyDescent="0.25"/>
    <row r="360" s="3" customFormat="1" ht="15.75" customHeight="1" x14ac:dyDescent="0.25"/>
    <row r="361" s="3" customFormat="1" ht="15.75" customHeight="1" x14ac:dyDescent="0.25"/>
    <row r="362" s="3" customFormat="1" ht="15.75" customHeight="1" x14ac:dyDescent="0.25"/>
    <row r="363" s="3" customFormat="1" ht="15.75" customHeight="1" x14ac:dyDescent="0.25"/>
    <row r="364" s="3" customFormat="1" ht="15.75" customHeight="1" x14ac:dyDescent="0.25"/>
    <row r="365" s="3" customFormat="1" ht="15.75" customHeight="1" x14ac:dyDescent="0.25"/>
    <row r="366" s="3" customFormat="1" ht="15.75" customHeight="1" x14ac:dyDescent="0.25"/>
    <row r="367" s="3" customFormat="1" ht="15.75" customHeight="1" x14ac:dyDescent="0.25"/>
    <row r="368" s="3" customFormat="1" ht="15.75" customHeight="1" x14ac:dyDescent="0.25"/>
    <row r="369" s="3" customFormat="1" ht="15.75" customHeight="1" x14ac:dyDescent="0.25"/>
    <row r="370" s="3" customFormat="1" ht="15.75" customHeight="1" x14ac:dyDescent="0.25"/>
    <row r="371" s="3" customFormat="1" ht="15.75" customHeight="1" x14ac:dyDescent="0.25"/>
    <row r="372" s="3" customFormat="1" ht="15.75" customHeight="1" x14ac:dyDescent="0.25"/>
    <row r="373" s="3" customFormat="1" ht="15.75" customHeight="1" x14ac:dyDescent="0.25"/>
    <row r="374" s="3" customFormat="1" ht="15.75" customHeight="1" x14ac:dyDescent="0.25"/>
    <row r="375" s="3" customFormat="1" ht="15.75" customHeight="1" x14ac:dyDescent="0.25"/>
    <row r="376" s="3" customFormat="1" ht="15.75" customHeight="1" x14ac:dyDescent="0.25"/>
    <row r="377" s="3" customFormat="1" ht="15.75" customHeight="1" x14ac:dyDescent="0.25"/>
    <row r="378" s="3" customFormat="1" ht="15.75" customHeight="1" x14ac:dyDescent="0.25"/>
    <row r="379" s="3" customFormat="1" ht="15.75" customHeight="1" x14ac:dyDescent="0.25"/>
    <row r="380" s="3" customFormat="1" ht="15.75" customHeight="1" x14ac:dyDescent="0.25"/>
    <row r="381" s="3" customFormat="1" ht="15.75" customHeight="1" x14ac:dyDescent="0.25"/>
    <row r="382" s="3" customFormat="1" ht="15.75" customHeight="1" x14ac:dyDescent="0.25"/>
    <row r="383" s="3" customFormat="1" ht="15.75" customHeight="1" x14ac:dyDescent="0.25"/>
    <row r="384" s="3" customFormat="1" ht="15.75" customHeight="1" x14ac:dyDescent="0.25"/>
    <row r="385" s="3" customFormat="1" ht="15.75" customHeight="1" x14ac:dyDescent="0.25"/>
    <row r="386" s="3" customFormat="1" ht="15.75" customHeight="1" x14ac:dyDescent="0.25"/>
    <row r="387" s="3" customFormat="1" ht="15.75" customHeight="1" x14ac:dyDescent="0.25"/>
    <row r="388" s="3" customFormat="1" ht="15.75" customHeight="1" x14ac:dyDescent="0.25"/>
    <row r="389" s="3" customFormat="1" ht="15.75" customHeight="1" x14ac:dyDescent="0.25"/>
    <row r="390" s="3" customFormat="1" ht="15.75" customHeight="1" x14ac:dyDescent="0.25"/>
    <row r="391" s="3" customFormat="1" ht="15.75" customHeight="1" x14ac:dyDescent="0.25"/>
    <row r="392" s="3" customFormat="1" ht="15.75" customHeight="1" x14ac:dyDescent="0.25"/>
    <row r="393" s="3" customFormat="1" ht="15.75" customHeight="1" x14ac:dyDescent="0.25"/>
    <row r="394" s="3" customFormat="1" ht="15.75" customHeight="1" x14ac:dyDescent="0.25"/>
    <row r="395" s="3" customFormat="1" ht="15.75" customHeight="1" x14ac:dyDescent="0.25"/>
    <row r="396" s="3" customFormat="1" ht="15.75" customHeight="1" x14ac:dyDescent="0.25"/>
    <row r="397" s="3" customFormat="1" ht="15.75" customHeight="1" x14ac:dyDescent="0.25"/>
    <row r="398" s="3" customFormat="1" ht="15.75" customHeight="1" x14ac:dyDescent="0.25"/>
    <row r="399" s="3" customFormat="1" ht="15.75" customHeight="1" x14ac:dyDescent="0.25"/>
    <row r="400" s="3" customFormat="1" ht="15.75" customHeight="1" x14ac:dyDescent="0.25"/>
    <row r="401" s="3" customFormat="1" ht="15.75" customHeight="1" x14ac:dyDescent="0.25"/>
    <row r="402" s="3" customFormat="1" ht="15.75" customHeight="1" x14ac:dyDescent="0.25"/>
    <row r="403" s="3" customFormat="1" ht="15.75" customHeight="1" x14ac:dyDescent="0.25"/>
    <row r="404" s="3" customFormat="1" ht="15.75" customHeight="1" x14ac:dyDescent="0.25"/>
    <row r="405" s="3" customFormat="1" ht="15.75" customHeight="1" x14ac:dyDescent="0.25"/>
    <row r="406" s="3" customFormat="1" ht="15.75" customHeight="1" x14ac:dyDescent="0.25"/>
    <row r="407" s="3" customFormat="1" ht="15.75" customHeight="1" x14ac:dyDescent="0.25"/>
    <row r="408" s="3" customFormat="1" ht="15.75" customHeight="1" x14ac:dyDescent="0.25"/>
    <row r="409" s="3" customFormat="1" ht="15.75" customHeight="1" x14ac:dyDescent="0.25"/>
    <row r="410" s="3" customFormat="1" ht="15.75" customHeight="1" x14ac:dyDescent="0.25"/>
    <row r="411" s="3" customFormat="1" ht="15.75" customHeight="1" x14ac:dyDescent="0.25"/>
    <row r="412" s="3" customFormat="1" ht="15.75" customHeight="1" x14ac:dyDescent="0.25"/>
    <row r="413" s="3" customFormat="1" ht="15.75" customHeight="1" x14ac:dyDescent="0.25"/>
    <row r="414" s="3" customFormat="1" ht="15.75" customHeight="1" x14ac:dyDescent="0.25"/>
    <row r="415" s="3" customFormat="1" ht="15.75" customHeight="1" x14ac:dyDescent="0.25"/>
    <row r="416" s="3" customFormat="1" ht="15.75" customHeight="1" x14ac:dyDescent="0.25"/>
    <row r="417" s="3" customFormat="1" ht="15.75" customHeight="1" x14ac:dyDescent="0.25"/>
    <row r="418" s="3" customFormat="1" ht="15.75" customHeight="1" x14ac:dyDescent="0.25"/>
    <row r="419" s="3" customFormat="1" ht="15.75" customHeight="1" x14ac:dyDescent="0.25"/>
    <row r="420" s="3" customFormat="1" ht="15.75" customHeight="1" x14ac:dyDescent="0.25"/>
    <row r="421" s="3" customFormat="1" ht="15.75" customHeight="1" x14ac:dyDescent="0.25"/>
    <row r="422" s="3" customFormat="1" ht="15.75" customHeight="1" x14ac:dyDescent="0.25"/>
    <row r="423" s="3" customFormat="1" ht="15.75" customHeight="1" x14ac:dyDescent="0.25"/>
    <row r="424" s="3" customFormat="1" ht="15.75" customHeight="1" x14ac:dyDescent="0.25"/>
    <row r="425" s="3" customFormat="1" ht="15.75" customHeight="1" x14ac:dyDescent="0.25"/>
    <row r="426" s="3" customFormat="1" ht="15.75" customHeight="1" x14ac:dyDescent="0.25"/>
    <row r="427" s="3" customFormat="1" ht="15.75" customHeight="1" x14ac:dyDescent="0.25"/>
    <row r="428" s="3" customFormat="1" ht="15.75" customHeight="1" x14ac:dyDescent="0.25"/>
    <row r="429" s="3" customFormat="1" ht="15.75" customHeight="1" x14ac:dyDescent="0.25"/>
    <row r="430" s="3" customFormat="1" ht="15.75" customHeight="1" x14ac:dyDescent="0.25"/>
    <row r="431" s="3" customFormat="1" ht="15.75" customHeight="1" x14ac:dyDescent="0.25"/>
    <row r="432" s="3" customFormat="1" ht="15.75" customHeight="1" x14ac:dyDescent="0.25"/>
    <row r="433" s="3" customFormat="1" ht="15.75" customHeight="1" x14ac:dyDescent="0.25"/>
    <row r="434" s="3" customFormat="1" ht="15.75" customHeight="1" x14ac:dyDescent="0.25"/>
    <row r="435" s="3" customFormat="1" ht="15.75" customHeight="1" x14ac:dyDescent="0.25"/>
    <row r="436" s="3" customFormat="1" ht="15.75" customHeight="1" x14ac:dyDescent="0.25"/>
    <row r="437" s="3" customFormat="1" ht="15.75" customHeight="1" x14ac:dyDescent="0.25"/>
    <row r="438" s="3" customFormat="1" ht="15.75" customHeight="1" x14ac:dyDescent="0.25"/>
    <row r="439" s="3" customFormat="1" ht="15.75" customHeight="1" x14ac:dyDescent="0.25"/>
    <row r="440" s="3" customFormat="1" ht="15.75" customHeight="1" x14ac:dyDescent="0.25"/>
    <row r="441" s="3" customFormat="1" ht="15.75" customHeight="1" x14ac:dyDescent="0.25"/>
    <row r="442" s="3" customFormat="1" ht="15.75" customHeight="1" x14ac:dyDescent="0.25"/>
    <row r="443" s="3" customFormat="1" ht="15.75" customHeight="1" x14ac:dyDescent="0.25"/>
    <row r="444" s="3" customFormat="1" ht="15.75" customHeight="1" x14ac:dyDescent="0.25"/>
    <row r="445" s="3" customFormat="1" ht="15.75" customHeight="1" x14ac:dyDescent="0.25"/>
    <row r="446" s="3" customFormat="1" ht="15.75" customHeight="1" x14ac:dyDescent="0.25"/>
    <row r="447" s="3" customFormat="1" ht="15.75" customHeight="1" x14ac:dyDescent="0.25"/>
    <row r="448" s="3" customFormat="1" ht="15.75" customHeight="1" x14ac:dyDescent="0.25"/>
    <row r="449" s="3" customFormat="1" ht="15.75" customHeight="1" x14ac:dyDescent="0.25"/>
    <row r="450" s="3" customFormat="1" ht="15.75" customHeight="1" x14ac:dyDescent="0.25"/>
    <row r="451" s="3" customFormat="1" ht="15.75" customHeight="1" x14ac:dyDescent="0.25"/>
    <row r="452" s="3" customFormat="1" ht="15.75" customHeight="1" x14ac:dyDescent="0.25"/>
    <row r="453" s="3" customFormat="1" ht="15.75" customHeight="1" x14ac:dyDescent="0.25"/>
    <row r="454" s="3" customFormat="1" ht="15.75" customHeight="1" x14ac:dyDescent="0.25"/>
    <row r="455" s="3" customFormat="1" ht="15.75" customHeight="1" x14ac:dyDescent="0.25"/>
    <row r="456" s="3" customFormat="1" ht="15.75" customHeight="1" x14ac:dyDescent="0.25"/>
    <row r="457" s="3" customFormat="1" ht="15.75" customHeight="1" x14ac:dyDescent="0.25"/>
    <row r="458" s="3" customFormat="1" ht="15.75" customHeight="1" x14ac:dyDescent="0.25"/>
    <row r="459" s="3" customFormat="1" ht="15.75" customHeight="1" x14ac:dyDescent="0.25"/>
    <row r="460" s="3" customFormat="1" ht="15.75" customHeight="1" x14ac:dyDescent="0.25"/>
    <row r="461" s="3" customFormat="1" ht="15.75" customHeight="1" x14ac:dyDescent="0.25"/>
    <row r="462" s="3" customFormat="1" ht="15.75" customHeight="1" x14ac:dyDescent="0.25"/>
    <row r="463" s="3" customFormat="1" ht="15.75" customHeight="1" x14ac:dyDescent="0.25"/>
    <row r="464" s="3" customFormat="1" ht="15.75" customHeight="1" x14ac:dyDescent="0.25"/>
    <row r="465" s="3" customFormat="1" ht="15.75" customHeight="1" x14ac:dyDescent="0.25"/>
    <row r="466" s="3" customFormat="1" ht="15.75" customHeight="1" x14ac:dyDescent="0.25"/>
    <row r="467" s="3" customFormat="1" ht="15.75" customHeight="1" x14ac:dyDescent="0.25"/>
    <row r="468" s="3" customFormat="1" ht="15.75" customHeight="1" x14ac:dyDescent="0.25"/>
    <row r="469" s="3" customFormat="1" ht="15.75" customHeight="1" x14ac:dyDescent="0.25"/>
    <row r="470" s="3" customFormat="1" ht="15.75" customHeight="1" x14ac:dyDescent="0.25"/>
    <row r="471" s="3" customFormat="1" ht="15.75" customHeight="1" x14ac:dyDescent="0.25"/>
    <row r="472" s="3" customFormat="1" ht="15.75" customHeight="1" x14ac:dyDescent="0.25"/>
    <row r="473" s="3" customFormat="1" ht="15.75" customHeight="1" x14ac:dyDescent="0.25"/>
    <row r="474" s="3" customFormat="1" ht="15.75" customHeight="1" x14ac:dyDescent="0.25"/>
    <row r="475" s="3" customFormat="1" ht="15.75" customHeight="1" x14ac:dyDescent="0.25"/>
    <row r="476" s="3" customFormat="1" ht="15.75" customHeight="1" x14ac:dyDescent="0.25"/>
    <row r="477" s="3" customFormat="1" ht="15.75" customHeight="1" x14ac:dyDescent="0.25"/>
    <row r="478" s="3" customFormat="1" ht="15.75" customHeight="1" x14ac:dyDescent="0.25"/>
    <row r="479" s="3" customFormat="1" ht="15.75" customHeight="1" x14ac:dyDescent="0.25"/>
    <row r="480" s="3" customFormat="1" ht="15.75" customHeight="1" x14ac:dyDescent="0.25"/>
    <row r="481" s="3" customFormat="1" ht="15.75" customHeight="1" x14ac:dyDescent="0.25"/>
    <row r="482" s="3" customFormat="1" ht="15.75" customHeight="1" x14ac:dyDescent="0.25"/>
    <row r="483" s="3" customFormat="1" ht="15.75" customHeight="1" x14ac:dyDescent="0.25"/>
    <row r="484" s="3" customFormat="1" ht="15.75" customHeight="1" x14ac:dyDescent="0.25"/>
    <row r="485" s="3" customFormat="1" ht="15.75" customHeight="1" x14ac:dyDescent="0.25"/>
    <row r="486" s="3" customFormat="1" ht="15.75" customHeight="1" x14ac:dyDescent="0.25"/>
    <row r="487" s="3" customFormat="1" ht="15.75" customHeight="1" x14ac:dyDescent="0.25"/>
    <row r="488" s="3" customFormat="1" ht="15.75" customHeight="1" x14ac:dyDescent="0.25"/>
    <row r="489" s="3" customFormat="1" ht="15.75" customHeight="1" x14ac:dyDescent="0.25"/>
    <row r="490" s="3" customFormat="1" ht="15.75" customHeight="1" x14ac:dyDescent="0.25"/>
    <row r="491" s="3" customFormat="1" ht="15.75" customHeight="1" x14ac:dyDescent="0.25"/>
    <row r="492" s="3" customFormat="1" ht="15.75" customHeight="1" x14ac:dyDescent="0.25"/>
    <row r="493" s="3" customFormat="1" ht="15.75" customHeight="1" x14ac:dyDescent="0.25"/>
    <row r="494" s="3" customFormat="1" ht="15.75" customHeight="1" x14ac:dyDescent="0.25"/>
    <row r="495" s="3" customFormat="1" ht="15.75" customHeight="1" x14ac:dyDescent="0.25"/>
    <row r="496" s="3" customFormat="1" ht="15.75" customHeight="1" x14ac:dyDescent="0.25"/>
    <row r="497" s="3" customFormat="1" ht="15.75" customHeight="1" x14ac:dyDescent="0.25"/>
    <row r="498" s="3" customFormat="1" ht="15.75" customHeight="1" x14ac:dyDescent="0.25"/>
    <row r="499" s="3" customFormat="1" ht="15.75" customHeight="1" x14ac:dyDescent="0.25"/>
    <row r="500" s="3" customFormat="1" ht="15.75" customHeight="1" x14ac:dyDescent="0.25"/>
    <row r="501" s="3" customFormat="1" ht="15.75" customHeight="1" x14ac:dyDescent="0.25"/>
    <row r="502" s="3" customFormat="1" ht="15.75" customHeight="1" x14ac:dyDescent="0.25"/>
    <row r="503" s="3" customFormat="1" ht="15.75" customHeight="1" x14ac:dyDescent="0.25"/>
    <row r="504" s="3" customFormat="1" ht="15.75" customHeight="1" x14ac:dyDescent="0.25"/>
    <row r="505" s="3" customFormat="1" ht="15.75" customHeight="1" x14ac:dyDescent="0.25"/>
    <row r="506" s="3" customFormat="1" ht="15.75" customHeight="1" x14ac:dyDescent="0.25"/>
    <row r="507" s="3" customFormat="1" ht="15.75" customHeight="1" x14ac:dyDescent="0.25"/>
    <row r="508" s="3" customFormat="1" ht="15.75" customHeight="1" x14ac:dyDescent="0.25"/>
    <row r="509" s="3" customFormat="1" ht="15.75" customHeight="1" x14ac:dyDescent="0.25"/>
    <row r="510" s="3" customFormat="1" ht="15.75" customHeight="1" x14ac:dyDescent="0.25"/>
    <row r="511" s="3" customFormat="1" ht="15.75" customHeight="1" x14ac:dyDescent="0.25"/>
    <row r="512" s="3" customFormat="1" ht="15.75" customHeight="1" x14ac:dyDescent="0.25"/>
    <row r="513" s="3" customFormat="1" ht="15.75" customHeight="1" x14ac:dyDescent="0.25"/>
    <row r="514" s="3" customFormat="1" ht="15.75" customHeight="1" x14ac:dyDescent="0.25"/>
    <row r="515" s="3" customFormat="1" ht="15.75" customHeight="1" x14ac:dyDescent="0.25"/>
    <row r="516" s="3" customFormat="1" ht="15.75" customHeight="1" x14ac:dyDescent="0.25"/>
    <row r="517" s="3" customFormat="1" ht="15.75" customHeight="1" x14ac:dyDescent="0.25"/>
    <row r="518" s="3" customFormat="1" ht="15.75" customHeight="1" x14ac:dyDescent="0.25"/>
    <row r="519" s="3" customFormat="1" ht="15.75" customHeight="1" x14ac:dyDescent="0.25"/>
    <row r="520" s="3" customFormat="1" ht="15.75" customHeight="1" x14ac:dyDescent="0.25"/>
    <row r="521" s="3" customFormat="1" ht="15.75" customHeight="1" x14ac:dyDescent="0.25"/>
    <row r="522" s="3" customFormat="1" ht="15.75" customHeight="1" x14ac:dyDescent="0.25"/>
    <row r="523" s="3" customFormat="1" ht="15.75" customHeight="1" x14ac:dyDescent="0.25"/>
    <row r="524" s="3" customFormat="1" ht="15.75" customHeight="1" x14ac:dyDescent="0.25"/>
    <row r="525" s="3" customFormat="1" ht="15.75" customHeight="1" x14ac:dyDescent="0.25"/>
    <row r="526" s="3" customFormat="1" ht="15.75" customHeight="1" x14ac:dyDescent="0.25"/>
    <row r="527" s="3" customFormat="1" ht="15.75" customHeight="1" x14ac:dyDescent="0.25"/>
    <row r="528" s="3" customFormat="1" ht="15.75" customHeight="1" x14ac:dyDescent="0.25"/>
    <row r="529" s="3" customFormat="1" ht="15.75" customHeight="1" x14ac:dyDescent="0.25"/>
    <row r="530" s="3" customFormat="1" ht="15.75" customHeight="1" x14ac:dyDescent="0.25"/>
    <row r="531" s="3" customFormat="1" ht="15.75" customHeight="1" x14ac:dyDescent="0.25"/>
    <row r="532" s="3" customFormat="1" ht="15.75" customHeight="1" x14ac:dyDescent="0.25"/>
    <row r="533" s="3" customFormat="1" ht="15.75" customHeight="1" x14ac:dyDescent="0.25"/>
    <row r="534" s="3" customFormat="1" ht="15.75" customHeight="1" x14ac:dyDescent="0.25"/>
    <row r="535" s="3" customFormat="1" ht="15.75" customHeight="1" x14ac:dyDescent="0.25"/>
    <row r="536" s="3" customFormat="1" ht="15.75" customHeight="1" x14ac:dyDescent="0.25"/>
    <row r="537" s="3" customFormat="1" ht="15.75" customHeight="1" x14ac:dyDescent="0.25"/>
    <row r="538" s="3" customFormat="1" ht="15.75" customHeight="1" x14ac:dyDescent="0.25"/>
    <row r="539" s="3" customFormat="1" ht="15.75" customHeight="1" x14ac:dyDescent="0.25"/>
    <row r="540" s="3" customFormat="1" ht="15.75" customHeight="1" x14ac:dyDescent="0.25"/>
    <row r="541" s="3" customFormat="1" ht="15.75" customHeight="1" x14ac:dyDescent="0.25"/>
    <row r="542" s="3" customFormat="1" ht="15.75" customHeight="1" x14ac:dyDescent="0.25"/>
    <row r="543" s="3" customFormat="1" ht="15.75" customHeight="1" x14ac:dyDescent="0.25"/>
    <row r="544" s="3" customFormat="1" ht="15.75" customHeight="1" x14ac:dyDescent="0.25"/>
    <row r="545" s="3" customFormat="1" ht="15.75" customHeight="1" x14ac:dyDescent="0.25"/>
    <row r="546" s="3" customFormat="1" ht="15.75" customHeight="1" x14ac:dyDescent="0.25"/>
    <row r="547" s="3" customFormat="1" ht="15.75" customHeight="1" x14ac:dyDescent="0.25"/>
    <row r="548" s="3" customFormat="1" ht="15.75" customHeight="1" x14ac:dyDescent="0.25"/>
    <row r="549" s="3" customFormat="1" ht="15.75" customHeight="1" x14ac:dyDescent="0.25"/>
    <row r="550" s="3" customFormat="1" ht="15.75" customHeight="1" x14ac:dyDescent="0.25"/>
    <row r="551" s="3" customFormat="1" ht="15.75" customHeight="1" x14ac:dyDescent="0.25"/>
    <row r="552" s="3" customFormat="1" ht="15.75" customHeight="1" x14ac:dyDescent="0.25"/>
    <row r="553" s="3" customFormat="1" ht="15.75" customHeight="1" x14ac:dyDescent="0.25"/>
    <row r="554" s="3" customFormat="1" ht="15.75" customHeight="1" x14ac:dyDescent="0.25"/>
    <row r="555" s="3" customFormat="1" ht="15.75" customHeight="1" x14ac:dyDescent="0.25"/>
    <row r="556" s="3" customFormat="1" ht="15.75" customHeight="1" x14ac:dyDescent="0.25"/>
    <row r="557" s="3" customFormat="1" ht="15.75" customHeight="1" x14ac:dyDescent="0.25"/>
    <row r="558" s="3" customFormat="1" ht="15.75" customHeight="1" x14ac:dyDescent="0.25"/>
    <row r="559" s="3" customFormat="1" ht="15.75" customHeight="1" x14ac:dyDescent="0.25"/>
    <row r="560" s="3" customFormat="1" ht="15.75" customHeight="1" x14ac:dyDescent="0.25"/>
    <row r="561" s="3" customFormat="1" ht="15.75" customHeight="1" x14ac:dyDescent="0.25"/>
    <row r="562" s="3" customFormat="1" ht="15.75" customHeight="1" x14ac:dyDescent="0.25"/>
    <row r="563" s="3" customFormat="1" ht="15.75" customHeight="1" x14ac:dyDescent="0.25"/>
    <row r="564" s="3" customFormat="1" ht="15.75" customHeight="1" x14ac:dyDescent="0.25"/>
    <row r="565" s="3" customFormat="1" ht="15.75" customHeight="1" x14ac:dyDescent="0.25"/>
    <row r="566" s="3" customFormat="1" ht="15.75" customHeight="1" x14ac:dyDescent="0.25"/>
    <row r="567" s="3" customFormat="1" ht="15.75" customHeight="1" x14ac:dyDescent="0.25"/>
    <row r="568" s="3" customFormat="1" ht="15.75" customHeight="1" x14ac:dyDescent="0.25"/>
    <row r="569" s="3" customFormat="1" ht="15.75" customHeight="1" x14ac:dyDescent="0.25"/>
    <row r="570" s="3" customFormat="1" ht="15.75" customHeight="1" x14ac:dyDescent="0.25"/>
    <row r="571" s="3" customFormat="1" ht="15.75" customHeight="1" x14ac:dyDescent="0.25"/>
    <row r="572" s="3" customFormat="1" ht="15.75" customHeight="1" x14ac:dyDescent="0.25"/>
    <row r="573" s="3" customFormat="1" ht="15.75" customHeight="1" x14ac:dyDescent="0.25"/>
    <row r="574" s="3" customFormat="1" ht="15.75" customHeight="1" x14ac:dyDescent="0.25"/>
    <row r="575" s="3" customFormat="1" ht="15.75" customHeight="1" x14ac:dyDescent="0.25"/>
    <row r="576" s="3" customFormat="1" ht="15.75" customHeight="1" x14ac:dyDescent="0.25"/>
    <row r="577" s="3" customFormat="1" ht="15.75" customHeight="1" x14ac:dyDescent="0.25"/>
    <row r="578" s="3" customFormat="1" ht="15.75" customHeight="1" x14ac:dyDescent="0.25"/>
    <row r="579" s="3" customFormat="1" ht="15.75" customHeight="1" x14ac:dyDescent="0.25"/>
    <row r="580" s="3" customFormat="1" ht="15.75" customHeight="1" x14ac:dyDescent="0.25"/>
    <row r="581" s="3" customFormat="1" ht="15.75" customHeight="1" x14ac:dyDescent="0.25"/>
    <row r="582" s="3" customFormat="1" ht="15.75" customHeight="1" x14ac:dyDescent="0.25"/>
    <row r="583" s="3" customFormat="1" ht="15.75" customHeight="1" x14ac:dyDescent="0.25"/>
    <row r="584" s="3" customFormat="1" ht="15.75" customHeight="1" x14ac:dyDescent="0.25"/>
    <row r="585" s="3" customFormat="1" ht="15.75" customHeight="1" x14ac:dyDescent="0.25"/>
    <row r="586" s="3" customFormat="1" ht="15.75" customHeight="1" x14ac:dyDescent="0.25"/>
    <row r="587" s="3" customFormat="1" ht="15.75" customHeight="1" x14ac:dyDescent="0.25"/>
    <row r="588" s="3" customFormat="1" ht="15.75" customHeight="1" x14ac:dyDescent="0.25"/>
    <row r="589" s="3" customFormat="1" ht="15.75" customHeight="1" x14ac:dyDescent="0.25"/>
    <row r="590" s="3" customFormat="1" ht="15.75" customHeight="1" x14ac:dyDescent="0.25"/>
    <row r="591" s="3" customFormat="1" ht="15.75" customHeight="1" x14ac:dyDescent="0.25"/>
    <row r="592" s="3" customFormat="1" ht="15.75" customHeight="1" x14ac:dyDescent="0.25"/>
    <row r="593" s="3" customFormat="1" ht="15.75" customHeight="1" x14ac:dyDescent="0.25"/>
    <row r="594" s="3" customFormat="1" ht="15.75" customHeight="1" x14ac:dyDescent="0.25"/>
    <row r="595" s="3" customFormat="1" ht="15.75" customHeight="1" x14ac:dyDescent="0.25"/>
    <row r="596" s="3" customFormat="1" ht="15.75" customHeight="1" x14ac:dyDescent="0.25"/>
    <row r="597" s="3" customFormat="1" ht="15.75" customHeight="1" x14ac:dyDescent="0.25"/>
    <row r="598" s="3" customFormat="1" ht="15.75" customHeight="1" x14ac:dyDescent="0.25"/>
    <row r="599" s="3" customFormat="1" ht="15.75" customHeight="1" x14ac:dyDescent="0.25"/>
    <row r="600" s="3" customFormat="1" ht="15.75" customHeight="1" x14ac:dyDescent="0.25"/>
    <row r="601" s="3" customFormat="1" ht="15.75" customHeight="1" x14ac:dyDescent="0.25"/>
    <row r="602" s="3" customFormat="1" ht="15.75" customHeight="1" x14ac:dyDescent="0.25"/>
    <row r="603" s="3" customFormat="1" ht="15.75" customHeight="1" x14ac:dyDescent="0.25"/>
    <row r="604" s="3" customFormat="1" ht="15.75" customHeight="1" x14ac:dyDescent="0.25"/>
    <row r="605" s="3" customFormat="1" ht="15.75" customHeight="1" x14ac:dyDescent="0.25"/>
    <row r="606" s="3" customFormat="1" ht="15.75" customHeight="1" x14ac:dyDescent="0.25"/>
    <row r="607" s="3" customFormat="1" ht="15.75" customHeight="1" x14ac:dyDescent="0.25"/>
    <row r="608" s="3" customFormat="1" ht="15.75" customHeight="1" x14ac:dyDescent="0.25"/>
    <row r="609" s="3" customFormat="1" ht="15.75" customHeight="1" x14ac:dyDescent="0.25"/>
    <row r="610" s="3" customFormat="1" ht="15.75" customHeight="1" x14ac:dyDescent="0.25"/>
    <row r="611" s="3" customFormat="1" ht="15.75" customHeight="1" x14ac:dyDescent="0.25"/>
    <row r="612" s="3" customFormat="1" ht="15.75" customHeight="1" x14ac:dyDescent="0.25"/>
    <row r="613" s="3" customFormat="1" ht="15.75" customHeight="1" x14ac:dyDescent="0.25"/>
    <row r="614" s="3" customFormat="1" ht="15.75" customHeight="1" x14ac:dyDescent="0.25"/>
    <row r="615" s="3" customFormat="1" ht="15.75" customHeight="1" x14ac:dyDescent="0.25"/>
    <row r="616" s="3" customFormat="1" ht="15.75" customHeight="1" x14ac:dyDescent="0.25"/>
    <row r="617" s="3" customFormat="1" ht="15.75" customHeight="1" x14ac:dyDescent="0.25"/>
    <row r="618" s="3" customFormat="1" ht="15.75" customHeight="1" x14ac:dyDescent="0.25"/>
    <row r="619" s="3" customFormat="1" ht="15.75" customHeight="1" x14ac:dyDescent="0.25"/>
    <row r="620" s="3" customFormat="1" ht="15.75" customHeight="1" x14ac:dyDescent="0.25"/>
    <row r="621" s="3" customFormat="1" ht="15.75" customHeight="1" x14ac:dyDescent="0.25"/>
    <row r="622" s="3" customFormat="1" ht="15.75" customHeight="1" x14ac:dyDescent="0.25"/>
    <row r="623" s="3" customFormat="1" ht="15.75" customHeight="1" x14ac:dyDescent="0.25"/>
    <row r="624" s="3" customFormat="1" ht="15.75" customHeight="1" x14ac:dyDescent="0.25"/>
    <row r="625" s="3" customFormat="1" ht="15.75" customHeight="1" x14ac:dyDescent="0.25"/>
    <row r="626" s="3" customFormat="1" ht="15.75" customHeight="1" x14ac:dyDescent="0.25"/>
    <row r="627" s="3" customFormat="1" ht="15.75" customHeight="1" x14ac:dyDescent="0.25"/>
    <row r="628" s="3" customFormat="1" ht="15.75" customHeight="1" x14ac:dyDescent="0.25"/>
    <row r="629" s="3" customFormat="1" ht="15.75" customHeight="1" x14ac:dyDescent="0.25"/>
    <row r="630" s="3" customFormat="1" ht="15.75" customHeight="1" x14ac:dyDescent="0.25"/>
    <row r="631" s="3" customFormat="1" ht="15.75" customHeight="1" x14ac:dyDescent="0.25"/>
    <row r="632" s="3" customFormat="1" ht="15.75" customHeight="1" x14ac:dyDescent="0.25"/>
    <row r="633" s="3" customFormat="1" ht="15.75" customHeight="1" x14ac:dyDescent="0.25"/>
    <row r="634" s="3" customFormat="1" ht="15.75" customHeight="1" x14ac:dyDescent="0.25"/>
    <row r="635" s="3" customFormat="1" ht="15.75" customHeight="1" x14ac:dyDescent="0.25"/>
    <row r="636" s="3" customFormat="1" ht="15.75" customHeight="1" x14ac:dyDescent="0.25"/>
    <row r="637" s="3" customFormat="1" ht="15.75" customHeight="1" x14ac:dyDescent="0.25"/>
    <row r="638" s="3" customFormat="1" ht="15.75" customHeight="1" x14ac:dyDescent="0.25"/>
    <row r="639" s="3" customFormat="1" ht="15.75" customHeight="1" x14ac:dyDescent="0.25"/>
    <row r="640" s="3" customFormat="1" ht="15.75" customHeight="1" x14ac:dyDescent="0.25"/>
    <row r="641" s="3" customFormat="1" ht="15.75" customHeight="1" x14ac:dyDescent="0.25"/>
    <row r="642" s="3" customFormat="1" ht="15.75" customHeight="1" x14ac:dyDescent="0.25"/>
    <row r="643" s="3" customFormat="1" ht="15.75" customHeight="1" x14ac:dyDescent="0.25"/>
    <row r="644" s="3" customFormat="1" ht="15.75" customHeight="1" x14ac:dyDescent="0.25"/>
    <row r="645" s="3" customFormat="1" ht="15.75" customHeight="1" x14ac:dyDescent="0.25"/>
    <row r="646" s="3" customFormat="1" ht="15.75" customHeight="1" x14ac:dyDescent="0.25"/>
    <row r="647" s="3" customFormat="1" ht="15.75" customHeight="1" x14ac:dyDescent="0.25"/>
    <row r="648" s="3" customFormat="1" ht="15.75" customHeight="1" x14ac:dyDescent="0.25"/>
    <row r="649" s="3" customFormat="1" ht="15.75" customHeight="1" x14ac:dyDescent="0.25"/>
    <row r="650" s="3" customFormat="1" ht="15.75" customHeight="1" x14ac:dyDescent="0.25"/>
    <row r="651" s="3" customFormat="1" ht="15.75" customHeight="1" x14ac:dyDescent="0.25"/>
    <row r="652" s="3" customFormat="1" ht="15.75" customHeight="1" x14ac:dyDescent="0.25"/>
    <row r="653" s="3" customFormat="1" ht="15.75" customHeight="1" x14ac:dyDescent="0.25"/>
    <row r="654" s="3" customFormat="1" ht="15.75" customHeight="1" x14ac:dyDescent="0.25"/>
    <row r="655" s="3" customFormat="1" ht="15.75" customHeight="1" x14ac:dyDescent="0.25"/>
    <row r="656" s="3" customFormat="1" ht="15.75" customHeight="1" x14ac:dyDescent="0.25"/>
    <row r="657" s="3" customFormat="1" ht="15.75" customHeight="1" x14ac:dyDescent="0.25"/>
    <row r="658" s="3" customFormat="1" ht="15.75" customHeight="1" x14ac:dyDescent="0.25"/>
    <row r="659" s="3" customFormat="1" ht="15.75" customHeight="1" x14ac:dyDescent="0.25"/>
    <row r="660" s="3" customFormat="1" ht="15.75" customHeight="1" x14ac:dyDescent="0.25"/>
    <row r="661" s="3" customFormat="1" ht="15.75" customHeight="1" x14ac:dyDescent="0.25"/>
    <row r="662" s="3" customFormat="1" ht="15.75" customHeight="1" x14ac:dyDescent="0.25"/>
    <row r="663" s="3" customFormat="1" ht="15.75" customHeight="1" x14ac:dyDescent="0.25"/>
    <row r="664" s="3" customFormat="1" ht="15.75" customHeight="1" x14ac:dyDescent="0.25"/>
    <row r="665" s="3" customFormat="1" ht="15.75" customHeight="1" x14ac:dyDescent="0.25"/>
    <row r="666" s="3" customFormat="1" ht="15.75" customHeight="1" x14ac:dyDescent="0.25"/>
    <row r="667" s="3" customFormat="1" ht="15.75" customHeight="1" x14ac:dyDescent="0.25"/>
    <row r="668" s="3" customFormat="1" ht="15.75" customHeight="1" x14ac:dyDescent="0.25"/>
    <row r="669" s="3" customFormat="1" ht="15.75" customHeight="1" x14ac:dyDescent="0.25"/>
    <row r="670" s="3" customFormat="1" ht="15.75" customHeight="1" x14ac:dyDescent="0.25"/>
    <row r="671" s="3" customFormat="1" ht="15.75" customHeight="1" x14ac:dyDescent="0.25"/>
    <row r="672" s="3" customFormat="1" ht="15.75" customHeight="1" x14ac:dyDescent="0.25"/>
    <row r="673" s="3" customFormat="1" ht="15.75" customHeight="1" x14ac:dyDescent="0.25"/>
    <row r="674" s="3" customFormat="1" ht="15.75" customHeight="1" x14ac:dyDescent="0.25"/>
    <row r="675" s="3" customFormat="1" ht="15.75" customHeight="1" x14ac:dyDescent="0.25"/>
    <row r="676" s="3" customFormat="1" ht="15.75" customHeight="1" x14ac:dyDescent="0.25"/>
    <row r="677" s="3" customFormat="1" ht="15.75" customHeight="1" x14ac:dyDescent="0.25"/>
    <row r="678" s="3" customFormat="1" ht="15.75" customHeight="1" x14ac:dyDescent="0.25"/>
    <row r="679" s="3" customFormat="1" ht="15.75" customHeight="1" x14ac:dyDescent="0.25"/>
    <row r="680" s="3" customFormat="1" ht="15.75" customHeight="1" x14ac:dyDescent="0.25"/>
    <row r="681" s="3" customFormat="1" ht="15.75" customHeight="1" x14ac:dyDescent="0.25"/>
    <row r="682" s="3" customFormat="1" ht="15.75" customHeight="1" x14ac:dyDescent="0.25"/>
    <row r="683" s="3" customFormat="1" ht="15.75" customHeight="1" x14ac:dyDescent="0.25"/>
    <row r="684" s="3" customFormat="1" ht="15.75" customHeight="1" x14ac:dyDescent="0.25"/>
    <row r="685" s="3" customFormat="1" ht="15.75" customHeight="1" x14ac:dyDescent="0.25"/>
    <row r="686" s="3" customFormat="1" ht="15.75" customHeight="1" x14ac:dyDescent="0.25"/>
    <row r="687" s="3" customFormat="1" ht="15.75" customHeight="1" x14ac:dyDescent="0.25"/>
    <row r="688" s="3" customFormat="1" ht="15.75" customHeight="1" x14ac:dyDescent="0.25"/>
    <row r="689" s="3" customFormat="1" ht="15.75" customHeight="1" x14ac:dyDescent="0.25"/>
    <row r="690" s="3" customFormat="1" ht="15.75" customHeight="1" x14ac:dyDescent="0.25"/>
    <row r="691" s="3" customFormat="1" ht="15.75" customHeight="1" x14ac:dyDescent="0.25"/>
    <row r="692" s="3" customFormat="1" ht="15.75" customHeight="1" x14ac:dyDescent="0.25"/>
    <row r="693" s="3" customFormat="1" ht="15.75" customHeight="1" x14ac:dyDescent="0.25"/>
    <row r="694" s="3" customFormat="1" ht="15.75" customHeight="1" x14ac:dyDescent="0.25"/>
    <row r="695" s="3" customFormat="1" ht="15.75" customHeight="1" x14ac:dyDescent="0.25"/>
    <row r="696" s="3" customFormat="1" ht="15.75" customHeight="1" x14ac:dyDescent="0.25"/>
    <row r="697" s="3" customFormat="1" ht="15.75" customHeight="1" x14ac:dyDescent="0.25"/>
    <row r="698" s="3" customFormat="1" ht="15.75" customHeight="1" x14ac:dyDescent="0.25"/>
    <row r="699" s="3" customFormat="1" ht="15.75" customHeight="1" x14ac:dyDescent="0.25"/>
    <row r="700" s="3" customFormat="1" ht="15.75" customHeight="1" x14ac:dyDescent="0.25"/>
    <row r="701" s="3" customFormat="1" ht="15.75" customHeight="1" x14ac:dyDescent="0.25"/>
    <row r="702" s="3" customFormat="1" ht="15.75" customHeight="1" x14ac:dyDescent="0.25"/>
    <row r="703" s="3" customFormat="1" ht="15.75" customHeight="1" x14ac:dyDescent="0.25"/>
    <row r="704" s="3" customFormat="1" ht="15.75" customHeight="1" x14ac:dyDescent="0.25"/>
    <row r="705" s="3" customFormat="1" ht="15.75" customHeight="1" x14ac:dyDescent="0.25"/>
    <row r="706" s="3" customFormat="1" ht="15.75" customHeight="1" x14ac:dyDescent="0.25"/>
    <row r="707" s="3" customFormat="1" ht="15.75" customHeight="1" x14ac:dyDescent="0.25"/>
    <row r="708" s="3" customFormat="1" ht="15.75" customHeight="1" x14ac:dyDescent="0.25"/>
    <row r="709" s="3" customFormat="1" ht="15.75" customHeight="1" x14ac:dyDescent="0.25"/>
    <row r="710" s="3" customFormat="1" ht="15.75" customHeight="1" x14ac:dyDescent="0.25"/>
    <row r="711" s="3" customFormat="1" ht="15.75" customHeight="1" x14ac:dyDescent="0.25"/>
    <row r="712" s="3" customFormat="1" ht="15.75" customHeight="1" x14ac:dyDescent="0.25"/>
    <row r="713" s="3" customFormat="1" ht="15.75" customHeight="1" x14ac:dyDescent="0.25"/>
    <row r="714" s="3" customFormat="1" ht="15.75" customHeight="1" x14ac:dyDescent="0.25"/>
    <row r="715" s="3" customFormat="1" ht="15.75" customHeight="1" x14ac:dyDescent="0.25"/>
    <row r="716" s="3" customFormat="1" ht="15.75" customHeight="1" x14ac:dyDescent="0.25"/>
    <row r="717" s="3" customFormat="1" ht="15.75" customHeight="1" x14ac:dyDescent="0.25"/>
    <row r="718" s="3" customFormat="1" ht="15.75" customHeight="1" x14ac:dyDescent="0.25"/>
    <row r="719" s="3" customFormat="1" ht="15.75" customHeight="1" x14ac:dyDescent="0.25"/>
    <row r="720" s="3" customFormat="1" ht="15.75" customHeight="1" x14ac:dyDescent="0.25"/>
    <row r="721" s="3" customFormat="1" ht="15.75" customHeight="1" x14ac:dyDescent="0.25"/>
    <row r="722" s="3" customFormat="1" ht="15.75" customHeight="1" x14ac:dyDescent="0.25"/>
    <row r="723" s="3" customFormat="1" ht="15.75" customHeight="1" x14ac:dyDescent="0.25"/>
    <row r="724" s="3" customFormat="1" ht="15.75" customHeight="1" x14ac:dyDescent="0.25"/>
    <row r="725" s="3" customFormat="1" ht="15.75" customHeight="1" x14ac:dyDescent="0.25"/>
    <row r="726" s="3" customFormat="1" ht="15.75" customHeight="1" x14ac:dyDescent="0.25"/>
    <row r="727" s="3" customFormat="1" ht="15.75" customHeight="1" x14ac:dyDescent="0.25"/>
    <row r="728" s="3" customFormat="1" ht="15.75" customHeight="1" x14ac:dyDescent="0.25"/>
    <row r="729" s="3" customFormat="1" ht="15.75" customHeight="1" x14ac:dyDescent="0.25"/>
    <row r="730" s="3" customFormat="1" ht="15.75" customHeight="1" x14ac:dyDescent="0.25"/>
    <row r="731" s="3" customFormat="1" ht="15.75" customHeight="1" x14ac:dyDescent="0.25"/>
    <row r="732" s="3" customFormat="1" ht="15.75" customHeight="1" x14ac:dyDescent="0.25"/>
    <row r="733" s="3" customFormat="1" ht="15.75" customHeight="1" x14ac:dyDescent="0.25"/>
    <row r="734" s="3" customFormat="1" ht="15.75" customHeight="1" x14ac:dyDescent="0.25"/>
    <row r="735" s="3" customFormat="1" ht="15.75" customHeight="1" x14ac:dyDescent="0.25"/>
    <row r="736" s="3" customFormat="1" ht="15.75" customHeight="1" x14ac:dyDescent="0.25"/>
    <row r="737" s="3" customFormat="1" ht="15.75" customHeight="1" x14ac:dyDescent="0.25"/>
    <row r="738" s="3" customFormat="1" ht="15.75" customHeight="1" x14ac:dyDescent="0.25"/>
    <row r="739" s="3" customFormat="1" ht="15.75" customHeight="1" x14ac:dyDescent="0.25"/>
    <row r="740" s="3" customFormat="1" ht="15.75" customHeight="1" x14ac:dyDescent="0.25"/>
    <row r="741" s="3" customFormat="1" ht="15.75" customHeight="1" x14ac:dyDescent="0.25"/>
    <row r="742" s="3" customFormat="1" ht="15.75" customHeight="1" x14ac:dyDescent="0.25"/>
    <row r="743" s="3" customFormat="1" ht="15.75" customHeight="1" x14ac:dyDescent="0.25"/>
    <row r="744" s="3" customFormat="1" ht="15.75" customHeight="1" x14ac:dyDescent="0.25"/>
    <row r="745" s="3" customFormat="1" ht="15.75" customHeight="1" x14ac:dyDescent="0.25"/>
    <row r="746" s="3" customFormat="1" ht="15.75" customHeight="1" x14ac:dyDescent="0.25"/>
    <row r="747" s="3" customFormat="1" ht="15.75" customHeight="1" x14ac:dyDescent="0.25"/>
    <row r="748" s="3" customFormat="1" ht="15.75" customHeight="1" x14ac:dyDescent="0.25"/>
    <row r="749" s="3" customFormat="1" ht="15.75" customHeight="1" x14ac:dyDescent="0.25"/>
    <row r="750" s="3" customFormat="1" ht="15.75" customHeight="1" x14ac:dyDescent="0.25"/>
    <row r="751" s="3" customFormat="1" ht="15.75" customHeight="1" x14ac:dyDescent="0.25"/>
    <row r="752" s="3" customFormat="1" ht="15.75" customHeight="1" x14ac:dyDescent="0.25"/>
    <row r="753" s="3" customFormat="1" ht="15.75" customHeight="1" x14ac:dyDescent="0.25"/>
    <row r="754" s="3" customFormat="1" ht="15.75" customHeight="1" x14ac:dyDescent="0.25"/>
    <row r="755" s="3" customFormat="1" ht="15.75" customHeight="1" x14ac:dyDescent="0.25"/>
    <row r="756" s="3" customFormat="1" ht="15.75" customHeight="1" x14ac:dyDescent="0.25"/>
    <row r="757" s="3" customFormat="1" ht="15.75" customHeight="1" x14ac:dyDescent="0.25"/>
    <row r="758" s="3" customFormat="1" ht="15.75" customHeight="1" x14ac:dyDescent="0.25"/>
    <row r="759" s="3" customFormat="1" ht="15.75" customHeight="1" x14ac:dyDescent="0.25"/>
    <row r="760" s="3" customFormat="1" ht="15.75" customHeight="1" x14ac:dyDescent="0.25"/>
    <row r="761" s="3" customFormat="1" ht="15.75" customHeight="1" x14ac:dyDescent="0.25"/>
    <row r="762" s="3" customFormat="1" ht="15.75" customHeight="1" x14ac:dyDescent="0.25"/>
    <row r="763" s="3" customFormat="1" ht="15.75" customHeight="1" x14ac:dyDescent="0.25"/>
    <row r="764" s="3" customFormat="1" ht="15.75" customHeight="1" x14ac:dyDescent="0.25"/>
    <row r="765" s="3" customFormat="1" ht="15.75" customHeight="1" x14ac:dyDescent="0.25"/>
    <row r="766" s="3" customFormat="1" ht="15.75" customHeight="1" x14ac:dyDescent="0.25"/>
    <row r="767" s="3" customFormat="1" ht="15.75" customHeight="1" x14ac:dyDescent="0.25"/>
    <row r="768" s="3" customFormat="1" ht="15.75" customHeight="1" x14ac:dyDescent="0.25"/>
    <row r="769" s="3" customFormat="1" ht="15.75" customHeight="1" x14ac:dyDescent="0.25"/>
    <row r="770" s="3" customFormat="1" ht="15.75" customHeight="1" x14ac:dyDescent="0.25"/>
    <row r="771" s="3" customFormat="1" ht="15.75" customHeight="1" x14ac:dyDescent="0.25"/>
    <row r="772" s="3" customFormat="1" ht="15.75" customHeight="1" x14ac:dyDescent="0.25"/>
    <row r="773" s="3" customFormat="1" ht="15.75" customHeight="1" x14ac:dyDescent="0.25"/>
    <row r="774" s="3" customFormat="1" ht="15.75" customHeight="1" x14ac:dyDescent="0.25"/>
    <row r="775" s="3" customFormat="1" ht="15.75" customHeight="1" x14ac:dyDescent="0.25"/>
    <row r="776" s="3" customFormat="1" ht="15.75" customHeight="1" x14ac:dyDescent="0.25"/>
    <row r="777" s="3" customFormat="1" ht="15.75" customHeight="1" x14ac:dyDescent="0.25"/>
    <row r="778" s="3" customFormat="1" ht="15.75" customHeight="1" x14ac:dyDescent="0.25"/>
    <row r="779" s="3" customFormat="1" ht="15.75" customHeight="1" x14ac:dyDescent="0.25"/>
    <row r="780" s="3" customFormat="1" ht="15.75" customHeight="1" x14ac:dyDescent="0.25"/>
    <row r="781" s="3" customFormat="1" ht="15.75" customHeight="1" x14ac:dyDescent="0.25"/>
    <row r="782" s="3" customFormat="1" ht="15.75" customHeight="1" x14ac:dyDescent="0.25"/>
    <row r="783" s="3" customFormat="1" ht="15.75" customHeight="1" x14ac:dyDescent="0.25"/>
    <row r="784" s="3" customFormat="1" ht="15.75" customHeight="1" x14ac:dyDescent="0.25"/>
    <row r="785" s="3" customFormat="1" ht="15.75" customHeight="1" x14ac:dyDescent="0.25"/>
    <row r="786" s="3" customFormat="1" ht="15.75" customHeight="1" x14ac:dyDescent="0.25"/>
    <row r="787" s="3" customFormat="1" ht="15.75" customHeight="1" x14ac:dyDescent="0.25"/>
    <row r="788" s="3" customFormat="1" ht="15.75" customHeight="1" x14ac:dyDescent="0.25"/>
    <row r="789" s="3" customFormat="1" ht="15.75" customHeight="1" x14ac:dyDescent="0.25"/>
    <row r="790" s="3" customFormat="1" ht="15.75" customHeight="1" x14ac:dyDescent="0.25"/>
    <row r="791" s="3" customFormat="1" ht="15.75" customHeight="1" x14ac:dyDescent="0.25"/>
    <row r="792" s="3" customFormat="1" ht="15.75" customHeight="1" x14ac:dyDescent="0.25"/>
    <row r="793" s="3" customFormat="1" ht="15.75" customHeight="1" x14ac:dyDescent="0.25"/>
    <row r="794" s="3" customFormat="1" ht="15.75" customHeight="1" x14ac:dyDescent="0.25"/>
    <row r="795" s="3" customFormat="1" ht="15.75" customHeight="1" x14ac:dyDescent="0.25"/>
    <row r="796" s="3" customFormat="1" ht="15.75" customHeight="1" x14ac:dyDescent="0.25"/>
    <row r="797" s="3" customFormat="1" ht="15.75" customHeight="1" x14ac:dyDescent="0.25"/>
    <row r="798" s="3" customFormat="1" ht="15.75" customHeight="1" x14ac:dyDescent="0.25"/>
    <row r="799" s="3" customFormat="1" ht="15.75" customHeight="1" x14ac:dyDescent="0.25"/>
    <row r="800" s="3" customFormat="1" ht="15.75" customHeight="1" x14ac:dyDescent="0.25"/>
    <row r="801" s="3" customFormat="1" ht="15.75" customHeight="1" x14ac:dyDescent="0.25"/>
    <row r="802" s="3" customFormat="1" ht="15.75" customHeight="1" x14ac:dyDescent="0.25"/>
    <row r="803" s="3" customFormat="1" ht="15.75" customHeight="1" x14ac:dyDescent="0.25"/>
    <row r="804" s="3" customFormat="1" ht="15.75" customHeight="1" x14ac:dyDescent="0.25"/>
    <row r="805" s="3" customFormat="1" ht="15.75" customHeight="1" x14ac:dyDescent="0.25"/>
    <row r="806" s="3" customFormat="1" ht="15.75" customHeight="1" x14ac:dyDescent="0.25"/>
    <row r="807" s="3" customFormat="1" ht="15.75" customHeight="1" x14ac:dyDescent="0.25"/>
    <row r="808" s="3" customFormat="1" ht="15.75" customHeight="1" x14ac:dyDescent="0.25"/>
    <row r="809" s="3" customFormat="1" ht="15.75" customHeight="1" x14ac:dyDescent="0.25"/>
    <row r="810" s="3" customFormat="1" ht="15.75" customHeight="1" x14ac:dyDescent="0.25"/>
    <row r="811" s="3" customFormat="1" ht="15.75" customHeight="1" x14ac:dyDescent="0.25"/>
    <row r="812" s="3" customFormat="1" ht="15.75" customHeight="1" x14ac:dyDescent="0.25"/>
    <row r="813" s="3" customFormat="1" ht="15.75" customHeight="1" x14ac:dyDescent="0.25"/>
    <row r="814" s="3" customFormat="1" ht="15.75" customHeight="1" x14ac:dyDescent="0.25"/>
    <row r="815" s="3" customFormat="1" ht="15.75" customHeight="1" x14ac:dyDescent="0.25"/>
    <row r="816" s="3" customFormat="1" ht="15.75" customHeight="1" x14ac:dyDescent="0.25"/>
    <row r="817" s="3" customFormat="1" ht="15.75" customHeight="1" x14ac:dyDescent="0.25"/>
    <row r="818" s="3" customFormat="1" ht="15.75" customHeight="1" x14ac:dyDescent="0.25"/>
    <row r="819" s="3" customFormat="1" ht="15.75" customHeight="1" x14ac:dyDescent="0.25"/>
    <row r="820" s="3" customFormat="1" ht="15.75" customHeight="1" x14ac:dyDescent="0.25"/>
    <row r="821" s="3" customFormat="1" ht="15.75" customHeight="1" x14ac:dyDescent="0.25"/>
    <row r="822" s="3" customFormat="1" ht="15.75" customHeight="1" x14ac:dyDescent="0.25"/>
    <row r="823" s="3" customFormat="1" ht="15.75" customHeight="1" x14ac:dyDescent="0.25"/>
    <row r="824" s="3" customFormat="1" ht="15.75" customHeight="1" x14ac:dyDescent="0.25"/>
    <row r="825" s="3" customFormat="1" ht="15.75" customHeight="1" x14ac:dyDescent="0.25"/>
    <row r="826" s="3" customFormat="1" ht="15.75" customHeight="1" x14ac:dyDescent="0.25"/>
    <row r="827" s="3" customFormat="1" ht="15.75" customHeight="1" x14ac:dyDescent="0.25"/>
    <row r="828" s="3" customFormat="1" ht="15.75" customHeight="1" x14ac:dyDescent="0.25"/>
    <row r="829" s="3" customFormat="1" ht="15.75" customHeight="1" x14ac:dyDescent="0.25"/>
    <row r="830" s="3" customFormat="1" ht="15.75" customHeight="1" x14ac:dyDescent="0.25"/>
    <row r="831" s="3" customFormat="1" ht="15.75" customHeight="1" x14ac:dyDescent="0.25"/>
    <row r="832" s="3" customFormat="1" ht="15.75" customHeight="1" x14ac:dyDescent="0.25"/>
    <row r="833" s="3" customFormat="1" ht="15.75" customHeight="1" x14ac:dyDescent="0.25"/>
    <row r="834" s="3" customFormat="1" ht="15.75" customHeight="1" x14ac:dyDescent="0.25"/>
    <row r="835" s="3" customFormat="1" ht="15.75" customHeight="1" x14ac:dyDescent="0.25"/>
    <row r="836" s="3" customFormat="1" ht="15.75" customHeight="1" x14ac:dyDescent="0.25"/>
    <row r="837" s="3" customFormat="1" ht="15.75" customHeight="1" x14ac:dyDescent="0.25"/>
    <row r="838" s="3" customFormat="1" ht="15.75" customHeight="1" x14ac:dyDescent="0.25"/>
    <row r="839" s="3" customFormat="1" ht="15.75" customHeight="1" x14ac:dyDescent="0.25"/>
    <row r="840" s="3" customFormat="1" ht="15.75" customHeight="1" x14ac:dyDescent="0.25"/>
    <row r="841" s="3" customFormat="1" ht="15.75" customHeight="1" x14ac:dyDescent="0.25"/>
    <row r="842" s="3" customFormat="1" ht="15.75" customHeight="1" x14ac:dyDescent="0.25"/>
    <row r="843" s="3" customFormat="1" ht="15.75" customHeight="1" x14ac:dyDescent="0.25"/>
    <row r="844" s="3" customFormat="1" ht="15.75" customHeight="1" x14ac:dyDescent="0.25"/>
    <row r="845" s="3" customFormat="1" ht="15.75" customHeight="1" x14ac:dyDescent="0.25"/>
    <row r="846" s="3" customFormat="1" ht="15.75" customHeight="1" x14ac:dyDescent="0.25"/>
    <row r="847" s="3" customFormat="1" ht="15.75" customHeight="1" x14ac:dyDescent="0.25"/>
    <row r="848" s="3" customFormat="1" ht="15.75" customHeight="1" x14ac:dyDescent="0.25"/>
    <row r="849" s="3" customFormat="1" ht="15.75" customHeight="1" x14ac:dyDescent="0.25"/>
    <row r="850" s="3" customFormat="1" ht="15.75" customHeight="1" x14ac:dyDescent="0.25"/>
    <row r="851" s="3" customFormat="1" ht="15.75" customHeight="1" x14ac:dyDescent="0.25"/>
    <row r="852" s="3" customFormat="1" ht="15.75" customHeight="1" x14ac:dyDescent="0.25"/>
    <row r="853" s="3" customFormat="1" ht="15.75" customHeight="1" x14ac:dyDescent="0.25"/>
    <row r="854" s="3" customFormat="1" ht="15.75" customHeight="1" x14ac:dyDescent="0.25"/>
    <row r="855" s="3" customFormat="1" ht="15.75" customHeight="1" x14ac:dyDescent="0.25"/>
    <row r="856" s="3" customFormat="1" ht="15.75" customHeight="1" x14ac:dyDescent="0.25"/>
    <row r="857" s="3" customFormat="1" ht="15.75" customHeight="1" x14ac:dyDescent="0.25"/>
    <row r="858" s="3" customFormat="1" ht="15.75" customHeight="1" x14ac:dyDescent="0.25"/>
    <row r="859" s="3" customFormat="1" ht="15.75" customHeight="1" x14ac:dyDescent="0.25"/>
    <row r="860" s="3" customFormat="1" ht="15.75" customHeight="1" x14ac:dyDescent="0.25"/>
    <row r="861" s="3" customFormat="1" ht="15.75" customHeight="1" x14ac:dyDescent="0.25"/>
    <row r="862" s="3" customFormat="1" ht="15.75" customHeight="1" x14ac:dyDescent="0.25"/>
    <row r="863" s="3" customFormat="1" ht="15.75" customHeight="1" x14ac:dyDescent="0.25"/>
    <row r="864" s="3" customFormat="1" ht="15.75" customHeight="1" x14ac:dyDescent="0.25"/>
    <row r="865" s="3" customFormat="1" ht="15.75" customHeight="1" x14ac:dyDescent="0.25"/>
    <row r="866" s="3" customFormat="1" ht="15.75" customHeight="1" x14ac:dyDescent="0.25"/>
    <row r="867" s="3" customFormat="1" ht="15.75" customHeight="1" x14ac:dyDescent="0.25"/>
    <row r="868" s="3" customFormat="1" ht="15.75" customHeight="1" x14ac:dyDescent="0.25"/>
    <row r="869" s="3" customFormat="1" ht="15.75" customHeight="1" x14ac:dyDescent="0.25"/>
    <row r="870" s="3" customFormat="1" ht="15.75" customHeight="1" x14ac:dyDescent="0.25"/>
    <row r="871" s="3" customFormat="1" ht="15.75" customHeight="1" x14ac:dyDescent="0.25"/>
    <row r="872" s="3" customFormat="1" ht="15.75" customHeight="1" x14ac:dyDescent="0.25"/>
    <row r="873" s="3" customFormat="1" ht="15.75" customHeight="1" x14ac:dyDescent="0.25"/>
    <row r="874" s="3" customFormat="1" ht="15.75" customHeight="1" x14ac:dyDescent="0.25"/>
    <row r="875" s="3" customFormat="1" ht="15.75" customHeight="1" x14ac:dyDescent="0.25"/>
    <row r="876" s="3" customFormat="1" ht="15.75" customHeight="1" x14ac:dyDescent="0.25"/>
    <row r="877" s="3" customFormat="1" ht="15.75" customHeight="1" x14ac:dyDescent="0.25"/>
    <row r="878" s="3" customFormat="1" ht="15.75" customHeight="1" x14ac:dyDescent="0.25"/>
    <row r="879" s="3" customFormat="1" ht="15.75" customHeight="1" x14ac:dyDescent="0.25"/>
    <row r="880" s="3" customFormat="1" ht="15.75" customHeight="1" x14ac:dyDescent="0.25"/>
    <row r="881" s="3" customFormat="1" ht="15.75" customHeight="1" x14ac:dyDescent="0.25"/>
    <row r="882" s="3" customFormat="1" ht="15.75" customHeight="1" x14ac:dyDescent="0.25"/>
    <row r="883" s="3" customFormat="1" ht="15.75" customHeight="1" x14ac:dyDescent="0.25"/>
    <row r="884" s="3" customFormat="1" ht="15.75" customHeight="1" x14ac:dyDescent="0.25"/>
    <row r="885" s="3" customFormat="1" ht="15.75" customHeight="1" x14ac:dyDescent="0.25"/>
    <row r="886" s="3" customFormat="1" ht="15.75" customHeight="1" x14ac:dyDescent="0.25"/>
    <row r="887" s="3" customFormat="1" ht="15.75" customHeight="1" x14ac:dyDescent="0.25"/>
    <row r="888" s="3" customFormat="1" ht="15.75" customHeight="1" x14ac:dyDescent="0.25"/>
    <row r="889" s="3" customFormat="1" ht="15.75" customHeight="1" x14ac:dyDescent="0.25"/>
    <row r="890" s="3" customFormat="1" ht="15.75" customHeight="1" x14ac:dyDescent="0.25"/>
    <row r="891" s="3" customFormat="1" ht="15.75" customHeight="1" x14ac:dyDescent="0.25"/>
    <row r="892" s="3" customFormat="1" ht="15.75" customHeight="1" x14ac:dyDescent="0.25"/>
    <row r="893" s="3" customFormat="1" ht="15.75" customHeight="1" x14ac:dyDescent="0.25"/>
    <row r="894" s="3" customFormat="1" ht="15.75" customHeight="1" x14ac:dyDescent="0.25"/>
    <row r="895" s="3" customFormat="1" ht="15.75" customHeight="1" x14ac:dyDescent="0.25"/>
    <row r="896" s="3" customFormat="1" ht="15.75" customHeight="1" x14ac:dyDescent="0.25"/>
    <row r="897" s="3" customFormat="1" ht="15.75" customHeight="1" x14ac:dyDescent="0.25"/>
    <row r="898" s="3" customFormat="1" ht="15.75" customHeight="1" x14ac:dyDescent="0.25"/>
    <row r="899" s="3" customFormat="1" ht="15.75" customHeight="1" x14ac:dyDescent="0.25"/>
    <row r="900" s="3" customFormat="1" ht="15.75" customHeight="1" x14ac:dyDescent="0.25"/>
    <row r="901" s="3" customFormat="1" ht="15.75" customHeight="1" x14ac:dyDescent="0.25"/>
    <row r="902" s="3" customFormat="1" ht="15.75" customHeight="1" x14ac:dyDescent="0.25"/>
    <row r="903" s="3" customFormat="1" ht="15.75" customHeight="1" x14ac:dyDescent="0.25"/>
    <row r="904" s="3" customFormat="1" ht="15.75" customHeight="1" x14ac:dyDescent="0.25"/>
    <row r="905" s="3" customFormat="1" ht="15.75" customHeight="1" x14ac:dyDescent="0.25"/>
    <row r="906" s="3" customFormat="1" ht="15.75" customHeight="1" x14ac:dyDescent="0.25"/>
    <row r="907" s="3" customFormat="1" ht="15.75" customHeight="1" x14ac:dyDescent="0.25"/>
    <row r="908" s="3" customFormat="1" ht="15.75" customHeight="1" x14ac:dyDescent="0.25"/>
    <row r="909" s="3" customFormat="1" ht="15.75" customHeight="1" x14ac:dyDescent="0.25"/>
    <row r="910" s="3" customFormat="1" ht="15.75" customHeight="1" x14ac:dyDescent="0.25"/>
    <row r="911" s="3" customFormat="1" ht="15.75" customHeight="1" x14ac:dyDescent="0.25"/>
    <row r="912" s="3" customFormat="1" ht="15.75" customHeight="1" x14ac:dyDescent="0.25"/>
    <row r="913" s="3" customFormat="1" ht="15.75" customHeight="1" x14ac:dyDescent="0.25"/>
    <row r="914" s="3" customFormat="1" ht="15.75" customHeight="1" x14ac:dyDescent="0.25"/>
    <row r="915" s="3" customFormat="1" ht="15.75" customHeight="1" x14ac:dyDescent="0.25"/>
    <row r="916" s="3" customFormat="1" ht="15.75" customHeight="1" x14ac:dyDescent="0.25"/>
    <row r="917" s="3" customFormat="1" ht="15.75" customHeight="1" x14ac:dyDescent="0.25"/>
    <row r="918" s="3" customFormat="1" ht="15.75" customHeight="1" x14ac:dyDescent="0.25"/>
    <row r="919" s="3" customFormat="1" ht="15.75" customHeight="1" x14ac:dyDescent="0.25"/>
    <row r="920" s="3" customFormat="1" ht="15.75" customHeight="1" x14ac:dyDescent="0.25"/>
    <row r="921" s="3" customFormat="1" ht="15.75" customHeight="1" x14ac:dyDescent="0.25"/>
    <row r="922" s="3" customFormat="1" ht="15.75" customHeight="1" x14ac:dyDescent="0.25"/>
    <row r="923" s="3" customFormat="1" ht="15.75" customHeight="1" x14ac:dyDescent="0.25"/>
    <row r="924" s="3" customFormat="1" ht="15.75" customHeight="1" x14ac:dyDescent="0.25"/>
    <row r="925" s="3" customFormat="1" ht="15.75" customHeight="1" x14ac:dyDescent="0.25"/>
    <row r="926" s="3" customFormat="1" ht="15.75" customHeight="1" x14ac:dyDescent="0.25"/>
    <row r="927" s="3" customFormat="1" ht="15.75" customHeight="1" x14ac:dyDescent="0.25"/>
    <row r="928" s="3" customFormat="1" ht="15.75" customHeight="1" x14ac:dyDescent="0.25"/>
    <row r="929" s="3" customFormat="1" ht="15.75" customHeight="1" x14ac:dyDescent="0.25"/>
    <row r="930" s="3" customFormat="1" ht="15.75" customHeight="1" x14ac:dyDescent="0.25"/>
    <row r="931" s="3" customFormat="1" ht="15.75" customHeight="1" x14ac:dyDescent="0.25"/>
    <row r="932" s="3" customFormat="1" ht="15.75" customHeight="1" x14ac:dyDescent="0.25"/>
    <row r="933" s="3" customFormat="1" ht="15.75" customHeight="1" x14ac:dyDescent="0.25"/>
    <row r="934" s="3" customFormat="1" ht="15.75" customHeight="1" x14ac:dyDescent="0.25"/>
    <row r="935" s="3" customFormat="1" ht="15.75" customHeight="1" x14ac:dyDescent="0.25"/>
    <row r="936" s="3" customFormat="1" ht="15.75" customHeight="1" x14ac:dyDescent="0.25"/>
    <row r="937" s="3" customFormat="1" ht="15.75" customHeight="1" x14ac:dyDescent="0.25"/>
    <row r="938" s="3" customFormat="1" ht="15.75" customHeight="1" x14ac:dyDescent="0.25"/>
    <row r="939" s="3" customFormat="1" ht="15.75" customHeight="1" x14ac:dyDescent="0.25"/>
    <row r="940" s="3" customFormat="1" ht="15.75" customHeight="1" x14ac:dyDescent="0.25"/>
    <row r="941" s="3" customFormat="1" ht="15.75" customHeight="1" x14ac:dyDescent="0.25"/>
    <row r="942" s="3" customFormat="1" ht="15.75" customHeight="1" x14ac:dyDescent="0.25"/>
    <row r="943" s="3" customFormat="1" ht="15.75" customHeight="1" x14ac:dyDescent="0.25"/>
    <row r="944" s="3" customFormat="1" ht="15.75" customHeight="1" x14ac:dyDescent="0.25"/>
    <row r="945" s="3" customFormat="1" ht="15.75" customHeight="1" x14ac:dyDescent="0.25"/>
    <row r="946" s="3" customFormat="1" ht="15.75" customHeight="1" x14ac:dyDescent="0.25"/>
    <row r="947" s="3" customFormat="1" ht="15.75" customHeight="1" x14ac:dyDescent="0.25"/>
    <row r="948" s="3" customFormat="1" ht="15.75" customHeight="1" x14ac:dyDescent="0.25"/>
    <row r="949" s="3" customFormat="1" ht="15.75" customHeight="1" x14ac:dyDescent="0.25"/>
    <row r="950" s="3" customFormat="1" ht="15.75" customHeight="1" x14ac:dyDescent="0.25"/>
    <row r="951" s="3" customFormat="1" ht="15.75" customHeight="1" x14ac:dyDescent="0.25"/>
    <row r="952" s="3" customFormat="1" ht="15.75" customHeight="1" x14ac:dyDescent="0.25"/>
    <row r="953" s="3" customFormat="1" ht="15.75" customHeight="1" x14ac:dyDescent="0.25"/>
    <row r="954" s="3" customFormat="1" ht="15.75" customHeight="1" x14ac:dyDescent="0.25"/>
    <row r="955" s="3" customFormat="1" ht="15.75" customHeight="1" x14ac:dyDescent="0.25"/>
    <row r="956" s="3" customFormat="1" ht="15.75" customHeight="1" x14ac:dyDescent="0.25"/>
    <row r="957" s="3" customFormat="1" ht="15.75" customHeight="1" x14ac:dyDescent="0.25"/>
    <row r="958" s="3" customFormat="1" ht="15.75" customHeight="1" x14ac:dyDescent="0.25"/>
    <row r="959" s="3" customFormat="1" ht="15.75" customHeight="1" x14ac:dyDescent="0.25"/>
    <row r="960" s="3" customFormat="1" ht="15.75" customHeight="1" x14ac:dyDescent="0.25"/>
    <row r="961" s="3" customFormat="1" ht="15.75" customHeight="1" x14ac:dyDescent="0.25"/>
    <row r="962" s="3" customFormat="1" ht="15.75" customHeight="1" x14ac:dyDescent="0.25"/>
    <row r="963" s="3" customFormat="1" ht="15.75" customHeight="1" x14ac:dyDescent="0.25"/>
    <row r="964" s="3" customFormat="1" ht="15.75" customHeight="1" x14ac:dyDescent="0.25"/>
    <row r="965" s="3" customFormat="1" ht="15.75" customHeight="1" x14ac:dyDescent="0.25"/>
    <row r="966" s="3" customFormat="1" ht="15.75" customHeight="1" x14ac:dyDescent="0.25"/>
    <row r="967" s="3" customFormat="1" ht="15.75" customHeight="1" x14ac:dyDescent="0.25"/>
    <row r="968" s="3" customFormat="1" ht="15.75" customHeight="1" x14ac:dyDescent="0.25"/>
    <row r="969" s="3" customFormat="1" ht="15.75" customHeight="1" x14ac:dyDescent="0.25"/>
    <row r="970" s="3" customFormat="1" ht="15.75" customHeight="1" x14ac:dyDescent="0.25"/>
    <row r="971" s="3" customFormat="1" ht="15.75" customHeight="1" x14ac:dyDescent="0.25"/>
    <row r="972" s="3" customFormat="1" ht="15.75" customHeight="1" x14ac:dyDescent="0.25"/>
    <row r="973" s="3" customFormat="1" ht="15.75" customHeight="1" x14ac:dyDescent="0.25"/>
    <row r="974" s="3" customFormat="1" ht="15.75" customHeight="1" x14ac:dyDescent="0.25"/>
    <row r="975" s="3" customFormat="1" ht="15.75" customHeight="1" x14ac:dyDescent="0.25"/>
    <row r="976" s="3" customFormat="1" ht="15.75" customHeight="1" x14ac:dyDescent="0.25"/>
    <row r="977" s="3" customFormat="1" ht="15.75" customHeight="1" x14ac:dyDescent="0.25"/>
    <row r="978" s="3" customFormat="1" ht="15.75" customHeight="1" x14ac:dyDescent="0.25"/>
    <row r="979" s="3" customFormat="1" ht="15.75" customHeight="1" x14ac:dyDescent="0.25"/>
    <row r="980" s="3" customFormat="1" ht="15.75" customHeight="1" x14ac:dyDescent="0.25"/>
    <row r="981" s="3" customFormat="1" ht="15.75" customHeight="1" x14ac:dyDescent="0.25"/>
    <row r="982" s="3" customFormat="1" ht="15.75" customHeight="1" x14ac:dyDescent="0.25"/>
    <row r="983" s="3" customFormat="1" ht="15.75" customHeight="1" x14ac:dyDescent="0.25"/>
    <row r="984" s="3" customFormat="1" ht="15.75" customHeight="1" x14ac:dyDescent="0.25"/>
    <row r="985" s="3" customFormat="1" ht="15.75" customHeight="1" x14ac:dyDescent="0.25"/>
    <row r="986" s="3" customFormat="1" ht="15.75" customHeight="1" x14ac:dyDescent="0.25"/>
    <row r="987" s="3" customFormat="1" ht="15.75" customHeight="1" x14ac:dyDescent="0.25"/>
    <row r="988" s="3" customFormat="1" ht="15.75" customHeight="1" x14ac:dyDescent="0.25"/>
    <row r="989" s="3" customFormat="1" ht="15.75" customHeight="1" x14ac:dyDescent="0.25"/>
    <row r="990" s="3" customFormat="1" ht="15.75" customHeight="1" x14ac:dyDescent="0.25"/>
    <row r="991" s="3" customFormat="1" ht="15.75" customHeight="1" x14ac:dyDescent="0.25"/>
    <row r="992" s="3" customFormat="1" ht="15.75" customHeight="1" x14ac:dyDescent="0.25"/>
    <row r="993" s="3" customFormat="1" ht="15.75" customHeight="1" x14ac:dyDescent="0.25"/>
    <row r="994" s="3" customFormat="1" ht="15.75" customHeight="1" x14ac:dyDescent="0.25"/>
    <row r="995" s="3" customFormat="1" ht="15.75" customHeight="1" x14ac:dyDescent="0.25"/>
    <row r="996" s="3" customFormat="1" ht="15.75" customHeight="1" x14ac:dyDescent="0.25"/>
    <row r="997" s="3" customFormat="1" ht="15.75" customHeight="1" x14ac:dyDescent="0.25"/>
    <row r="998" s="3" customFormat="1" ht="15.75" customHeight="1" x14ac:dyDescent="0.25"/>
    <row r="999" s="3" customFormat="1" ht="15.75" customHeight="1" x14ac:dyDescent="0.25"/>
    <row r="1000" s="3" customFormat="1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Chart</vt:lpstr>
      <vt:lpstr>Reference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Mattew Palomaria</dc:creator>
  <cp:lastModifiedBy>Shannon Sanders</cp:lastModifiedBy>
  <dcterms:created xsi:type="dcterms:W3CDTF">2023-01-25T04:05:59Z</dcterms:created>
  <dcterms:modified xsi:type="dcterms:W3CDTF">2023-11-20T16:42:31Z</dcterms:modified>
</cp:coreProperties>
</file>