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PC\Documents\Cognifyz\"/>
    </mc:Choice>
  </mc:AlternateContent>
  <xr:revisionPtr revIDLastSave="0" documentId="13_ncr:1_{A8D4D8AA-0649-4CD5-ADDC-7B265F5D5C28}" xr6:coauthVersionLast="47" xr6:coauthVersionMax="47" xr10:uidLastSave="{00000000-0000-0000-0000-000000000000}"/>
  <bookViews>
    <workbookView xWindow="-120" yWindow="-120" windowWidth="20730" windowHeight="11040" xr2:uid="{00000000-000D-0000-FFFF-FFFF00000000}"/>
  </bookViews>
  <sheets>
    <sheet name="CorrelationAnalysis" sheetId="2" r:id="rId1"/>
    <sheet name="CorrelationCoefficients" sheetId="3" r:id="rId2"/>
    <sheet name="DataSet" sheetId="1" r:id="rId3"/>
  </sheets>
  <definedNames>
    <definedName name="Slicer_Avenue">#N/A</definedName>
    <definedName name="Slicer_gender">#N/A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G3" i="3" l="1"/>
  <c r="C9" i="3"/>
  <c r="C8" i="3"/>
  <c r="A3" i="3"/>
  <c r="D3" i="3"/>
  <c r="C10" i="3"/>
</calcChain>
</file>

<file path=xl/sharedStrings.xml><?xml version="1.0" encoding="utf-8"?>
<sst xmlns="http://schemas.openxmlformats.org/spreadsheetml/2006/main" count="683" uniqueCount="81">
  <si>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</si>
  <si>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</si>
  <si>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</si>
  <si>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</si>
  <si>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</si>
  <si>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</si>
  <si>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</si>
  <si>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</si>
  <si>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</si>
  <si>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</si>
  <si>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</si>
  <si>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</si>
  <si>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</si>
  <si>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</si>
  <si>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</si>
  <si>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</si>
  <si>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</si>
  <si>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</si>
  <si>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</si>
  <si>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</si>
  <si>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</si>
  <si>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</si>
  <si>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</si>
  <si>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</si>
  <si>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</si>
  <si>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</si>
  <si>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</si>
  <si>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</si>
  <si>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</si>
  <si>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</si>
  <si>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</si>
  <si>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</si>
  <si>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</si>
  <si>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</si>
  <si>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</si>
  <si>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</si>
  <si>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</si>
  <si>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</si>
  <si>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</si>
  <si>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</si>
  <si>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</si>
  <si>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</si>
  <si>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</si>
  <si>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</si>
  <si>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</si>
  <si>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</si>
  <si>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</si>
  <si>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</si>
  <si>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</si>
  <si>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</si>
  <si>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</si>
  <si>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</si>
  <si>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</si>
  <si>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</si>
  <si>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</si>
  <si>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</si>
  <si>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</si>
  <si>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</si>
  <si>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</si>
  <si>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</si>
  <si>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</si>
  <si>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</si>
  <si>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</si>
  <si>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</si>
  <si>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</si>
  <si>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</si>
  <si>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</si>
  <si>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Reason_Selected</t>
  </si>
  <si>
    <t xml:space="preserve">Task 5: Correlation Analysis </t>
  </si>
  <si>
    <t>Age VS Duration</t>
  </si>
  <si>
    <t>Age VS Expected Return</t>
  </si>
  <si>
    <t>Duration VS Expected Return</t>
  </si>
  <si>
    <t>Possitive correlation</t>
  </si>
  <si>
    <t>Negative correlation</t>
  </si>
  <si>
    <t>Investment Duration</t>
  </si>
  <si>
    <t>Expected Return</t>
  </si>
  <si>
    <t>Variable 1</t>
  </si>
  <si>
    <t>Variable 2</t>
  </si>
  <si>
    <t>Age</t>
  </si>
  <si>
    <t>Correlation</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</si>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</sst>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22"/>
      <color theme="1"/>
      <name val="Copperplate Gothic Bold"/>
      <family val="2"/>
    </font>
    <font>
      <sz val="22"/>
      <color theme="1"/>
      <name val="Copperplate Gothic Bold"/>
      <family val="2"/>
    </font>
    <font>
      <b/>
      <sz val="11"/>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5">
    <xf numFmtId="0" fontId="0" fillId="0" borderId="0" xfId="0"/>
    <xf numFmtId="0" fontId="3" fillId="0" borderId="0" xfId="0" applyFont="1" applyAlignment="1">
      <alignment horizontal="center"/>
    </xf>
    <xf numFmtId="0" fontId="0" fillId="0" borderId="0" xfId="0" applyAlignment="1">
      <alignment horizontal="center" vertical="center"/>
    </xf>
    <xf numFmtId="0" fontId="0" fillId="4" borderId="0" xfId="0" applyFill="1"/>
    <xf numFmtId="0" fontId="3" fillId="0" borderId="1" xfId="0" applyFont="1" applyBorder="1"/>
    <xf numFmtId="0" fontId="0" fillId="0" borderId="1" xfId="0" applyBorder="1"/>
    <xf numFmtId="0" fontId="1" fillId="2" borderId="0" xfId="0" applyFont="1" applyFill="1" applyAlignment="1">
      <alignment horizontal="center" vertical="center"/>
    </xf>
    <xf numFmtId="0" fontId="2" fillId="2" borderId="0" xfId="0" applyFont="1" applyFill="1" applyAlignment="1">
      <alignment horizontal="center" vertical="center"/>
    </xf>
    <xf numFmtId="0" fontId="0" fillId="0" borderId="1" xfId="0" applyBorder="1" applyAlignment="1">
      <alignment horizontal="center"/>
    </xf>
    <xf numFmtId="0" fontId="0" fillId="3" borderId="1" xfId="0"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1" xfId="0" applyFont="1" applyBorder="1" applyAlignment="1">
      <alignment horizontal="center" vertical="center"/>
    </xf>
  </cellXfs>
  <cellStyles count="1">
    <cellStyle name="Normal" xfId="0" builtinId="0"/>
  </cellStyles>
  <dxfs count="5">
    <dxf>
      <numFmt numFmtId="0" formatCode="General"/>
    </dxf>
    <dxf>
      <numFmt numFmtId="0" formatCode="General"/>
    </dxf>
    <dxf>
      <numFmt numFmtId="0" formatCode="General"/>
    </dxf>
    <dxf>
      <font>
        <b/>
        <i val="0"/>
        <sz val="12"/>
        <color auto="1"/>
      </font>
      <fill>
        <patternFill>
          <bgColor theme="4" tint="0.59996337778862885"/>
        </patternFill>
      </fill>
    </dxf>
    <dxf>
      <fill>
        <patternFill>
          <bgColor theme="1" tint="0.24994659260841701"/>
        </patternFill>
      </fill>
    </dxf>
  </dxfs>
  <tableStyles count="1" defaultTableStyle="TableStyleMedium2" defaultPivotStyle="PivotStyleLight16">
    <tableStyle name="Slicer Style 1" pivot="0" table="0" count="3" xr9:uid="{06E711B5-8C04-44A7-99A3-CD9B6D825A27}">
      <tableStyleElement type="wholeTable" dxfId="4"/>
      <tableStyleElement type="headerRow" dxfId="3"/>
    </tableStyle>
  </tableStyles>
  <extLst>
    <ext xmlns:x14="http://schemas.microsoft.com/office/spreadsheetml/2009/9/main" uri="{46F421CA-312F-682f-3DD2-61675219B42D}">
      <x14:dxfs count="1">
        <dxf>
          <fill>
            <patternFill>
              <bgColor theme="4"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latin typeface="Copperplate Gothic Bold" panose="020E0705020206020404" pitchFamily="34" charset="0"/>
              </a:rPr>
              <a:t>Age</a:t>
            </a:r>
            <a:r>
              <a:rPr lang="en-IN" sz="1400" baseline="0">
                <a:latin typeface="Copperplate Gothic Bold" panose="020E0705020206020404" pitchFamily="34" charset="0"/>
              </a:rPr>
              <a:t> VS Investment Duration</a:t>
            </a:r>
            <a:endParaRPr lang="en-IN" sz="1400">
              <a:latin typeface="Copperplate Gothic Bold" panose="020E07050202060204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299458188569001"/>
          <c:y val="0.28891258384368623"/>
          <c:w val="0.81518352334561273"/>
          <c:h val="0.54357210557013702"/>
        </c:manualLayout>
      </c:layout>
      <c:scatterChart>
        <c:scatterStyle val="lineMarker"/>
        <c:varyColors val="0"/>
        <c:ser>
          <c:idx val="0"/>
          <c:order val="0"/>
          <c:tx>
            <c:strRef>
              <c:f>DataSet!$B$1</c:f>
              <c:strCache>
                <c:ptCount val="1"/>
                <c:pt idx="0">
                  <c:v>age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0"/>
            <c:dispEq val="0"/>
          </c:trendline>
          <c:yVal>
            <c:numRef>
              <c:f>DataSet!$B$2:$B$41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yVal>
          <c:smooth val="0"/>
          <c:extLst>
            <c:ext xmlns:c16="http://schemas.microsoft.com/office/drawing/2014/chart" uri="{C3380CC4-5D6E-409C-BE32-E72D297353CC}">
              <c16:uniqueId val="{00000000-A1A7-4098-B107-AF80C52105C5}"/>
            </c:ext>
          </c:extLst>
        </c:ser>
        <c:ser>
          <c:idx val="1"/>
          <c:order val="1"/>
          <c:tx>
            <c:strRef>
              <c:f>DataSet!$P$1</c:f>
              <c:strCache>
                <c:ptCount val="1"/>
                <c:pt idx="0">
                  <c:v>Investment Duration</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yVal>
            <c:numRef>
              <c:f>DataSet!$P$3:$P$41</c:f>
              <c:numCache>
                <c:formatCode>General</c:formatCode>
                <c:ptCount val="39"/>
                <c:pt idx="0">
                  <c:v>6</c:v>
                </c:pt>
                <c:pt idx="1">
                  <c:v>4</c:v>
                </c:pt>
                <c:pt idx="2">
                  <c:v>0.5</c:v>
                </c:pt>
                <c:pt idx="3">
                  <c:v>0.5</c:v>
                </c:pt>
                <c:pt idx="4">
                  <c:v>2</c:v>
                </c:pt>
                <c:pt idx="5">
                  <c:v>4</c:v>
                </c:pt>
                <c:pt idx="6">
                  <c:v>4</c:v>
                </c:pt>
                <c:pt idx="7">
                  <c:v>2</c:v>
                </c:pt>
                <c:pt idx="8">
                  <c:v>4</c:v>
                </c:pt>
                <c:pt idx="9">
                  <c:v>4</c:v>
                </c:pt>
                <c:pt idx="10">
                  <c:v>2</c:v>
                </c:pt>
                <c:pt idx="11">
                  <c:v>2</c:v>
                </c:pt>
                <c:pt idx="12">
                  <c:v>2</c:v>
                </c:pt>
                <c:pt idx="13">
                  <c:v>2</c:v>
                </c:pt>
                <c:pt idx="14">
                  <c:v>2</c:v>
                </c:pt>
                <c:pt idx="15">
                  <c:v>2</c:v>
                </c:pt>
                <c:pt idx="16">
                  <c:v>2</c:v>
                </c:pt>
                <c:pt idx="17">
                  <c:v>2</c:v>
                </c:pt>
                <c:pt idx="18">
                  <c:v>4</c:v>
                </c:pt>
                <c:pt idx="19">
                  <c:v>4</c:v>
                </c:pt>
                <c:pt idx="20">
                  <c:v>4</c:v>
                </c:pt>
                <c:pt idx="21">
                  <c:v>4</c:v>
                </c:pt>
                <c:pt idx="22">
                  <c:v>4</c:v>
                </c:pt>
                <c:pt idx="23">
                  <c:v>4</c:v>
                </c:pt>
                <c:pt idx="24">
                  <c:v>4</c:v>
                </c:pt>
                <c:pt idx="25">
                  <c:v>4</c:v>
                </c:pt>
                <c:pt idx="26">
                  <c:v>2</c:v>
                </c:pt>
                <c:pt idx="27">
                  <c:v>2</c:v>
                </c:pt>
                <c:pt idx="28">
                  <c:v>4</c:v>
                </c:pt>
                <c:pt idx="29">
                  <c:v>2</c:v>
                </c:pt>
                <c:pt idx="30">
                  <c:v>4</c:v>
                </c:pt>
                <c:pt idx="31">
                  <c:v>4</c:v>
                </c:pt>
                <c:pt idx="32">
                  <c:v>2</c:v>
                </c:pt>
                <c:pt idx="33">
                  <c:v>2</c:v>
                </c:pt>
                <c:pt idx="34">
                  <c:v>4</c:v>
                </c:pt>
                <c:pt idx="35">
                  <c:v>2</c:v>
                </c:pt>
                <c:pt idx="36">
                  <c:v>4</c:v>
                </c:pt>
                <c:pt idx="37">
                  <c:v>2</c:v>
                </c:pt>
                <c:pt idx="38">
                  <c:v>4</c:v>
                </c:pt>
              </c:numCache>
            </c:numRef>
          </c:yVal>
          <c:smooth val="0"/>
          <c:extLst>
            <c:ext xmlns:c16="http://schemas.microsoft.com/office/drawing/2014/chart" uri="{C3380CC4-5D6E-409C-BE32-E72D297353CC}">
              <c16:uniqueId val="{00000001-A1A7-4098-B107-AF80C52105C5}"/>
            </c:ext>
          </c:extLst>
        </c:ser>
        <c:dLbls>
          <c:showLegendKey val="0"/>
          <c:showVal val="0"/>
          <c:showCatName val="0"/>
          <c:showSerName val="0"/>
          <c:showPercent val="0"/>
          <c:showBubbleSize val="0"/>
        </c:dLbls>
        <c:axId val="1946774752"/>
        <c:axId val="1946765184"/>
      </c:scatterChart>
      <c:valAx>
        <c:axId val="194677475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Investment</a:t>
                </a:r>
                <a:r>
                  <a:rPr lang="en-IN" baseline="0">
                    <a:solidFill>
                      <a:schemeClr val="bg1"/>
                    </a:solidFill>
                  </a:rPr>
                  <a:t> duration</a:t>
                </a:r>
                <a:endParaRPr lang="en-IN">
                  <a:solidFill>
                    <a:schemeClr val="bg1"/>
                  </a:solidFill>
                </a:endParaRPr>
              </a:p>
            </c:rich>
          </c:tx>
          <c:overlay val="0"/>
          <c:spPr>
            <a:noFill/>
            <a:ln>
              <a:solidFill>
                <a:schemeClr val="bg2">
                  <a:lumMod val="50000"/>
                </a:schemeClr>
              </a:solid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6765184"/>
        <c:crosses val="autoZero"/>
        <c:crossBetween val="midCat"/>
      </c:valAx>
      <c:valAx>
        <c:axId val="1946765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Age</a:t>
                </a:r>
              </a:p>
            </c:rich>
          </c:tx>
          <c:overlay val="0"/>
          <c:spPr>
            <a:noFill/>
            <a:ln>
              <a:solidFill>
                <a:schemeClr val="bg2">
                  <a:lumMod val="50000"/>
                </a:schemeClr>
              </a:solid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6774752"/>
        <c:crosses val="autoZero"/>
        <c:crossBetween val="midCat"/>
      </c:valAx>
      <c:spPr>
        <a:noFill/>
        <a:ln>
          <a:noFill/>
        </a:ln>
        <a:effectLst/>
      </c:spPr>
    </c:plotArea>
    <c:legend>
      <c:legendPos val="t"/>
      <c:layout>
        <c:manualLayout>
          <c:xMode val="edge"/>
          <c:yMode val="edge"/>
          <c:x val="0.16943578283313254"/>
          <c:y val="0.16912037037037039"/>
          <c:w val="0.73208163835396411"/>
          <c:h val="7.8125546806649168E-2"/>
        </c:manualLayout>
      </c:layout>
      <c:overlay val="0"/>
      <c:spPr>
        <a:noFill/>
        <a:ln>
          <a:solidFill>
            <a:schemeClr val="bg2">
              <a:lumMod val="50000"/>
            </a:schemeClr>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opperplate Gothic Bold" panose="020E0705020206020404" pitchFamily="34" charset="0"/>
                <a:ea typeface="+mn-ea"/>
                <a:cs typeface="+mn-cs"/>
              </a:defRPr>
            </a:pPr>
            <a:r>
              <a:rPr lang="en-IN" sz="1400">
                <a:latin typeface="Copperplate Gothic Bold" panose="020E0705020206020404" pitchFamily="34" charset="0"/>
              </a:rPr>
              <a:t>Age VS Expected Return</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opperplate Gothic Bold" panose="020E0705020206020404" pitchFamily="34" charset="0"/>
              <a:ea typeface="+mn-ea"/>
              <a:cs typeface="+mn-cs"/>
            </a:defRPr>
          </a:pPr>
          <a:endParaRPr lang="en-US"/>
        </a:p>
      </c:txPr>
    </c:title>
    <c:autoTitleDeleted val="0"/>
    <c:plotArea>
      <c:layout>
        <c:manualLayout>
          <c:layoutTarget val="inner"/>
          <c:xMode val="edge"/>
          <c:yMode val="edge"/>
          <c:x val="0.11580220664636601"/>
          <c:y val="0.32652777777777775"/>
          <c:w val="0.83062037153822577"/>
          <c:h val="0.51116469816272969"/>
        </c:manualLayout>
      </c:layout>
      <c:scatterChart>
        <c:scatterStyle val="smoothMarker"/>
        <c:varyColors val="0"/>
        <c:ser>
          <c:idx val="0"/>
          <c:order val="0"/>
          <c:tx>
            <c:strRef>
              <c:f>DataSet!$B$1</c:f>
              <c:strCache>
                <c:ptCount val="1"/>
                <c:pt idx="0">
                  <c:v>age</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yVal>
            <c:numRef>
              <c:f>DataSet!$B$2:$B$41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yVal>
          <c:smooth val="1"/>
          <c:extLst>
            <c:ext xmlns:c16="http://schemas.microsoft.com/office/drawing/2014/chart" uri="{C3380CC4-5D6E-409C-BE32-E72D297353CC}">
              <c16:uniqueId val="{00000000-31E1-4A70-87F8-F9DFBDD0B895}"/>
            </c:ext>
          </c:extLst>
        </c:ser>
        <c:ser>
          <c:idx val="1"/>
          <c:order val="1"/>
          <c:tx>
            <c:strRef>
              <c:f>DataSet!$S$1</c:f>
              <c:strCache>
                <c:ptCount val="1"/>
                <c:pt idx="0">
                  <c:v>Expected Return</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yVal>
            <c:numRef>
              <c:f>DataSet!$S$3:$S$41</c:f>
              <c:numCache>
                <c:formatCode>General</c:formatCode>
                <c:ptCount val="39"/>
                <c:pt idx="0">
                  <c:v>2</c:v>
                </c:pt>
                <c:pt idx="1">
                  <c:v>2</c:v>
                </c:pt>
                <c:pt idx="2">
                  <c:v>1</c:v>
                </c:pt>
                <c:pt idx="3">
                  <c:v>2</c:v>
                </c:pt>
                <c:pt idx="4">
                  <c:v>3</c:v>
                </c:pt>
                <c:pt idx="5">
                  <c:v>2</c:v>
                </c:pt>
                <c:pt idx="6">
                  <c:v>2</c:v>
                </c:pt>
                <c:pt idx="7">
                  <c:v>2</c:v>
                </c:pt>
                <c:pt idx="8">
                  <c:v>3</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3</c:v>
                </c:pt>
                <c:pt idx="24">
                  <c:v>2</c:v>
                </c:pt>
                <c:pt idx="25">
                  <c:v>2</c:v>
                </c:pt>
                <c:pt idx="26">
                  <c:v>2</c:v>
                </c:pt>
                <c:pt idx="27">
                  <c:v>2</c:v>
                </c:pt>
                <c:pt idx="28">
                  <c:v>1</c:v>
                </c:pt>
                <c:pt idx="29">
                  <c:v>1</c:v>
                </c:pt>
                <c:pt idx="30">
                  <c:v>2</c:v>
                </c:pt>
                <c:pt idx="31">
                  <c:v>3</c:v>
                </c:pt>
                <c:pt idx="32">
                  <c:v>2</c:v>
                </c:pt>
                <c:pt idx="33">
                  <c:v>2</c:v>
                </c:pt>
                <c:pt idx="34">
                  <c:v>2</c:v>
                </c:pt>
                <c:pt idx="35">
                  <c:v>2</c:v>
                </c:pt>
                <c:pt idx="36">
                  <c:v>3</c:v>
                </c:pt>
                <c:pt idx="37">
                  <c:v>2</c:v>
                </c:pt>
                <c:pt idx="38">
                  <c:v>2</c:v>
                </c:pt>
              </c:numCache>
            </c:numRef>
          </c:yVal>
          <c:smooth val="1"/>
          <c:extLst>
            <c:ext xmlns:c16="http://schemas.microsoft.com/office/drawing/2014/chart" uri="{C3380CC4-5D6E-409C-BE32-E72D297353CC}">
              <c16:uniqueId val="{00000001-31E1-4A70-87F8-F9DFBDD0B895}"/>
            </c:ext>
          </c:extLst>
        </c:ser>
        <c:dLbls>
          <c:showLegendKey val="0"/>
          <c:showVal val="0"/>
          <c:showCatName val="0"/>
          <c:showSerName val="0"/>
          <c:showPercent val="0"/>
          <c:showBubbleSize val="0"/>
        </c:dLbls>
        <c:axId val="1912298640"/>
        <c:axId val="1912290736"/>
      </c:scatterChart>
      <c:valAx>
        <c:axId val="191229864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Expected Return</a:t>
                </a:r>
              </a:p>
            </c:rich>
          </c:tx>
          <c:overlay val="0"/>
          <c:spPr>
            <a:noFill/>
            <a:ln>
              <a:solidFill>
                <a:schemeClr val="bg2">
                  <a:lumMod val="50000"/>
                </a:schemeClr>
              </a:solid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12290736"/>
        <c:crosses val="autoZero"/>
        <c:crossBetween val="midCat"/>
      </c:valAx>
      <c:valAx>
        <c:axId val="19122907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Age</a:t>
                </a:r>
              </a:p>
            </c:rich>
          </c:tx>
          <c:overlay val="0"/>
          <c:spPr>
            <a:noFill/>
            <a:ln>
              <a:solidFill>
                <a:schemeClr val="bg2">
                  <a:lumMod val="50000"/>
                </a:schemeClr>
              </a:solid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12298640"/>
        <c:crosses val="autoZero"/>
        <c:crossBetween val="midCat"/>
      </c:valAx>
      <c:spPr>
        <a:noFill/>
        <a:ln>
          <a:noFill/>
        </a:ln>
        <a:effectLst/>
      </c:spPr>
    </c:plotArea>
    <c:legend>
      <c:legendPos val="t"/>
      <c:layout>
        <c:manualLayout>
          <c:xMode val="edge"/>
          <c:yMode val="edge"/>
          <c:x val="0.17719835735060183"/>
          <c:y val="0.19942446043165468"/>
          <c:w val="0.66762143704467958"/>
          <c:h val="7.6139655204969889E-2"/>
        </c:manualLayout>
      </c:layout>
      <c:overlay val="0"/>
      <c:spPr>
        <a:noFill/>
        <a:ln>
          <a:solidFill>
            <a:schemeClr val="bg2">
              <a:lumMod val="50000"/>
            </a:schemeClr>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opperplate Gothic Bold" panose="020E0705020206020404" pitchFamily="34" charset="0"/>
                <a:ea typeface="+mn-ea"/>
                <a:cs typeface="+mn-cs"/>
              </a:defRPr>
            </a:pPr>
            <a:r>
              <a:rPr lang="en-IN" sz="1200">
                <a:latin typeface="Copperplate Gothic Bold" panose="020E0705020206020404" pitchFamily="34" charset="0"/>
              </a:rPr>
              <a:t>Investment</a:t>
            </a:r>
            <a:r>
              <a:rPr lang="en-IN" sz="1200" baseline="0">
                <a:latin typeface="Copperplate Gothic Bold" panose="020E0705020206020404" pitchFamily="34" charset="0"/>
              </a:rPr>
              <a:t> VS Expected Return</a:t>
            </a:r>
            <a:endParaRPr lang="en-IN" sz="1200">
              <a:latin typeface="Copperplate Gothic Bold" panose="020E07050202060204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opperplate Gothic Bold" panose="020E0705020206020404" pitchFamily="34" charset="0"/>
              <a:ea typeface="+mn-ea"/>
              <a:cs typeface="+mn-cs"/>
            </a:defRPr>
          </a:pPr>
          <a:endParaRPr lang="en-US"/>
        </a:p>
      </c:txPr>
    </c:title>
    <c:autoTitleDeleted val="0"/>
    <c:plotArea>
      <c:layout>
        <c:manualLayout>
          <c:layoutTarget val="inner"/>
          <c:xMode val="edge"/>
          <c:yMode val="edge"/>
          <c:x val="0.12656759281090527"/>
          <c:y val="0.28891258384368623"/>
          <c:w val="0.82665330255742919"/>
          <c:h val="0.54820173519976667"/>
        </c:manualLayout>
      </c:layout>
      <c:scatterChart>
        <c:scatterStyle val="lineMarker"/>
        <c:varyColors val="0"/>
        <c:ser>
          <c:idx val="0"/>
          <c:order val="0"/>
          <c:tx>
            <c:strRef>
              <c:f>DataSet!$P$1</c:f>
              <c:strCache>
                <c:ptCount val="1"/>
                <c:pt idx="0">
                  <c:v>Investment Duration</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yVal>
            <c:numRef>
              <c:f>DataSet!$P$2:$P$41</c:f>
              <c:numCache>
                <c:formatCode>General</c:formatCode>
                <c:ptCount val="40"/>
                <c:pt idx="0">
                  <c:v>2</c:v>
                </c:pt>
                <c:pt idx="1">
                  <c:v>6</c:v>
                </c:pt>
                <c:pt idx="2">
                  <c:v>4</c:v>
                </c:pt>
                <c:pt idx="3">
                  <c:v>0.5</c:v>
                </c:pt>
                <c:pt idx="4">
                  <c:v>0.5</c:v>
                </c:pt>
                <c:pt idx="5">
                  <c:v>2</c:v>
                </c:pt>
                <c:pt idx="6">
                  <c:v>4</c:v>
                </c:pt>
                <c:pt idx="7">
                  <c:v>4</c:v>
                </c:pt>
                <c:pt idx="8">
                  <c:v>2</c:v>
                </c:pt>
                <c:pt idx="9">
                  <c:v>4</c:v>
                </c:pt>
                <c:pt idx="10">
                  <c:v>4</c:v>
                </c:pt>
                <c:pt idx="11">
                  <c:v>2</c:v>
                </c:pt>
                <c:pt idx="12">
                  <c:v>2</c:v>
                </c:pt>
                <c:pt idx="13">
                  <c:v>2</c:v>
                </c:pt>
                <c:pt idx="14">
                  <c:v>2</c:v>
                </c:pt>
                <c:pt idx="15">
                  <c:v>2</c:v>
                </c:pt>
                <c:pt idx="16">
                  <c:v>2</c:v>
                </c:pt>
                <c:pt idx="17">
                  <c:v>2</c:v>
                </c:pt>
                <c:pt idx="18">
                  <c:v>2</c:v>
                </c:pt>
                <c:pt idx="19">
                  <c:v>4</c:v>
                </c:pt>
                <c:pt idx="20">
                  <c:v>4</c:v>
                </c:pt>
                <c:pt idx="21">
                  <c:v>4</c:v>
                </c:pt>
                <c:pt idx="22">
                  <c:v>4</c:v>
                </c:pt>
                <c:pt idx="23">
                  <c:v>4</c:v>
                </c:pt>
                <c:pt idx="24">
                  <c:v>4</c:v>
                </c:pt>
                <c:pt idx="25">
                  <c:v>4</c:v>
                </c:pt>
                <c:pt idx="26">
                  <c:v>4</c:v>
                </c:pt>
                <c:pt idx="27">
                  <c:v>2</c:v>
                </c:pt>
                <c:pt idx="28">
                  <c:v>2</c:v>
                </c:pt>
                <c:pt idx="29">
                  <c:v>4</c:v>
                </c:pt>
                <c:pt idx="30">
                  <c:v>2</c:v>
                </c:pt>
                <c:pt idx="31">
                  <c:v>4</c:v>
                </c:pt>
                <c:pt idx="32">
                  <c:v>4</c:v>
                </c:pt>
                <c:pt idx="33">
                  <c:v>2</c:v>
                </c:pt>
                <c:pt idx="34">
                  <c:v>2</c:v>
                </c:pt>
                <c:pt idx="35">
                  <c:v>4</c:v>
                </c:pt>
                <c:pt idx="36">
                  <c:v>2</c:v>
                </c:pt>
                <c:pt idx="37">
                  <c:v>4</c:v>
                </c:pt>
                <c:pt idx="38">
                  <c:v>2</c:v>
                </c:pt>
                <c:pt idx="39">
                  <c:v>4</c:v>
                </c:pt>
              </c:numCache>
            </c:numRef>
          </c:yVal>
          <c:smooth val="0"/>
          <c:extLst>
            <c:ext xmlns:c16="http://schemas.microsoft.com/office/drawing/2014/chart" uri="{C3380CC4-5D6E-409C-BE32-E72D297353CC}">
              <c16:uniqueId val="{00000000-41FC-4149-925E-A5F699348580}"/>
            </c:ext>
          </c:extLst>
        </c:ser>
        <c:ser>
          <c:idx val="1"/>
          <c:order val="1"/>
          <c:tx>
            <c:strRef>
              <c:f>DataSet!$S$1</c:f>
              <c:strCache>
                <c:ptCount val="1"/>
                <c:pt idx="0">
                  <c:v>Expected Return</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yVal>
            <c:numRef>
              <c:f>DataSet!$S$3:$S$41</c:f>
              <c:numCache>
                <c:formatCode>General</c:formatCode>
                <c:ptCount val="39"/>
                <c:pt idx="0">
                  <c:v>2</c:v>
                </c:pt>
                <c:pt idx="1">
                  <c:v>2</c:v>
                </c:pt>
                <c:pt idx="2">
                  <c:v>1</c:v>
                </c:pt>
                <c:pt idx="3">
                  <c:v>2</c:v>
                </c:pt>
                <c:pt idx="4">
                  <c:v>3</c:v>
                </c:pt>
                <c:pt idx="5">
                  <c:v>2</c:v>
                </c:pt>
                <c:pt idx="6">
                  <c:v>2</c:v>
                </c:pt>
                <c:pt idx="7">
                  <c:v>2</c:v>
                </c:pt>
                <c:pt idx="8">
                  <c:v>3</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3</c:v>
                </c:pt>
                <c:pt idx="24">
                  <c:v>2</c:v>
                </c:pt>
                <c:pt idx="25">
                  <c:v>2</c:v>
                </c:pt>
                <c:pt idx="26">
                  <c:v>2</c:v>
                </c:pt>
                <c:pt idx="27">
                  <c:v>2</c:v>
                </c:pt>
                <c:pt idx="28">
                  <c:v>1</c:v>
                </c:pt>
                <c:pt idx="29">
                  <c:v>1</c:v>
                </c:pt>
                <c:pt idx="30">
                  <c:v>2</c:v>
                </c:pt>
                <c:pt idx="31">
                  <c:v>3</c:v>
                </c:pt>
                <c:pt idx="32">
                  <c:v>2</c:v>
                </c:pt>
                <c:pt idx="33">
                  <c:v>2</c:v>
                </c:pt>
                <c:pt idx="34">
                  <c:v>2</c:v>
                </c:pt>
                <c:pt idx="35">
                  <c:v>2</c:v>
                </c:pt>
                <c:pt idx="36">
                  <c:v>3</c:v>
                </c:pt>
                <c:pt idx="37">
                  <c:v>2</c:v>
                </c:pt>
                <c:pt idx="38">
                  <c:v>2</c:v>
                </c:pt>
              </c:numCache>
            </c:numRef>
          </c:yVal>
          <c:smooth val="0"/>
          <c:extLst>
            <c:ext xmlns:c16="http://schemas.microsoft.com/office/drawing/2014/chart" uri="{C3380CC4-5D6E-409C-BE32-E72D297353CC}">
              <c16:uniqueId val="{00000001-41FC-4149-925E-A5F699348580}"/>
            </c:ext>
          </c:extLst>
        </c:ser>
        <c:dLbls>
          <c:showLegendKey val="0"/>
          <c:showVal val="0"/>
          <c:showCatName val="0"/>
          <c:showSerName val="0"/>
          <c:showPercent val="0"/>
          <c:showBubbleSize val="0"/>
        </c:dLbls>
        <c:axId val="1912306544"/>
        <c:axId val="1912301968"/>
      </c:scatterChart>
      <c:valAx>
        <c:axId val="191230654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Expected</a:t>
                </a:r>
                <a:r>
                  <a:rPr lang="en-IN" baseline="0">
                    <a:solidFill>
                      <a:schemeClr val="bg1"/>
                    </a:solidFill>
                  </a:rPr>
                  <a:t> return</a:t>
                </a:r>
                <a:endParaRPr lang="en-IN">
                  <a:solidFill>
                    <a:schemeClr val="bg1"/>
                  </a:solidFill>
                </a:endParaRPr>
              </a:p>
            </c:rich>
          </c:tx>
          <c:overlay val="0"/>
          <c:spPr>
            <a:noFill/>
            <a:ln>
              <a:solidFill>
                <a:schemeClr val="bg2">
                  <a:lumMod val="50000"/>
                </a:schemeClr>
              </a:solid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12301968"/>
        <c:crosses val="autoZero"/>
        <c:crossBetween val="midCat"/>
      </c:valAx>
      <c:valAx>
        <c:axId val="19123019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investment</a:t>
                </a:r>
                <a:r>
                  <a:rPr lang="en-IN" baseline="0">
                    <a:solidFill>
                      <a:schemeClr val="bg1"/>
                    </a:solidFill>
                  </a:rPr>
                  <a:t> duration</a:t>
                </a:r>
                <a:endParaRPr lang="en-IN">
                  <a:solidFill>
                    <a:schemeClr val="bg1"/>
                  </a:solidFill>
                </a:endParaRPr>
              </a:p>
            </c:rich>
          </c:tx>
          <c:overlay val="0"/>
          <c:spPr>
            <a:noFill/>
            <a:ln>
              <a:solidFill>
                <a:schemeClr val="bg2">
                  <a:lumMod val="50000"/>
                </a:schemeClr>
              </a:solid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12306544"/>
        <c:crosses val="autoZero"/>
        <c:crossBetween val="midCat"/>
      </c:valAx>
      <c:spPr>
        <a:noFill/>
        <a:ln>
          <a:noFill/>
        </a:ln>
        <a:effectLst/>
      </c:spPr>
    </c:plotArea>
    <c:legend>
      <c:legendPos val="t"/>
      <c:layout>
        <c:manualLayout>
          <c:xMode val="edge"/>
          <c:yMode val="edge"/>
          <c:x val="0.15426413578366738"/>
          <c:y val="0.16317147856517938"/>
          <c:w val="0.71074883198967032"/>
          <c:h val="9.2014435695538063E-2"/>
        </c:manualLayout>
      </c:layout>
      <c:overlay val="0"/>
      <c:spPr>
        <a:noFill/>
        <a:ln>
          <a:solidFill>
            <a:schemeClr val="bg2">
              <a:lumMod val="50000"/>
            </a:schemeClr>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opperplate Gothic Bold" panose="020E0705020206020404" pitchFamily="34" charset="0"/>
                <a:ea typeface="+mn-ea"/>
                <a:cs typeface="+mn-cs"/>
              </a:defRPr>
            </a:pPr>
            <a:r>
              <a:rPr lang="en-IN" sz="1400">
                <a:latin typeface="Copperplate Gothic Bold" panose="020E0705020206020404" pitchFamily="34" charset="0"/>
              </a:rPr>
              <a:t>Investment Duration and Participants' Expectations Correlation</a:t>
            </a:r>
            <a:endParaRPr lang="en-US" sz="1400">
              <a:latin typeface="Copperplate Gothic Bold" panose="020E0705020206020404" pitchFamily="34" charset="0"/>
            </a:endParaRPr>
          </a:p>
        </c:rich>
      </c:tx>
      <c:layout>
        <c:manualLayout>
          <c:xMode val="edge"/>
          <c:yMode val="edge"/>
          <c:x val="0.10236952523791669"/>
          <c:y val="2.4154589371980676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opperplate Gothic Bold" panose="020E0705020206020404" pitchFamily="34" charset="0"/>
              <a:ea typeface="+mn-ea"/>
              <a:cs typeface="+mn-cs"/>
            </a:defRPr>
          </a:pPr>
          <a:endParaRPr lang="en-US"/>
        </a:p>
      </c:txPr>
    </c:title>
    <c:autoTitleDeleted val="0"/>
    <c:plotArea>
      <c:layout>
        <c:manualLayout>
          <c:layoutTarget val="inner"/>
          <c:xMode val="edge"/>
          <c:yMode val="edge"/>
          <c:x val="7.6086560608495363E-2"/>
          <c:y val="0.25180811808118081"/>
          <c:w val="0.88605638580891677"/>
          <c:h val="0.67931119311193111"/>
        </c:manualLayout>
      </c:layout>
      <c:bubbleChart>
        <c:varyColors val="0"/>
        <c:ser>
          <c:idx val="0"/>
          <c:order val="0"/>
          <c:tx>
            <c:strRef>
              <c:f>CorrelationCoefficients!$C$7</c:f>
              <c:strCache>
                <c:ptCount val="1"/>
                <c:pt idx="0">
                  <c:v>Correlation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0.24036281179138322"/>
                  <c:y val="-0.18580318764502268"/>
                </c:manualLayout>
              </c:layout>
              <c:showLegendKey val="0"/>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2-38A5-448C-85D1-9E96A5FABA8E}"/>
                </c:ext>
              </c:extLst>
            </c:dLbl>
            <c:dLbl>
              <c:idx val="1"/>
              <c:layout>
                <c:manualLayout>
                  <c:x val="6.6893424036281179E-2"/>
                  <c:y val="-0.21854121495682605"/>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331869230631886"/>
                      <c:h val="0.13191372817528244"/>
                    </c:manualLayout>
                  </c15:layout>
                </c:ext>
                <c:ext xmlns:c16="http://schemas.microsoft.com/office/drawing/2014/chart" uri="{C3380CC4-5D6E-409C-BE32-E72D297353CC}">
                  <c16:uniqueId val="{00000004-38A5-448C-85D1-9E96A5FABA8E}"/>
                </c:ext>
              </c:extLst>
            </c:dLbl>
            <c:dLbl>
              <c:idx val="2"/>
              <c:layout>
                <c:manualLayout>
                  <c:x val="-0.23356000142839295"/>
                  <c:y val="-5.1704705390087112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439641473387249"/>
                      <c:h val="0.204823310129712"/>
                    </c:manualLayout>
                  </c15:layout>
                </c:ext>
                <c:ext xmlns:c16="http://schemas.microsoft.com/office/drawing/2014/chart" uri="{C3380CC4-5D6E-409C-BE32-E72D297353CC}">
                  <c16:uniqueId val="{00000003-38A5-448C-85D1-9E96A5FABA8E}"/>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trendline>
            <c:spPr>
              <a:ln w="19050" cap="rnd">
                <a:solidFill>
                  <a:schemeClr val="accent1"/>
                </a:solidFill>
                <a:prstDash val="sysDash"/>
              </a:ln>
              <a:effectLst/>
            </c:spPr>
            <c:trendlineType val="linear"/>
            <c:dispRSqr val="0"/>
            <c:dispEq val="0"/>
          </c:trendline>
          <c:xVal>
            <c:multiLvlStrRef>
              <c:f>CorrelationCoefficients!$A$8:$B$10</c:f>
              <c:multiLvlStrCache>
                <c:ptCount val="3"/>
                <c:lvl>
                  <c:pt idx="0">
                    <c:v>Investment Duration</c:v>
                  </c:pt>
                  <c:pt idx="1">
                    <c:v>Expected Return</c:v>
                  </c:pt>
                  <c:pt idx="2">
                    <c:v>Expected Return</c:v>
                  </c:pt>
                </c:lvl>
                <c:lvl>
                  <c:pt idx="0">
                    <c:v>Age</c:v>
                  </c:pt>
                  <c:pt idx="1">
                    <c:v>Age</c:v>
                  </c:pt>
                  <c:pt idx="2">
                    <c:v>Investment Duration</c:v>
                  </c:pt>
                </c:lvl>
              </c:multiLvlStrCache>
            </c:multiLvlStrRef>
          </c:xVal>
          <c:yVal>
            <c:numRef>
              <c:f>CorrelationCoefficients!$C$8:$C$10</c:f>
              <c:numCache>
                <c:formatCode>General</c:formatCode>
                <c:ptCount val="3"/>
                <c:pt idx="0">
                  <c:v>5.1755716569689851E-2</c:v>
                </c:pt>
                <c:pt idx="1">
                  <c:v>-8.9605620240757702E-2</c:v>
                </c:pt>
                <c:pt idx="2">
                  <c:v>0.2582226431592054</c:v>
                </c:pt>
              </c:numCache>
            </c:numRef>
          </c:yVal>
          <c:bubbleSize>
            <c:numLit>
              <c:formatCode>General</c:formatCode>
              <c:ptCount val="3"/>
              <c:pt idx="0">
                <c:v>1</c:v>
              </c:pt>
              <c:pt idx="1">
                <c:v>1</c:v>
              </c:pt>
              <c:pt idx="2">
                <c:v>1</c:v>
              </c:pt>
            </c:numLit>
          </c:bubbleSize>
          <c:bubble3D val="1"/>
          <c:extLst>
            <c:ext xmlns:c16="http://schemas.microsoft.com/office/drawing/2014/chart" uri="{C3380CC4-5D6E-409C-BE32-E72D297353CC}">
              <c16:uniqueId val="{00000001-38A5-448C-85D1-9E96A5FABA8E}"/>
            </c:ext>
          </c:extLst>
        </c:ser>
        <c:dLbls>
          <c:showLegendKey val="0"/>
          <c:showVal val="0"/>
          <c:showCatName val="0"/>
          <c:showSerName val="0"/>
          <c:showPercent val="0"/>
          <c:showBubbleSize val="0"/>
        </c:dLbls>
        <c:bubbleScale val="100"/>
        <c:showNegBubbles val="0"/>
        <c:axId val="1221543343"/>
        <c:axId val="1221546255"/>
      </c:bubbleChart>
      <c:valAx>
        <c:axId val="1221543343"/>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1546255"/>
        <c:crosses val="autoZero"/>
        <c:crossBetween val="midCat"/>
      </c:valAx>
      <c:valAx>
        <c:axId val="1221546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15433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28576</xdr:colOff>
      <xdr:row>2</xdr:row>
      <xdr:rowOff>19051</xdr:rowOff>
    </xdr:from>
    <xdr:to>
      <xdr:col>9</xdr:col>
      <xdr:colOff>152400</xdr:colOff>
      <xdr:row>16</xdr:row>
      <xdr:rowOff>19051</xdr:rowOff>
    </xdr:to>
    <xdr:graphicFrame macro="">
      <xdr:nvGraphicFramePr>
        <xdr:cNvPr id="6" name="Chart 5">
          <a:extLst>
            <a:ext uri="{FF2B5EF4-FFF2-40B4-BE49-F238E27FC236}">
              <a16:creationId xmlns:a16="http://schemas.microsoft.com/office/drawing/2014/main" id="{3558E235-D083-4614-9592-0521A1F0B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xdr:colOff>
      <xdr:row>2</xdr:row>
      <xdr:rowOff>28575</xdr:rowOff>
    </xdr:from>
    <xdr:to>
      <xdr:col>20</xdr:col>
      <xdr:colOff>28576</xdr:colOff>
      <xdr:row>16</xdr:row>
      <xdr:rowOff>9525</xdr:rowOff>
    </xdr:to>
    <xdr:graphicFrame macro="">
      <xdr:nvGraphicFramePr>
        <xdr:cNvPr id="7" name="Chart 6">
          <a:extLst>
            <a:ext uri="{FF2B5EF4-FFF2-40B4-BE49-F238E27FC236}">
              <a16:creationId xmlns:a16="http://schemas.microsoft.com/office/drawing/2014/main" id="{C803B90F-D3F3-4CC2-A0C9-17E828803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xdr:colOff>
      <xdr:row>16</xdr:row>
      <xdr:rowOff>38100</xdr:rowOff>
    </xdr:from>
    <xdr:to>
      <xdr:col>20</xdr:col>
      <xdr:colOff>28574</xdr:colOff>
      <xdr:row>29</xdr:row>
      <xdr:rowOff>152400</xdr:rowOff>
    </xdr:to>
    <xdr:graphicFrame macro="">
      <xdr:nvGraphicFramePr>
        <xdr:cNvPr id="8" name="Chart 7">
          <a:extLst>
            <a:ext uri="{FF2B5EF4-FFF2-40B4-BE49-F238E27FC236}">
              <a16:creationId xmlns:a16="http://schemas.microsoft.com/office/drawing/2014/main" id="{CCEA0A89-3E20-4708-87D9-ABFC04CA4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16</xdr:row>
      <xdr:rowOff>38101</xdr:rowOff>
    </xdr:from>
    <xdr:to>
      <xdr:col>9</xdr:col>
      <xdr:colOff>142875</xdr:colOff>
      <xdr:row>30</xdr:row>
      <xdr:rowOff>1</xdr:rowOff>
    </xdr:to>
    <xdr:graphicFrame macro="">
      <xdr:nvGraphicFramePr>
        <xdr:cNvPr id="5" name="Chart 4">
          <a:extLst>
            <a:ext uri="{FF2B5EF4-FFF2-40B4-BE49-F238E27FC236}">
              <a16:creationId xmlns:a16="http://schemas.microsoft.com/office/drawing/2014/main" id="{2F271656-2856-47B6-B793-41F2DBAFF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9</xdr:col>
      <xdr:colOff>152400</xdr:colOff>
      <xdr:row>16</xdr:row>
      <xdr:rowOff>38100</xdr:rowOff>
    </xdr:from>
    <xdr:to>
      <xdr:col>11</xdr:col>
      <xdr:colOff>600075</xdr:colOff>
      <xdr:row>29</xdr:row>
      <xdr:rowOff>180975</xdr:rowOff>
    </xdr:to>
    <mc:AlternateContent xmlns:mc="http://schemas.openxmlformats.org/markup-compatibility/2006" xmlns:sle15="http://schemas.microsoft.com/office/drawing/2012/slicer">
      <mc:Choice Requires="sle15">
        <xdr:graphicFrame macro="">
          <xdr:nvGraphicFramePr>
            <xdr:cNvPr id="10" name="Avenue">
              <a:extLst>
                <a:ext uri="{FF2B5EF4-FFF2-40B4-BE49-F238E27FC236}">
                  <a16:creationId xmlns:a16="http://schemas.microsoft.com/office/drawing/2014/main" id="{65AF7815-7314-4576-8CD5-CD3BA9540150}"/>
                </a:ext>
              </a:extLst>
            </xdr:cNvPr>
            <xdr:cNvGraphicFramePr/>
          </xdr:nvGraphicFramePr>
          <xdr:xfrm>
            <a:off x="0" y="0"/>
            <a:ext cx="0" cy="0"/>
          </xdr:xfrm>
          <a:graphic>
            <a:graphicData uri="http://schemas.microsoft.com/office/drawing/2010/slicer">
              <sle:slicer xmlns:sle="http://schemas.microsoft.com/office/drawing/2010/slicer" name="Avenue"/>
            </a:graphicData>
          </a:graphic>
        </xdr:graphicFrame>
      </mc:Choice>
      <mc:Fallback xmlns="">
        <xdr:sp macro="" textlink="">
          <xdr:nvSpPr>
            <xdr:cNvPr id="0" name=""/>
            <xdr:cNvSpPr>
              <a:spLocks noTextEdit="1"/>
            </xdr:cNvSpPr>
          </xdr:nvSpPr>
          <xdr:spPr>
            <a:xfrm>
              <a:off x="5638800" y="3124200"/>
              <a:ext cx="1666875" cy="26193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171450</xdr:colOff>
      <xdr:row>2</xdr:row>
      <xdr:rowOff>28575</xdr:rowOff>
    </xdr:from>
    <xdr:to>
      <xdr:col>11</xdr:col>
      <xdr:colOff>571500</xdr:colOff>
      <xdr:row>16</xdr:row>
      <xdr:rowOff>0</xdr:rowOff>
    </xdr:to>
    <mc:AlternateContent xmlns:mc="http://schemas.openxmlformats.org/markup-compatibility/2006" xmlns:sle15="http://schemas.microsoft.com/office/drawing/2012/slicer">
      <mc:Choice Requires="sle15">
        <xdr:graphicFrame macro="">
          <xdr:nvGraphicFramePr>
            <xdr:cNvPr id="11" name="Gender 1">
              <a:extLst>
                <a:ext uri="{FF2B5EF4-FFF2-40B4-BE49-F238E27FC236}">
                  <a16:creationId xmlns:a16="http://schemas.microsoft.com/office/drawing/2014/main" id="{F7A42750-D3CA-4676-AD6C-92CECFA1F17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657850" y="447675"/>
              <a:ext cx="1619250" cy="26384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F13C658-68DB-40BC-9AAB-1FCE3E1EAF94}" sourceName="Gender">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nue" xr10:uid="{5452C4D5-F39D-4428-8160-FDBA6E148A98}" sourceName="Avenue">
  <extLst>
    <x:ext xmlns:x15="http://schemas.microsoft.com/office/spreadsheetml/2010/11/main" uri="{2F2917AC-EB37-4324-AD4E-5DD8C200BD13}">
      <x15:tableSlicerCache tableId="1" column="1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0A4AD2C-7877-40BD-9B6E-E34D64F4A11D}" cache="Slicer_gender" caption="Gender" style="Slicer Style 1" rowHeight="241300"/>
  <slicer name="Avenue" xr10:uid="{00C11D0C-D4D7-4A4C-B051-BD39289459F7}" cache="Slicer_Avenue" caption="Avenu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748A5C-5A88-4A6C-9C70-BEA0D1E86F6E}" name="Table1" displayName="Table1" ref="A1:AA41" totalsRowShown="0">
  <autoFilter ref="A1:AA41" xr:uid="{7F748A5C-5A88-4A6C-9C70-BEA0D1E86F6E}"/>
  <tableColumns count="27">
    <tableColumn id="1" xr3:uid="{5F34FB88-127D-43BA-B59A-0679CBEFA3C5}" name="Gender"/>
    <tableColumn id="2" xr3:uid="{9A009D92-988A-4102-BE6C-787FBE5E2A35}" name="age"/>
    <tableColumn id="3" xr3:uid="{84ADD462-C118-4C53-9684-A33DF4F4EEF4}" name="Investment_Avenues"/>
    <tableColumn id="4" xr3:uid="{7A8C563F-2C58-4907-BD6C-BF09B1CC54CC}" name="Mutual_Funds"/>
    <tableColumn id="5" xr3:uid="{13748107-AD81-41A0-AADF-C1DBC4D8B300}" name="Equity_Market"/>
    <tableColumn id="6" xr3:uid="{D1C4AFC9-DF13-49A9-8FB3-CBC20FBBE041}" name="Debentures"/>
    <tableColumn id="7" xr3:uid="{5C52C878-1466-4A12-8AB9-8D2641103C86}" name="Government_Bonds"/>
    <tableColumn id="8" xr3:uid="{78A04ED4-5864-4987-8F72-E3924F47D583}" name="Fixed_Deposits"/>
    <tableColumn id="9" xr3:uid="{732E370C-F767-43DA-9268-86380F8CA8D6}" name="PPF"/>
    <tableColumn id="10" xr3:uid="{CDDC9A08-9156-443C-895A-439223D8E144}" name="Gold"/>
    <tableColumn id="11" xr3:uid="{4857B91A-0971-47AB-BCB7-CFE627DC069D}" name="Stock_Marktet"/>
    <tableColumn id="12" xr3:uid="{DE1941D4-022E-4089-BA6D-207FE2891603}" name="Factor"/>
    <tableColumn id="13" xr3:uid="{066FDDD4-2291-4233-9711-18368E6A24C1}" name="Objective"/>
    <tableColumn id="14" xr3:uid="{298F30FD-EBA6-44F2-9C92-2325711B0FC1}" name="Purpose"/>
    <tableColumn id="15" xr3:uid="{AD3EB288-5B79-4039-B5DF-F1A569C9E591}" name="Duration"/>
    <tableColumn id="26" xr3:uid="{726405CF-A7C0-4E39-88D0-8DD8F214B2D1}" name="Investment Duration" dataDxfId="2">
      <calculatedColumnFormula>IF(O2 = "Less than 1 year", 0.5, IF(O2 = "1-3 years", 2, IF(O2 = "3-5 years", 4, IF(O2 = "More than 5 years", 6))))</calculatedColumnFormula>
    </tableColumn>
    <tableColumn id="16" xr3:uid="{277708E7-B493-4D70-9D37-FE7298E1D52F}" name="Invest_Monitor"/>
    <tableColumn id="17" xr3:uid="{B10DBF41-FEA8-4998-90FE-DE2C850EA1FD}" name="Expect"/>
    <tableColumn id="27" xr3:uid="{0A49B653-D14B-42A6-9E08-9C5408835C58}" name="Expected Return" dataDxfId="1">
      <calculatedColumnFormula>IF(Table1[[#This Row],[Expect]] = "20%-30%", 2, IF(Table1[[#This Row],[Expect]] = "10%-20%", 1, IF(Table1[[#This Row],[Expect]] = "30%-40%", 3, IF(Table1[[#This Row],[Expect]] = "More than 40%",4,))))</calculatedColumnFormula>
    </tableColumn>
    <tableColumn id="18" xr3:uid="{80710253-78DC-44F4-9282-E11A333E3923}" name="Avenue"/>
    <tableColumn id="19" xr3:uid="{EED618E6-FA4A-4746-A68A-71AB82973DDE}" name="What are your savings objectives?"/>
    <tableColumn id="20" xr3:uid="{486C3570-34AC-4167-96E9-AFF54B9A4967}" name="Reason_Equity"/>
    <tableColumn id="21" xr3:uid="{8B3A9791-0215-40A7-96A3-829ADBC7CEDA}" name="Reason_Mutual"/>
    <tableColumn id="22" xr3:uid="{A958342C-AA58-4345-9699-7F58E6082EA7}" name="Reason_Bonds"/>
    <tableColumn id="23" xr3:uid="{33306044-49F9-4A73-9B31-89CD668830DB}" name="Reason_FD"/>
    <tableColumn id="24" xr3:uid="{A2129EF0-E1A2-4366-B394-FBC42AAF443F}" name="Source"/>
    <tableColumn id="25" xr3:uid="{8F4F198D-93E5-49D7-8B3B-3A3EA6F0574E}" name="Reason_Selected" dataDxfId="0">
      <calculatedColumnFormula>IF(Table1[[#This Row],[Avenue]] = "Mutual Fund", Table1[[#This Row],[Reason_Mutual]], IF(Table1[[#This Row],[Avenue]] = "Equity", Table1[[#This Row],[Reason_Equity]], IF(Table1[[#This Row],[Avenue]] = "Fixed Deposits", Table1[[#This Row],[Reason_FD]],  IF(Table1[[#This Row],[Avenue]] = "Public Provident Fund", Table1[[#This Row],[Reason_Bonds]],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E12FF-76B4-42F1-9E57-4A11101EB0CD}">
  <dimension ref="A1:T2"/>
  <sheetViews>
    <sheetView tabSelected="1" workbookViewId="0">
      <selection activeCell="H31" sqref="H31"/>
    </sheetView>
  </sheetViews>
  <sheetFormatPr defaultRowHeight="15" x14ac:dyDescent="0.25"/>
  <cols>
    <col min="20" max="20" width="13.5703125" customWidth="1"/>
  </cols>
  <sheetData>
    <row r="1" spans="1:20" x14ac:dyDescent="0.25">
      <c r="A1" s="6" t="s">
        <v>68</v>
      </c>
      <c r="B1" s="7"/>
      <c r="C1" s="7"/>
      <c r="D1" s="7"/>
      <c r="E1" s="7"/>
      <c r="F1" s="7"/>
      <c r="G1" s="7"/>
      <c r="H1" s="7"/>
      <c r="I1" s="7"/>
      <c r="J1" s="7"/>
      <c r="K1" s="7"/>
      <c r="L1" s="7"/>
      <c r="M1" s="7"/>
      <c r="N1" s="7"/>
      <c r="O1" s="7"/>
      <c r="P1" s="7"/>
      <c r="Q1" s="7"/>
      <c r="R1" s="7"/>
      <c r="S1" s="7"/>
      <c r="T1" s="7"/>
    </row>
    <row r="2" spans="1:20" ht="18" customHeight="1" x14ac:dyDescent="0.25">
      <c r="A2" s="7"/>
      <c r="B2" s="7"/>
      <c r="C2" s="7"/>
      <c r="D2" s="7"/>
      <c r="E2" s="7"/>
      <c r="F2" s="7"/>
      <c r="G2" s="7"/>
      <c r="H2" s="7"/>
      <c r="I2" s="7"/>
      <c r="J2" s="7"/>
      <c r="K2" s="7"/>
      <c r="L2" s="7"/>
      <c r="M2" s="7"/>
      <c r="N2" s="7"/>
      <c r="O2" s="7"/>
      <c r="P2" s="7"/>
      <c r="Q2" s="7"/>
      <c r="R2" s="7"/>
      <c r="S2" s="7"/>
      <c r="T2" s="7"/>
    </row>
  </sheetData>
  <mergeCells count="1">
    <mergeCell ref="A1:T2"/>
  </mergeCells>
  <pageMargins left="0.7" right="0.7" top="0.75" bottom="0.75" header="0.3" footer="0.3"/>
  <pageSetup paperSize="0" orientation="portrait" horizontalDpi="0" verticalDpi="0" copies="0"/>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81856-FA61-4422-A9E9-74DB79619682}">
  <dimension ref="A1:H10"/>
  <sheetViews>
    <sheetView workbookViewId="0">
      <selection activeCell="H17" sqref="H17"/>
    </sheetView>
  </sheetViews>
  <sheetFormatPr defaultRowHeight="15" x14ac:dyDescent="0.25"/>
  <cols>
    <col min="1" max="2" width="19.5703125" bestFit="1" customWidth="1"/>
    <col min="3" max="3" width="12" bestFit="1" customWidth="1"/>
    <col min="4" max="4" width="11.7109375" bestFit="1" customWidth="1"/>
    <col min="5" max="5" width="12.5703125" customWidth="1"/>
    <col min="7" max="7" width="12" bestFit="1" customWidth="1"/>
    <col min="8" max="8" width="19.85546875" customWidth="1"/>
  </cols>
  <sheetData>
    <row r="1" spans="1:8" x14ac:dyDescent="0.25">
      <c r="A1" s="9" t="s">
        <v>69</v>
      </c>
      <c r="B1" s="9"/>
      <c r="C1" s="2"/>
      <c r="D1" s="9" t="s">
        <v>70</v>
      </c>
      <c r="E1" s="9"/>
      <c r="G1" s="9" t="s">
        <v>71</v>
      </c>
      <c r="H1" s="9"/>
    </row>
    <row r="2" spans="1:8" x14ac:dyDescent="0.25">
      <c r="A2" s="9"/>
      <c r="B2" s="9"/>
      <c r="C2" s="2"/>
      <c r="D2" s="9"/>
      <c r="E2" s="9"/>
      <c r="G2" s="9"/>
      <c r="H2" s="9"/>
    </row>
    <row r="3" spans="1:8" x14ac:dyDescent="0.25">
      <c r="A3" s="10">
        <f>CORREL(Table1[age],Table1[Investment Duration])</f>
        <v>5.1755716569689851E-2</v>
      </c>
      <c r="B3" s="11"/>
      <c r="C3" s="1"/>
      <c r="D3" s="14">
        <f>CORREL(Table1[age],Table1[Expected Return])</f>
        <v>-8.9605620240757702E-2</v>
      </c>
      <c r="E3" s="14"/>
      <c r="G3" s="14">
        <f>CORREL(Table1[Investment Duration],Table1[Expected Return])</f>
        <v>0.2582226431592054</v>
      </c>
      <c r="H3" s="14"/>
    </row>
    <row r="4" spans="1:8" x14ac:dyDescent="0.25">
      <c r="A4" s="12"/>
      <c r="B4" s="13"/>
      <c r="D4" s="14"/>
      <c r="E4" s="14"/>
      <c r="G4" s="14"/>
      <c r="H4" s="14"/>
    </row>
    <row r="5" spans="1:8" x14ac:dyDescent="0.25">
      <c r="A5" s="8" t="s">
        <v>72</v>
      </c>
      <c r="B5" s="8"/>
      <c r="D5" s="8" t="s">
        <v>73</v>
      </c>
      <c r="E5" s="8"/>
      <c r="G5" s="8" t="s">
        <v>72</v>
      </c>
      <c r="H5" s="8"/>
    </row>
    <row r="7" spans="1:8" x14ac:dyDescent="0.25">
      <c r="A7" s="5" t="s">
        <v>76</v>
      </c>
      <c r="B7" s="5" t="s">
        <v>77</v>
      </c>
      <c r="C7" s="5" t="s">
        <v>79</v>
      </c>
    </row>
    <row r="8" spans="1:8" x14ac:dyDescent="0.25">
      <c r="A8" s="5" t="s">
        <v>78</v>
      </c>
      <c r="B8" s="5" t="s">
        <v>74</v>
      </c>
      <c r="C8" s="4">
        <f>CORREL(Table1[age],Table1[Investment Duration])</f>
        <v>5.1755716569689851E-2</v>
      </c>
    </row>
    <row r="9" spans="1:8" x14ac:dyDescent="0.25">
      <c r="A9" s="5" t="s">
        <v>78</v>
      </c>
      <c r="B9" s="5" t="s">
        <v>75</v>
      </c>
      <c r="C9" s="4">
        <f>CORREL(Table1[age],Table1[Expected Return])</f>
        <v>-8.9605620240757702E-2</v>
      </c>
    </row>
    <row r="10" spans="1:8" x14ac:dyDescent="0.25">
      <c r="A10" s="5" t="s">
        <v>74</v>
      </c>
      <c r="B10" s="5" t="s">
        <v>75</v>
      </c>
      <c r="C10" s="4">
        <f>CORREL(Table1[Investment Duration],Table1[Expected Return])</f>
        <v>0.2582226431592054</v>
      </c>
    </row>
  </sheetData>
  <mergeCells count="9">
    <mergeCell ref="A5:B5"/>
    <mergeCell ref="D5:E5"/>
    <mergeCell ref="G5:H5"/>
    <mergeCell ref="A1:B2"/>
    <mergeCell ref="D1:E2"/>
    <mergeCell ref="G1:H2"/>
    <mergeCell ref="A3:B4"/>
    <mergeCell ref="D3:E4"/>
    <mergeCell ref="G3:H4"/>
  </mergeCell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1"/>
  <sheetViews>
    <sheetView workbookViewId="0">
      <selection sqref="A1:XFD1048576"/>
    </sheetView>
  </sheetViews>
  <sheetFormatPr defaultRowHeight="15" x14ac:dyDescent="0.25"/>
  <cols>
    <col min="1" max="1" width="9.5703125" bestFit="1" customWidth="1"/>
    <col min="2" max="2" width="6.42578125" bestFit="1" customWidth="1"/>
    <col min="3" max="3" width="22.42578125" bestFit="1" customWidth="1"/>
    <col min="4" max="4" width="16.140625" bestFit="1" customWidth="1"/>
    <col min="5" max="5" width="16.42578125" bestFit="1" customWidth="1"/>
    <col min="6" max="6" width="13.7109375" bestFit="1" customWidth="1"/>
    <col min="7" max="7" width="21.28515625" bestFit="1" customWidth="1"/>
    <col min="8" max="8" width="17" bestFit="1" customWidth="1"/>
    <col min="9" max="9" width="6.5703125" bestFit="1" customWidth="1"/>
    <col min="10" max="10" width="7.5703125" bestFit="1" customWidth="1"/>
    <col min="11" max="11" width="16.28515625" bestFit="1" customWidth="1"/>
    <col min="12" max="12" width="14" bestFit="1" customWidth="1"/>
    <col min="13" max="13" width="19.28515625" bestFit="1" customWidth="1"/>
    <col min="14" max="14" width="17" bestFit="1" customWidth="1"/>
    <col min="15" max="15" width="16.85546875" bestFit="1" customWidth="1"/>
    <col min="16" max="16" width="19.5703125" bestFit="1" customWidth="1"/>
    <col min="17" max="17" width="17.140625" bestFit="1" customWidth="1"/>
    <col min="19" max="19" width="17.5703125" bestFit="1" customWidth="1"/>
    <col min="20" max="20" width="20.7109375" bestFit="1" customWidth="1"/>
    <col min="21" max="21" width="34" bestFit="1" customWidth="1"/>
    <col min="22" max="22" width="19.28515625" bestFit="1" customWidth="1"/>
    <col min="23" max="23" width="19" bestFit="1" customWidth="1"/>
    <col min="24" max="24" width="16.28515625" bestFit="1" customWidth="1"/>
    <col min="25" max="25" width="18" bestFit="1" customWidth="1"/>
    <col min="26" max="26" width="26" bestFit="1" customWidth="1"/>
    <col min="27" max="27" width="19.28515625" bestFit="1" customWidth="1"/>
  </cols>
  <sheetData>
    <row r="1" spans="1:27" x14ac:dyDescent="0.25">
      <c r="A1" t="s">
        <v>80</v>
      </c>
      <c r="B1" t="s">
        <v>44</v>
      </c>
      <c r="C1" t="s">
        <v>45</v>
      </c>
      <c r="D1" t="s">
        <v>46</v>
      </c>
      <c r="E1" t="s">
        <v>47</v>
      </c>
      <c r="F1" t="s">
        <v>48</v>
      </c>
      <c r="G1" t="s">
        <v>49</v>
      </c>
      <c r="H1" t="s">
        <v>50</v>
      </c>
      <c r="I1" t="s">
        <v>51</v>
      </c>
      <c r="J1" t="s">
        <v>52</v>
      </c>
      <c r="K1" t="s">
        <v>53</v>
      </c>
      <c r="L1" t="s">
        <v>54</v>
      </c>
      <c r="M1" t="s">
        <v>55</v>
      </c>
      <c r="N1" t="s">
        <v>56</v>
      </c>
      <c r="O1" t="s">
        <v>57</v>
      </c>
      <c r="P1" s="3" t="s">
        <v>74</v>
      </c>
      <c r="Q1" t="s">
        <v>58</v>
      </c>
      <c r="R1" t="s">
        <v>59</v>
      </c>
      <c r="S1" s="3" t="s">
        <v>75</v>
      </c>
      <c r="T1" t="s">
        <v>60</v>
      </c>
      <c r="U1" t="s">
        <v>61</v>
      </c>
      <c r="V1" t="s">
        <v>62</v>
      </c>
      <c r="W1" t="s">
        <v>63</v>
      </c>
      <c r="X1" t="s">
        <v>64</v>
      </c>
      <c r="Y1" t="s">
        <v>65</v>
      </c>
      <c r="Z1" t="s">
        <v>66</v>
      </c>
      <c r="AA1" t="s">
        <v>67</v>
      </c>
    </row>
    <row r="2" spans="1:27" x14ac:dyDescent="0.25">
      <c r="A2" t="s">
        <v>0</v>
      </c>
      <c r="B2">
        <v>34</v>
      </c>
      <c r="C2" t="s">
        <v>1</v>
      </c>
      <c r="D2">
        <v>1</v>
      </c>
      <c r="E2">
        <v>2</v>
      </c>
      <c r="F2">
        <v>5</v>
      </c>
      <c r="G2">
        <v>3</v>
      </c>
      <c r="H2">
        <v>7</v>
      </c>
      <c r="I2">
        <v>6</v>
      </c>
      <c r="J2">
        <v>4</v>
      </c>
      <c r="K2" t="s">
        <v>1</v>
      </c>
      <c r="L2" t="s">
        <v>2</v>
      </c>
      <c r="M2" t="s">
        <v>3</v>
      </c>
      <c r="N2" t="s">
        <v>4</v>
      </c>
      <c r="O2" t="s">
        <v>5</v>
      </c>
      <c r="P2">
        <f t="shared" ref="P2:P41" si="0">IF(O2 = "Less than 1 year", 0.5, IF(O2 = "1-3 years", 2, IF(O2 = "3-5 years", 4, IF(O2 = "More than 5 years", 6))))</f>
        <v>2</v>
      </c>
      <c r="Q2" t="s">
        <v>6</v>
      </c>
      <c r="R2" t="s">
        <v>7</v>
      </c>
      <c r="S2">
        <f>IF(Table1[[#This Row],[Expect]] = "20%-30%", 2, IF(Table1[[#This Row],[Expect]] = "10%-20%", 1, IF(Table1[[#This Row],[Expect]] = "30%-40%", 3, IF(Table1[[#This Row],[Expect]] = "More than 40%",4,))))</f>
        <v>2</v>
      </c>
      <c r="T2" t="s">
        <v>8</v>
      </c>
      <c r="U2" t="s">
        <v>9</v>
      </c>
      <c r="V2" t="s">
        <v>3</v>
      </c>
      <c r="W2" t="s">
        <v>10</v>
      </c>
      <c r="X2" t="s">
        <v>11</v>
      </c>
      <c r="Y2" t="s">
        <v>12</v>
      </c>
      <c r="Z2" t="s">
        <v>13</v>
      </c>
      <c r="AA2"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3" spans="1:27" x14ac:dyDescent="0.25">
      <c r="A3" t="s">
        <v>0</v>
      </c>
      <c r="B3">
        <v>23</v>
      </c>
      <c r="C3" t="s">
        <v>1</v>
      </c>
      <c r="D3">
        <v>4</v>
      </c>
      <c r="E3">
        <v>3</v>
      </c>
      <c r="F3">
        <v>2</v>
      </c>
      <c r="G3">
        <v>1</v>
      </c>
      <c r="H3">
        <v>5</v>
      </c>
      <c r="I3">
        <v>6</v>
      </c>
      <c r="J3">
        <v>7</v>
      </c>
      <c r="K3" t="s">
        <v>14</v>
      </c>
      <c r="L3" t="s">
        <v>15</v>
      </c>
      <c r="M3" t="s">
        <v>3</v>
      </c>
      <c r="N3" t="s">
        <v>4</v>
      </c>
      <c r="O3" t="s">
        <v>16</v>
      </c>
      <c r="P3">
        <f t="shared" si="0"/>
        <v>6</v>
      </c>
      <c r="Q3" t="s">
        <v>17</v>
      </c>
      <c r="R3" t="s">
        <v>7</v>
      </c>
      <c r="S3">
        <f>IF(Table1[[#This Row],[Expect]] = "20%-30%", 2, IF(Table1[[#This Row],[Expect]] = "10%-20%", 1, IF(Table1[[#This Row],[Expect]] = "30%-40%", 3, IF(Table1[[#This Row],[Expect]] = "More than 40%",4,))))</f>
        <v>2</v>
      </c>
      <c r="T3" t="s">
        <v>8</v>
      </c>
      <c r="U3" t="s">
        <v>18</v>
      </c>
      <c r="V3" t="s">
        <v>19</v>
      </c>
      <c r="W3" t="s">
        <v>10</v>
      </c>
      <c r="X3" t="s">
        <v>11</v>
      </c>
      <c r="Y3" t="s">
        <v>20</v>
      </c>
      <c r="Z3" t="s">
        <v>21</v>
      </c>
      <c r="AA3"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4" spans="1:27" x14ac:dyDescent="0.25">
      <c r="A4" t="s">
        <v>22</v>
      </c>
      <c r="B4">
        <v>30</v>
      </c>
      <c r="C4" t="s">
        <v>1</v>
      </c>
      <c r="D4">
        <v>3</v>
      </c>
      <c r="E4">
        <v>6</v>
      </c>
      <c r="F4">
        <v>4</v>
      </c>
      <c r="G4">
        <v>2</v>
      </c>
      <c r="H4">
        <v>5</v>
      </c>
      <c r="I4">
        <v>1</v>
      </c>
      <c r="J4">
        <v>7</v>
      </c>
      <c r="K4" t="s">
        <v>1</v>
      </c>
      <c r="L4" t="s">
        <v>2</v>
      </c>
      <c r="M4" t="s">
        <v>3</v>
      </c>
      <c r="N4" t="s">
        <v>4</v>
      </c>
      <c r="O4" t="s">
        <v>23</v>
      </c>
      <c r="P4">
        <f t="shared" si="0"/>
        <v>4</v>
      </c>
      <c r="Q4" t="s">
        <v>24</v>
      </c>
      <c r="R4" t="s">
        <v>7</v>
      </c>
      <c r="S4">
        <f>IF(Table1[[#This Row],[Expect]] = "20%-30%", 2, IF(Table1[[#This Row],[Expect]] = "10%-20%", 1, IF(Table1[[#This Row],[Expect]] = "30%-40%", 3, IF(Table1[[#This Row],[Expect]] = "More than 40%",4,))))</f>
        <v>2</v>
      </c>
      <c r="T4" t="s">
        <v>25</v>
      </c>
      <c r="U4" t="s">
        <v>9</v>
      </c>
      <c r="V4" t="s">
        <v>3</v>
      </c>
      <c r="W4" t="s">
        <v>26</v>
      </c>
      <c r="X4" t="s">
        <v>27</v>
      </c>
      <c r="Y4" t="s">
        <v>12</v>
      </c>
      <c r="Z4" t="s">
        <v>28</v>
      </c>
      <c r="AA4"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5" spans="1:27" x14ac:dyDescent="0.25">
      <c r="A5" t="s">
        <v>22</v>
      </c>
      <c r="B5">
        <v>22</v>
      </c>
      <c r="C5" t="s">
        <v>1</v>
      </c>
      <c r="D5">
        <v>2</v>
      </c>
      <c r="E5">
        <v>1</v>
      </c>
      <c r="F5">
        <v>3</v>
      </c>
      <c r="G5">
        <v>7</v>
      </c>
      <c r="H5">
        <v>6</v>
      </c>
      <c r="I5">
        <v>4</v>
      </c>
      <c r="J5">
        <v>5</v>
      </c>
      <c r="K5" t="s">
        <v>1</v>
      </c>
      <c r="L5" t="s">
        <v>2</v>
      </c>
      <c r="M5" t="s">
        <v>29</v>
      </c>
      <c r="N5" t="s">
        <v>4</v>
      </c>
      <c r="O5" t="s">
        <v>30</v>
      </c>
      <c r="P5">
        <f t="shared" si="0"/>
        <v>0.5</v>
      </c>
      <c r="Q5" t="s">
        <v>24</v>
      </c>
      <c r="R5" t="s">
        <v>31</v>
      </c>
      <c r="S5">
        <f>IF(Table1[[#This Row],[Expect]] = "20%-30%", 2, IF(Table1[[#This Row],[Expect]] = "10%-20%", 1, IF(Table1[[#This Row],[Expect]] = "30%-40%", 3, IF(Table1[[#This Row],[Expect]] = "More than 40%",4,))))</f>
        <v>1</v>
      </c>
      <c r="T5" t="s">
        <v>25</v>
      </c>
      <c r="U5" t="s">
        <v>9</v>
      </c>
      <c r="V5" t="s">
        <v>19</v>
      </c>
      <c r="W5" t="s">
        <v>32</v>
      </c>
      <c r="X5" t="s">
        <v>33</v>
      </c>
      <c r="Y5" t="s">
        <v>20</v>
      </c>
      <c r="Z5" t="s">
        <v>34</v>
      </c>
      <c r="AA5" t="str">
        <f>IF(Table1[[#This Row],[Avenue]] = "Mutual Fund", Table1[[#This Row],[Reason_Mutual]], IF(Table1[[#This Row],[Avenue]] = "Equity", Table1[[#This Row],[Reason_Equity]], IF(Table1[[#This Row],[Avenue]] = "Fixed Deposits", Table1[[#This Row],[Reason_FD]],  IF(Table1[[#This Row],[Avenue]] = "Public Provident Fund", Table1[[#This Row],[Reason_Bonds]], ))))</f>
        <v>Dividend</v>
      </c>
    </row>
    <row r="6" spans="1:27" x14ac:dyDescent="0.25">
      <c r="A6" t="s">
        <v>0</v>
      </c>
      <c r="B6">
        <v>24</v>
      </c>
      <c r="C6" t="s">
        <v>14</v>
      </c>
      <c r="D6">
        <v>2</v>
      </c>
      <c r="E6">
        <v>1</v>
      </c>
      <c r="F6">
        <v>3</v>
      </c>
      <c r="G6">
        <v>6</v>
      </c>
      <c r="H6">
        <v>4</v>
      </c>
      <c r="I6">
        <v>5</v>
      </c>
      <c r="J6">
        <v>7</v>
      </c>
      <c r="K6" t="s">
        <v>14</v>
      </c>
      <c r="L6" t="s">
        <v>2</v>
      </c>
      <c r="M6" t="s">
        <v>29</v>
      </c>
      <c r="N6" t="s">
        <v>4</v>
      </c>
      <c r="O6" t="s">
        <v>30</v>
      </c>
      <c r="P6">
        <f t="shared" si="0"/>
        <v>0.5</v>
      </c>
      <c r="Q6" t="s">
        <v>24</v>
      </c>
      <c r="R6" t="s">
        <v>7</v>
      </c>
      <c r="S6">
        <f>IF(Table1[[#This Row],[Expect]] = "20%-30%", 2, IF(Table1[[#This Row],[Expect]] = "10%-20%", 1, IF(Table1[[#This Row],[Expect]] = "30%-40%", 3, IF(Table1[[#This Row],[Expect]] = "More than 40%",4,))))</f>
        <v>2</v>
      </c>
      <c r="T6" t="s">
        <v>25</v>
      </c>
      <c r="U6" t="s">
        <v>9</v>
      </c>
      <c r="V6" t="s">
        <v>3</v>
      </c>
      <c r="W6" t="s">
        <v>10</v>
      </c>
      <c r="X6" t="s">
        <v>11</v>
      </c>
      <c r="Y6" t="s">
        <v>35</v>
      </c>
      <c r="Z6" t="s">
        <v>34</v>
      </c>
      <c r="AA6"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7" spans="1:27" x14ac:dyDescent="0.25">
      <c r="A7" t="s">
        <v>0</v>
      </c>
      <c r="B7">
        <v>24</v>
      </c>
      <c r="C7" t="s">
        <v>14</v>
      </c>
      <c r="D7">
        <v>7</v>
      </c>
      <c r="E7">
        <v>5</v>
      </c>
      <c r="F7">
        <v>4</v>
      </c>
      <c r="G7">
        <v>6</v>
      </c>
      <c r="H7">
        <v>3</v>
      </c>
      <c r="I7">
        <v>1</v>
      </c>
      <c r="J7">
        <v>2</v>
      </c>
      <c r="K7" t="s">
        <v>14</v>
      </c>
      <c r="L7" t="s">
        <v>36</v>
      </c>
      <c r="M7" t="s">
        <v>3</v>
      </c>
      <c r="N7" t="s">
        <v>4</v>
      </c>
      <c r="O7" t="s">
        <v>5</v>
      </c>
      <c r="P7">
        <f t="shared" si="0"/>
        <v>2</v>
      </c>
      <c r="Q7" t="s">
        <v>24</v>
      </c>
      <c r="R7" t="s">
        <v>37</v>
      </c>
      <c r="S7">
        <f>IF(Table1[[#This Row],[Expect]] = "20%-30%", 2, IF(Table1[[#This Row],[Expect]] = "10%-20%", 1, IF(Table1[[#This Row],[Expect]] = "30%-40%", 3, IF(Table1[[#This Row],[Expect]] = "More than 40%",4,))))</f>
        <v>3</v>
      </c>
      <c r="T7" t="s">
        <v>8</v>
      </c>
      <c r="U7" t="s">
        <v>9</v>
      </c>
      <c r="V7" t="s">
        <v>38</v>
      </c>
      <c r="W7" t="s">
        <v>32</v>
      </c>
      <c r="X7" t="s">
        <v>11</v>
      </c>
      <c r="Y7" t="s">
        <v>35</v>
      </c>
      <c r="Z7" t="s">
        <v>34</v>
      </c>
      <c r="AA7"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8" spans="1:27" x14ac:dyDescent="0.25">
      <c r="A8" t="s">
        <v>0</v>
      </c>
      <c r="B8">
        <v>27</v>
      </c>
      <c r="C8" t="s">
        <v>1</v>
      </c>
      <c r="D8">
        <v>3</v>
      </c>
      <c r="E8">
        <v>6</v>
      </c>
      <c r="F8">
        <v>4</v>
      </c>
      <c r="G8">
        <v>2</v>
      </c>
      <c r="H8">
        <v>5</v>
      </c>
      <c r="I8">
        <v>1</v>
      </c>
      <c r="J8">
        <v>7</v>
      </c>
      <c r="K8" t="s">
        <v>1</v>
      </c>
      <c r="L8" t="s">
        <v>2</v>
      </c>
      <c r="M8" t="s">
        <v>3</v>
      </c>
      <c r="N8" t="s">
        <v>4</v>
      </c>
      <c r="O8" t="s">
        <v>23</v>
      </c>
      <c r="P8">
        <f t="shared" si="0"/>
        <v>4</v>
      </c>
      <c r="Q8" t="s">
        <v>6</v>
      </c>
      <c r="R8" t="s">
        <v>7</v>
      </c>
      <c r="S8">
        <f>IF(Table1[[#This Row],[Expect]] = "20%-30%", 2, IF(Table1[[#This Row],[Expect]] = "10%-20%", 1, IF(Table1[[#This Row],[Expect]] = "30%-40%", 3, IF(Table1[[#This Row],[Expect]] = "More than 40%",4,))))</f>
        <v>2</v>
      </c>
      <c r="T8" t="s">
        <v>25</v>
      </c>
      <c r="U8" t="s">
        <v>9</v>
      </c>
      <c r="V8" t="s">
        <v>3</v>
      </c>
      <c r="W8" t="s">
        <v>10</v>
      </c>
      <c r="X8" t="s">
        <v>27</v>
      </c>
      <c r="Y8" t="s">
        <v>20</v>
      </c>
      <c r="Z8" t="s">
        <v>21</v>
      </c>
      <c r="AA8"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9" spans="1:27" x14ac:dyDescent="0.25">
      <c r="A9" t="s">
        <v>22</v>
      </c>
      <c r="B9">
        <v>21</v>
      </c>
      <c r="C9" t="s">
        <v>1</v>
      </c>
      <c r="D9">
        <v>2</v>
      </c>
      <c r="E9">
        <v>3</v>
      </c>
      <c r="F9">
        <v>7</v>
      </c>
      <c r="G9">
        <v>4</v>
      </c>
      <c r="H9">
        <v>6</v>
      </c>
      <c r="I9">
        <v>1</v>
      </c>
      <c r="J9">
        <v>5</v>
      </c>
      <c r="K9" t="s">
        <v>1</v>
      </c>
      <c r="L9" t="s">
        <v>36</v>
      </c>
      <c r="M9" t="s">
        <v>3</v>
      </c>
      <c r="N9" t="s">
        <v>4</v>
      </c>
      <c r="O9" t="s">
        <v>23</v>
      </c>
      <c r="P9">
        <f t="shared" si="0"/>
        <v>4</v>
      </c>
      <c r="Q9" t="s">
        <v>6</v>
      </c>
      <c r="R9" t="s">
        <v>7</v>
      </c>
      <c r="S9">
        <f>IF(Table1[[#This Row],[Expect]] = "20%-30%", 2, IF(Table1[[#This Row],[Expect]] = "10%-20%", 1, IF(Table1[[#This Row],[Expect]] = "30%-40%", 3, IF(Table1[[#This Row],[Expect]] = "More than 40%",4,))))</f>
        <v>2</v>
      </c>
      <c r="T9" t="s">
        <v>8</v>
      </c>
      <c r="U9" t="s">
        <v>9</v>
      </c>
      <c r="V9" t="s">
        <v>3</v>
      </c>
      <c r="W9" t="s">
        <v>10</v>
      </c>
      <c r="X9" t="s">
        <v>27</v>
      </c>
      <c r="Y9" t="s">
        <v>35</v>
      </c>
      <c r="Z9" t="s">
        <v>13</v>
      </c>
      <c r="AA9"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10" spans="1:27" x14ac:dyDescent="0.25">
      <c r="A10" t="s">
        <v>22</v>
      </c>
      <c r="B10">
        <v>35</v>
      </c>
      <c r="C10" t="s">
        <v>1</v>
      </c>
      <c r="D10">
        <v>2</v>
      </c>
      <c r="E10">
        <v>4</v>
      </c>
      <c r="F10">
        <v>7</v>
      </c>
      <c r="G10">
        <v>5</v>
      </c>
      <c r="H10">
        <v>3</v>
      </c>
      <c r="I10">
        <v>1</v>
      </c>
      <c r="J10">
        <v>6</v>
      </c>
      <c r="K10" t="s">
        <v>1</v>
      </c>
      <c r="L10" t="s">
        <v>2</v>
      </c>
      <c r="M10" t="s">
        <v>39</v>
      </c>
      <c r="N10" t="s">
        <v>40</v>
      </c>
      <c r="O10" t="s">
        <v>5</v>
      </c>
      <c r="P10">
        <f t="shared" si="0"/>
        <v>2</v>
      </c>
      <c r="Q10" t="s">
        <v>17</v>
      </c>
      <c r="R10" t="s">
        <v>7</v>
      </c>
      <c r="S10">
        <f>IF(Table1[[#This Row],[Expect]] = "20%-30%", 2, IF(Table1[[#This Row],[Expect]] = "10%-20%", 1, IF(Table1[[#This Row],[Expect]] = "30%-40%", 3, IF(Table1[[#This Row],[Expect]] = "More than 40%",4,))))</f>
        <v>2</v>
      </c>
      <c r="T10" t="s">
        <v>25</v>
      </c>
      <c r="U10" t="s">
        <v>9</v>
      </c>
      <c r="V10" t="s">
        <v>3</v>
      </c>
      <c r="W10" t="s">
        <v>32</v>
      </c>
      <c r="X10" t="s">
        <v>11</v>
      </c>
      <c r="Y10" t="s">
        <v>12</v>
      </c>
      <c r="Z10" t="s">
        <v>28</v>
      </c>
      <c r="AA10"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11" spans="1:27" x14ac:dyDescent="0.25">
      <c r="A11" t="s">
        <v>22</v>
      </c>
      <c r="B11">
        <v>31</v>
      </c>
      <c r="C11" t="s">
        <v>1</v>
      </c>
      <c r="D11">
        <v>1</v>
      </c>
      <c r="E11">
        <v>3</v>
      </c>
      <c r="F11">
        <v>7</v>
      </c>
      <c r="G11">
        <v>4</v>
      </c>
      <c r="H11">
        <v>5</v>
      </c>
      <c r="I11">
        <v>2</v>
      </c>
      <c r="J11">
        <v>6</v>
      </c>
      <c r="K11" t="s">
        <v>1</v>
      </c>
      <c r="L11" t="s">
        <v>2</v>
      </c>
      <c r="M11" t="s">
        <v>3</v>
      </c>
      <c r="N11" t="s">
        <v>4</v>
      </c>
      <c r="O11" t="s">
        <v>23</v>
      </c>
      <c r="P11">
        <f t="shared" si="0"/>
        <v>4</v>
      </c>
      <c r="Q11" t="s">
        <v>6</v>
      </c>
      <c r="R11" t="s">
        <v>37</v>
      </c>
      <c r="S11">
        <f>IF(Table1[[#This Row],[Expect]] = "20%-30%", 2, IF(Table1[[#This Row],[Expect]] = "10%-20%", 1, IF(Table1[[#This Row],[Expect]] = "30%-40%", 3, IF(Table1[[#This Row],[Expect]] = "More than 40%",4,))))</f>
        <v>3</v>
      </c>
      <c r="T11" t="s">
        <v>41</v>
      </c>
      <c r="U11" t="s">
        <v>9</v>
      </c>
      <c r="V11" t="s">
        <v>3</v>
      </c>
      <c r="W11" t="s">
        <v>32</v>
      </c>
      <c r="X11" t="s">
        <v>27</v>
      </c>
      <c r="Y11" t="s">
        <v>12</v>
      </c>
      <c r="Z11" t="s">
        <v>13</v>
      </c>
      <c r="AA11"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row r="12" spans="1:27" x14ac:dyDescent="0.25">
      <c r="A12" t="s">
        <v>0</v>
      </c>
      <c r="B12">
        <v>35</v>
      </c>
      <c r="C12" t="s">
        <v>1</v>
      </c>
      <c r="D12">
        <v>2</v>
      </c>
      <c r="E12">
        <v>4</v>
      </c>
      <c r="F12">
        <v>7</v>
      </c>
      <c r="G12">
        <v>5</v>
      </c>
      <c r="H12">
        <v>3</v>
      </c>
      <c r="I12">
        <v>1</v>
      </c>
      <c r="J12">
        <v>6</v>
      </c>
      <c r="K12" t="s">
        <v>1</v>
      </c>
      <c r="L12" t="s">
        <v>36</v>
      </c>
      <c r="M12" t="s">
        <v>39</v>
      </c>
      <c r="N12" t="s">
        <v>40</v>
      </c>
      <c r="O12" t="s">
        <v>23</v>
      </c>
      <c r="P12">
        <f t="shared" si="0"/>
        <v>4</v>
      </c>
      <c r="Q12" t="s">
        <v>6</v>
      </c>
      <c r="R12" t="s">
        <v>7</v>
      </c>
      <c r="S12">
        <f>IF(Table1[[#This Row],[Expect]] = "20%-30%", 2, IF(Table1[[#This Row],[Expect]] = "10%-20%", 1, IF(Table1[[#This Row],[Expect]] = "30%-40%", 3, IF(Table1[[#This Row],[Expect]] = "More than 40%",4,))))</f>
        <v>2</v>
      </c>
      <c r="T12" t="s">
        <v>8</v>
      </c>
      <c r="U12" t="s">
        <v>9</v>
      </c>
      <c r="V12" t="s">
        <v>3</v>
      </c>
      <c r="W12" t="s">
        <v>10</v>
      </c>
      <c r="X12" t="s">
        <v>27</v>
      </c>
      <c r="Y12" t="s">
        <v>35</v>
      </c>
      <c r="Z12" t="s">
        <v>21</v>
      </c>
      <c r="AA12"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13" spans="1:27" x14ac:dyDescent="0.25">
      <c r="A13" t="s">
        <v>22</v>
      </c>
      <c r="B13">
        <v>29</v>
      </c>
      <c r="C13" t="s">
        <v>1</v>
      </c>
      <c r="D13">
        <v>2</v>
      </c>
      <c r="E13">
        <v>5</v>
      </c>
      <c r="F13">
        <v>7</v>
      </c>
      <c r="G13">
        <v>6</v>
      </c>
      <c r="H13">
        <v>3</v>
      </c>
      <c r="I13">
        <v>1</v>
      </c>
      <c r="J13">
        <v>4</v>
      </c>
      <c r="K13" t="s">
        <v>1</v>
      </c>
      <c r="L13" t="s">
        <v>36</v>
      </c>
      <c r="M13" t="s">
        <v>3</v>
      </c>
      <c r="N13" t="s">
        <v>4</v>
      </c>
      <c r="O13" t="s">
        <v>5</v>
      </c>
      <c r="P13">
        <f t="shared" si="0"/>
        <v>2</v>
      </c>
      <c r="Q13" t="s">
        <v>6</v>
      </c>
      <c r="R13" t="s">
        <v>7</v>
      </c>
      <c r="S13">
        <f>IF(Table1[[#This Row],[Expect]] = "20%-30%", 2, IF(Table1[[#This Row],[Expect]] = "10%-20%", 1, IF(Table1[[#This Row],[Expect]] = "30%-40%", 3, IF(Table1[[#This Row],[Expect]] = "More than 40%",4,))))</f>
        <v>2</v>
      </c>
      <c r="T13" t="s">
        <v>8</v>
      </c>
      <c r="U13" t="s">
        <v>9</v>
      </c>
      <c r="V13" t="s">
        <v>3</v>
      </c>
      <c r="W13" t="s">
        <v>32</v>
      </c>
      <c r="X13" t="s">
        <v>27</v>
      </c>
      <c r="Y13" t="s">
        <v>12</v>
      </c>
      <c r="Z13" t="s">
        <v>21</v>
      </c>
      <c r="AA13"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14" spans="1:27" x14ac:dyDescent="0.25">
      <c r="A14" t="s">
        <v>0</v>
      </c>
      <c r="B14">
        <v>21</v>
      </c>
      <c r="C14" t="s">
        <v>14</v>
      </c>
      <c r="D14">
        <v>1</v>
      </c>
      <c r="E14">
        <v>2</v>
      </c>
      <c r="F14">
        <v>3</v>
      </c>
      <c r="G14">
        <v>4</v>
      </c>
      <c r="H14">
        <v>5</v>
      </c>
      <c r="I14">
        <v>6</v>
      </c>
      <c r="J14">
        <v>7</v>
      </c>
      <c r="K14" t="s">
        <v>14</v>
      </c>
      <c r="L14" t="s">
        <v>2</v>
      </c>
      <c r="M14" t="s">
        <v>3</v>
      </c>
      <c r="N14" t="s">
        <v>40</v>
      </c>
      <c r="O14" t="s">
        <v>5</v>
      </c>
      <c r="P14">
        <f t="shared" si="0"/>
        <v>2</v>
      </c>
      <c r="Q14" t="s">
        <v>17</v>
      </c>
      <c r="R14" t="s">
        <v>7</v>
      </c>
      <c r="S14">
        <f>IF(Table1[[#This Row],[Expect]] = "20%-30%", 2, IF(Table1[[#This Row],[Expect]] = "10%-20%", 1, IF(Table1[[#This Row],[Expect]] = "30%-40%", 3, IF(Table1[[#This Row],[Expect]] = "More than 40%",4,))))</f>
        <v>2</v>
      </c>
      <c r="T14" t="s">
        <v>8</v>
      </c>
      <c r="U14" t="s">
        <v>42</v>
      </c>
      <c r="V14" t="s">
        <v>19</v>
      </c>
      <c r="W14" t="s">
        <v>10</v>
      </c>
      <c r="X14" t="s">
        <v>11</v>
      </c>
      <c r="Y14" t="s">
        <v>35</v>
      </c>
      <c r="Z14" t="s">
        <v>34</v>
      </c>
      <c r="AA14"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15" spans="1:27" x14ac:dyDescent="0.25">
      <c r="A15" t="s">
        <v>0</v>
      </c>
      <c r="B15">
        <v>28</v>
      </c>
      <c r="C15" t="s">
        <v>1</v>
      </c>
      <c r="D15">
        <v>2</v>
      </c>
      <c r="E15">
        <v>3</v>
      </c>
      <c r="F15">
        <v>7</v>
      </c>
      <c r="G15">
        <v>4</v>
      </c>
      <c r="H15">
        <v>5</v>
      </c>
      <c r="I15">
        <v>1</v>
      </c>
      <c r="J15">
        <v>6</v>
      </c>
      <c r="K15" t="s">
        <v>1</v>
      </c>
      <c r="L15" t="s">
        <v>2</v>
      </c>
      <c r="M15" t="s">
        <v>3</v>
      </c>
      <c r="N15" t="s">
        <v>4</v>
      </c>
      <c r="O15" t="s">
        <v>5</v>
      </c>
      <c r="P15">
        <f t="shared" si="0"/>
        <v>2</v>
      </c>
      <c r="Q15" t="s">
        <v>6</v>
      </c>
      <c r="R15" t="s">
        <v>7</v>
      </c>
      <c r="S15">
        <f>IF(Table1[[#This Row],[Expect]] = "20%-30%", 2, IF(Table1[[#This Row],[Expect]] = "10%-20%", 1, IF(Table1[[#This Row],[Expect]] = "30%-40%", 3, IF(Table1[[#This Row],[Expect]] = "More than 40%",4,))))</f>
        <v>2</v>
      </c>
      <c r="T15" t="s">
        <v>8</v>
      </c>
      <c r="U15" t="s">
        <v>9</v>
      </c>
      <c r="V15" t="s">
        <v>3</v>
      </c>
      <c r="W15" t="s">
        <v>32</v>
      </c>
      <c r="X15" t="s">
        <v>27</v>
      </c>
      <c r="Y15" t="s">
        <v>35</v>
      </c>
      <c r="Z15" t="s">
        <v>13</v>
      </c>
      <c r="AA15"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16" spans="1:27" x14ac:dyDescent="0.25">
      <c r="A16" t="s">
        <v>0</v>
      </c>
      <c r="B16">
        <v>25</v>
      </c>
      <c r="C16" t="s">
        <v>1</v>
      </c>
      <c r="D16">
        <v>2</v>
      </c>
      <c r="E16">
        <v>3</v>
      </c>
      <c r="F16">
        <v>7</v>
      </c>
      <c r="G16">
        <v>5</v>
      </c>
      <c r="H16">
        <v>4</v>
      </c>
      <c r="I16">
        <v>1</v>
      </c>
      <c r="J16">
        <v>6</v>
      </c>
      <c r="K16" t="s">
        <v>1</v>
      </c>
      <c r="L16" t="s">
        <v>2</v>
      </c>
      <c r="M16" t="s">
        <v>3</v>
      </c>
      <c r="N16" t="s">
        <v>4</v>
      </c>
      <c r="O16" t="s">
        <v>5</v>
      </c>
      <c r="P16">
        <f t="shared" si="0"/>
        <v>2</v>
      </c>
      <c r="Q16" t="s">
        <v>6</v>
      </c>
      <c r="R16" t="s">
        <v>7</v>
      </c>
      <c r="S16">
        <f>IF(Table1[[#This Row],[Expect]] = "20%-30%", 2, IF(Table1[[#This Row],[Expect]] = "10%-20%", 1, IF(Table1[[#This Row],[Expect]] = "30%-40%", 3, IF(Table1[[#This Row],[Expect]] = "More than 40%",4,))))</f>
        <v>2</v>
      </c>
      <c r="T16" t="s">
        <v>41</v>
      </c>
      <c r="U16" t="s">
        <v>18</v>
      </c>
      <c r="V16" t="s">
        <v>19</v>
      </c>
      <c r="W16" t="s">
        <v>10</v>
      </c>
      <c r="X16" t="s">
        <v>27</v>
      </c>
      <c r="Y16" t="s">
        <v>35</v>
      </c>
      <c r="Z16" t="s">
        <v>21</v>
      </c>
      <c r="AA16" t="str">
        <f>IF(Table1[[#This Row],[Avenue]] = "Mutual Fund", Table1[[#This Row],[Reason_Mutual]], IF(Table1[[#This Row],[Avenue]] = "Equity", Table1[[#This Row],[Reason_Equity]], IF(Table1[[#This Row],[Avenue]] = "Fixed Deposits", Table1[[#This Row],[Reason_FD]],  IF(Table1[[#This Row],[Avenue]] = "Public Provident Fund", Table1[[#This Row],[Reason_Bonds]], ))))</f>
        <v>Risk Free</v>
      </c>
    </row>
    <row r="17" spans="1:27" x14ac:dyDescent="0.25">
      <c r="A17" t="s">
        <v>22</v>
      </c>
      <c r="B17">
        <v>27</v>
      </c>
      <c r="C17" t="s">
        <v>1</v>
      </c>
      <c r="D17">
        <v>2</v>
      </c>
      <c r="E17">
        <v>3</v>
      </c>
      <c r="F17">
        <v>7</v>
      </c>
      <c r="G17">
        <v>5</v>
      </c>
      <c r="H17">
        <v>4</v>
      </c>
      <c r="I17">
        <v>1</v>
      </c>
      <c r="J17">
        <v>6</v>
      </c>
      <c r="K17" t="s">
        <v>1</v>
      </c>
      <c r="L17" t="s">
        <v>2</v>
      </c>
      <c r="M17" t="s">
        <v>3</v>
      </c>
      <c r="N17" t="s">
        <v>4</v>
      </c>
      <c r="O17" t="s">
        <v>5</v>
      </c>
      <c r="P17">
        <f t="shared" si="0"/>
        <v>2</v>
      </c>
      <c r="Q17" t="s">
        <v>6</v>
      </c>
      <c r="R17" t="s">
        <v>7</v>
      </c>
      <c r="S17">
        <f>IF(Table1[[#This Row],[Expect]] = "20%-30%", 2, IF(Table1[[#This Row],[Expect]] = "10%-20%", 1, IF(Table1[[#This Row],[Expect]] = "30%-40%", 3, IF(Table1[[#This Row],[Expect]] = "More than 40%",4,))))</f>
        <v>2</v>
      </c>
      <c r="T17" t="s">
        <v>8</v>
      </c>
      <c r="U17" t="s">
        <v>18</v>
      </c>
      <c r="V17" t="s">
        <v>3</v>
      </c>
      <c r="W17" t="s">
        <v>32</v>
      </c>
      <c r="X17" t="s">
        <v>27</v>
      </c>
      <c r="Y17" t="s">
        <v>35</v>
      </c>
      <c r="Z17" t="s">
        <v>13</v>
      </c>
      <c r="AA17"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18" spans="1:27" x14ac:dyDescent="0.25">
      <c r="A18" t="s">
        <v>0</v>
      </c>
      <c r="B18">
        <v>28</v>
      </c>
      <c r="C18" t="s">
        <v>1</v>
      </c>
      <c r="D18">
        <v>3</v>
      </c>
      <c r="E18">
        <v>2</v>
      </c>
      <c r="F18">
        <v>7</v>
      </c>
      <c r="G18">
        <v>5</v>
      </c>
      <c r="H18">
        <v>4</v>
      </c>
      <c r="I18">
        <v>1</v>
      </c>
      <c r="J18">
        <v>6</v>
      </c>
      <c r="K18" t="s">
        <v>1</v>
      </c>
      <c r="L18" t="s">
        <v>36</v>
      </c>
      <c r="M18" t="s">
        <v>39</v>
      </c>
      <c r="N18" t="s">
        <v>4</v>
      </c>
      <c r="O18" t="s">
        <v>5</v>
      </c>
      <c r="P18">
        <f t="shared" si="0"/>
        <v>2</v>
      </c>
      <c r="Q18" t="s">
        <v>6</v>
      </c>
      <c r="R18" t="s">
        <v>7</v>
      </c>
      <c r="S18">
        <f>IF(Table1[[#This Row],[Expect]] = "20%-30%", 2, IF(Table1[[#This Row],[Expect]] = "10%-20%", 1, IF(Table1[[#This Row],[Expect]] = "30%-40%", 3, IF(Table1[[#This Row],[Expect]] = "More than 40%",4,))))</f>
        <v>2</v>
      </c>
      <c r="T18" t="s">
        <v>41</v>
      </c>
      <c r="U18" t="s">
        <v>18</v>
      </c>
      <c r="V18" t="s">
        <v>3</v>
      </c>
      <c r="W18" t="s">
        <v>32</v>
      </c>
      <c r="X18" t="s">
        <v>27</v>
      </c>
      <c r="Y18" t="s">
        <v>35</v>
      </c>
      <c r="Z18" t="s">
        <v>28</v>
      </c>
      <c r="AA18" t="str">
        <f>IF(Table1[[#This Row],[Avenue]] = "Mutual Fund", Table1[[#This Row],[Reason_Mutual]], IF(Table1[[#This Row],[Avenue]] = "Equity", Table1[[#This Row],[Reason_Equity]], IF(Table1[[#This Row],[Avenue]] = "Fixed Deposits", Table1[[#This Row],[Reason_FD]],  IF(Table1[[#This Row],[Avenue]] = "Public Provident Fund", Table1[[#This Row],[Reason_Bonds]], ))))</f>
        <v>Risk Free</v>
      </c>
    </row>
    <row r="19" spans="1:27" x14ac:dyDescent="0.25">
      <c r="A19" t="s">
        <v>22</v>
      </c>
      <c r="B19">
        <v>27</v>
      </c>
      <c r="C19" t="s">
        <v>1</v>
      </c>
      <c r="D19">
        <v>3</v>
      </c>
      <c r="E19">
        <v>2</v>
      </c>
      <c r="F19">
        <v>7</v>
      </c>
      <c r="G19">
        <v>4</v>
      </c>
      <c r="H19">
        <v>5</v>
      </c>
      <c r="I19">
        <v>1</v>
      </c>
      <c r="J19">
        <v>6</v>
      </c>
      <c r="K19" t="s">
        <v>1</v>
      </c>
      <c r="L19" t="s">
        <v>2</v>
      </c>
      <c r="M19" t="s">
        <v>3</v>
      </c>
      <c r="N19" t="s">
        <v>4</v>
      </c>
      <c r="O19" t="s">
        <v>5</v>
      </c>
      <c r="P19">
        <f t="shared" si="0"/>
        <v>2</v>
      </c>
      <c r="Q19" t="s">
        <v>6</v>
      </c>
      <c r="R19" t="s">
        <v>7</v>
      </c>
      <c r="S19">
        <f>IF(Table1[[#This Row],[Expect]] = "20%-30%", 2, IF(Table1[[#This Row],[Expect]] = "10%-20%", 1, IF(Table1[[#This Row],[Expect]] = "30%-40%", 3, IF(Table1[[#This Row],[Expect]] = "More than 40%",4,))))</f>
        <v>2</v>
      </c>
      <c r="T19" t="s">
        <v>8</v>
      </c>
      <c r="U19" t="s">
        <v>9</v>
      </c>
      <c r="V19" t="s">
        <v>3</v>
      </c>
      <c r="W19" t="s">
        <v>10</v>
      </c>
      <c r="X19" t="s">
        <v>27</v>
      </c>
      <c r="Y19" t="s">
        <v>35</v>
      </c>
      <c r="Z19" t="s">
        <v>21</v>
      </c>
      <c r="AA19"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0" spans="1:27" x14ac:dyDescent="0.25">
      <c r="A20" t="s">
        <v>22</v>
      </c>
      <c r="B20">
        <v>29</v>
      </c>
      <c r="C20" t="s">
        <v>1</v>
      </c>
      <c r="D20">
        <v>3</v>
      </c>
      <c r="E20">
        <v>2</v>
      </c>
      <c r="F20">
        <v>7</v>
      </c>
      <c r="G20">
        <v>4</v>
      </c>
      <c r="H20">
        <v>5</v>
      </c>
      <c r="I20">
        <v>1</v>
      </c>
      <c r="J20">
        <v>6</v>
      </c>
      <c r="K20" t="s">
        <v>1</v>
      </c>
      <c r="L20" t="s">
        <v>36</v>
      </c>
      <c r="M20" t="s">
        <v>3</v>
      </c>
      <c r="N20" t="s">
        <v>4</v>
      </c>
      <c r="O20" t="s">
        <v>5</v>
      </c>
      <c r="P20">
        <f t="shared" si="0"/>
        <v>2</v>
      </c>
      <c r="Q20" t="s">
        <v>6</v>
      </c>
      <c r="R20" t="s">
        <v>7</v>
      </c>
      <c r="S20">
        <f>IF(Table1[[#This Row],[Expect]] = "20%-30%", 2, IF(Table1[[#This Row],[Expect]] = "10%-20%", 1, IF(Table1[[#This Row],[Expect]] = "30%-40%", 3, IF(Table1[[#This Row],[Expect]] = "More than 40%",4,))))</f>
        <v>2</v>
      </c>
      <c r="T20" t="s">
        <v>8</v>
      </c>
      <c r="U20" t="s">
        <v>9</v>
      </c>
      <c r="V20" t="s">
        <v>3</v>
      </c>
      <c r="W20" t="s">
        <v>10</v>
      </c>
      <c r="X20" t="s">
        <v>27</v>
      </c>
      <c r="Y20" t="s">
        <v>35</v>
      </c>
      <c r="Z20" t="s">
        <v>13</v>
      </c>
      <c r="AA20"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1" spans="1:27" x14ac:dyDescent="0.25">
      <c r="A21" t="s">
        <v>22</v>
      </c>
      <c r="B21">
        <v>26</v>
      </c>
      <c r="C21" t="s">
        <v>1</v>
      </c>
      <c r="D21">
        <v>3</v>
      </c>
      <c r="E21">
        <v>4</v>
      </c>
      <c r="F21">
        <v>6</v>
      </c>
      <c r="G21">
        <v>5</v>
      </c>
      <c r="H21">
        <v>1</v>
      </c>
      <c r="I21">
        <v>2</v>
      </c>
      <c r="J21">
        <v>7</v>
      </c>
      <c r="K21" t="s">
        <v>1</v>
      </c>
      <c r="L21" t="s">
        <v>36</v>
      </c>
      <c r="M21" t="s">
        <v>3</v>
      </c>
      <c r="N21" t="s">
        <v>4</v>
      </c>
      <c r="O21" t="s">
        <v>23</v>
      </c>
      <c r="P21">
        <f t="shared" si="0"/>
        <v>4</v>
      </c>
      <c r="Q21" t="s">
        <v>6</v>
      </c>
      <c r="R21" t="s">
        <v>7</v>
      </c>
      <c r="S21">
        <f>IF(Table1[[#This Row],[Expect]] = "20%-30%", 2, IF(Table1[[#This Row],[Expect]] = "10%-20%", 1, IF(Table1[[#This Row],[Expect]] = "30%-40%", 3, IF(Table1[[#This Row],[Expect]] = "More than 40%",4,))))</f>
        <v>2</v>
      </c>
      <c r="T21" t="s">
        <v>41</v>
      </c>
      <c r="U21" t="s">
        <v>18</v>
      </c>
      <c r="V21" t="s">
        <v>3</v>
      </c>
      <c r="W21" t="s">
        <v>32</v>
      </c>
      <c r="X21" t="s">
        <v>27</v>
      </c>
      <c r="Y21" t="s">
        <v>35</v>
      </c>
      <c r="Z21" t="s">
        <v>13</v>
      </c>
      <c r="AA21" t="str">
        <f>IF(Table1[[#This Row],[Avenue]] = "Mutual Fund", Table1[[#This Row],[Reason_Mutual]], IF(Table1[[#This Row],[Avenue]] = "Equity", Table1[[#This Row],[Reason_Equity]], IF(Table1[[#This Row],[Avenue]] = "Fixed Deposits", Table1[[#This Row],[Reason_FD]],  IF(Table1[[#This Row],[Avenue]] = "Public Provident Fund", Table1[[#This Row],[Reason_Bonds]], ))))</f>
        <v>Risk Free</v>
      </c>
    </row>
    <row r="22" spans="1:27" x14ac:dyDescent="0.25">
      <c r="A22" t="s">
        <v>22</v>
      </c>
      <c r="B22">
        <v>29</v>
      </c>
      <c r="C22" t="s">
        <v>1</v>
      </c>
      <c r="D22">
        <v>2</v>
      </c>
      <c r="E22">
        <v>4</v>
      </c>
      <c r="F22">
        <v>7</v>
      </c>
      <c r="G22">
        <v>5</v>
      </c>
      <c r="H22">
        <v>3</v>
      </c>
      <c r="I22">
        <v>1</v>
      </c>
      <c r="J22">
        <v>6</v>
      </c>
      <c r="K22" t="s">
        <v>1</v>
      </c>
      <c r="L22" t="s">
        <v>2</v>
      </c>
      <c r="M22" t="s">
        <v>39</v>
      </c>
      <c r="N22" t="s">
        <v>4</v>
      </c>
      <c r="O22" t="s">
        <v>23</v>
      </c>
      <c r="P22">
        <f t="shared" si="0"/>
        <v>4</v>
      </c>
      <c r="Q22" t="s">
        <v>17</v>
      </c>
      <c r="R22" t="s">
        <v>7</v>
      </c>
      <c r="S22">
        <f>IF(Table1[[#This Row],[Expect]] = "20%-30%", 2, IF(Table1[[#This Row],[Expect]] = "10%-20%", 1, IF(Table1[[#This Row],[Expect]] = "30%-40%", 3, IF(Table1[[#This Row],[Expect]] = "More than 40%",4,))))</f>
        <v>2</v>
      </c>
      <c r="T22" t="s">
        <v>8</v>
      </c>
      <c r="U22" t="s">
        <v>9</v>
      </c>
      <c r="V22" t="s">
        <v>3</v>
      </c>
      <c r="W22" t="s">
        <v>10</v>
      </c>
      <c r="X22" t="s">
        <v>27</v>
      </c>
      <c r="Y22" t="s">
        <v>12</v>
      </c>
      <c r="Z22" t="s">
        <v>21</v>
      </c>
      <c r="AA22"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3" spans="1:27" x14ac:dyDescent="0.25">
      <c r="A23" t="s">
        <v>0</v>
      </c>
      <c r="B23">
        <v>24</v>
      </c>
      <c r="C23" t="s">
        <v>1</v>
      </c>
      <c r="D23">
        <v>2</v>
      </c>
      <c r="E23">
        <v>4</v>
      </c>
      <c r="F23">
        <v>5</v>
      </c>
      <c r="G23">
        <v>6</v>
      </c>
      <c r="H23">
        <v>3</v>
      </c>
      <c r="I23">
        <v>1</v>
      </c>
      <c r="J23">
        <v>7</v>
      </c>
      <c r="K23" t="s">
        <v>1</v>
      </c>
      <c r="L23" t="s">
        <v>36</v>
      </c>
      <c r="M23" t="s">
        <v>3</v>
      </c>
      <c r="N23" t="s">
        <v>4</v>
      </c>
      <c r="O23" t="s">
        <v>23</v>
      </c>
      <c r="P23">
        <f t="shared" si="0"/>
        <v>4</v>
      </c>
      <c r="Q23" t="s">
        <v>6</v>
      </c>
      <c r="R23" t="s">
        <v>7</v>
      </c>
      <c r="S23">
        <f>IF(Table1[[#This Row],[Expect]] = "20%-30%", 2, IF(Table1[[#This Row],[Expect]] = "10%-20%", 1, IF(Table1[[#This Row],[Expect]] = "30%-40%", 3, IF(Table1[[#This Row],[Expect]] = "More than 40%",4,))))</f>
        <v>2</v>
      </c>
      <c r="T23" t="s">
        <v>25</v>
      </c>
      <c r="U23" t="s">
        <v>18</v>
      </c>
      <c r="V23" t="s">
        <v>3</v>
      </c>
      <c r="W23" t="s">
        <v>10</v>
      </c>
      <c r="X23" t="s">
        <v>27</v>
      </c>
      <c r="Y23" t="s">
        <v>35</v>
      </c>
      <c r="Z23" t="s">
        <v>13</v>
      </c>
      <c r="AA23"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24" spans="1:27" x14ac:dyDescent="0.25">
      <c r="A24" t="s">
        <v>22</v>
      </c>
      <c r="B24">
        <v>27</v>
      </c>
      <c r="C24" t="s">
        <v>1</v>
      </c>
      <c r="D24">
        <v>3</v>
      </c>
      <c r="E24">
        <v>4</v>
      </c>
      <c r="F24">
        <v>6</v>
      </c>
      <c r="G24">
        <v>5</v>
      </c>
      <c r="H24">
        <v>2</v>
      </c>
      <c r="I24">
        <v>1</v>
      </c>
      <c r="J24">
        <v>7</v>
      </c>
      <c r="K24" t="s">
        <v>1</v>
      </c>
      <c r="L24" t="s">
        <v>2</v>
      </c>
      <c r="M24" t="s">
        <v>3</v>
      </c>
      <c r="N24" t="s">
        <v>4</v>
      </c>
      <c r="O24" t="s">
        <v>23</v>
      </c>
      <c r="P24">
        <f t="shared" si="0"/>
        <v>4</v>
      </c>
      <c r="Q24" t="s">
        <v>6</v>
      </c>
      <c r="R24" t="s">
        <v>7</v>
      </c>
      <c r="S24">
        <f>IF(Table1[[#This Row],[Expect]] = "20%-30%", 2, IF(Table1[[#This Row],[Expect]] = "10%-20%", 1, IF(Table1[[#This Row],[Expect]] = "30%-40%", 3, IF(Table1[[#This Row],[Expect]] = "More than 40%",4,))))</f>
        <v>2</v>
      </c>
      <c r="T24" t="s">
        <v>8</v>
      </c>
      <c r="U24" t="s">
        <v>9</v>
      </c>
      <c r="V24" t="s">
        <v>3</v>
      </c>
      <c r="W24" t="s">
        <v>10</v>
      </c>
      <c r="X24" t="s">
        <v>27</v>
      </c>
      <c r="Y24" t="s">
        <v>35</v>
      </c>
      <c r="Z24" t="s">
        <v>21</v>
      </c>
      <c r="AA24"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5" spans="1:27" x14ac:dyDescent="0.25">
      <c r="A25" t="s">
        <v>22</v>
      </c>
      <c r="B25">
        <v>25</v>
      </c>
      <c r="C25" t="s">
        <v>1</v>
      </c>
      <c r="D25">
        <v>2</v>
      </c>
      <c r="E25">
        <v>4</v>
      </c>
      <c r="F25">
        <v>6</v>
      </c>
      <c r="G25">
        <v>5</v>
      </c>
      <c r="H25">
        <v>3</v>
      </c>
      <c r="I25">
        <v>1</v>
      </c>
      <c r="J25">
        <v>7</v>
      </c>
      <c r="K25" t="s">
        <v>1</v>
      </c>
      <c r="L25" t="s">
        <v>36</v>
      </c>
      <c r="M25" t="s">
        <v>39</v>
      </c>
      <c r="N25" t="s">
        <v>40</v>
      </c>
      <c r="O25" t="s">
        <v>23</v>
      </c>
      <c r="P25">
        <f t="shared" si="0"/>
        <v>4</v>
      </c>
      <c r="Q25" t="s">
        <v>17</v>
      </c>
      <c r="R25" t="s">
        <v>7</v>
      </c>
      <c r="S25">
        <f>IF(Table1[[#This Row],[Expect]] = "20%-30%", 2, IF(Table1[[#This Row],[Expect]] = "10%-20%", 1, IF(Table1[[#This Row],[Expect]] = "30%-40%", 3, IF(Table1[[#This Row],[Expect]] = "More than 40%",4,))))</f>
        <v>2</v>
      </c>
      <c r="T25" t="s">
        <v>43</v>
      </c>
      <c r="U25" t="s">
        <v>18</v>
      </c>
      <c r="V25" t="s">
        <v>38</v>
      </c>
      <c r="W25" t="s">
        <v>10</v>
      </c>
      <c r="X25" t="s">
        <v>27</v>
      </c>
      <c r="Y25" t="s">
        <v>35</v>
      </c>
      <c r="Z25" t="s">
        <v>21</v>
      </c>
      <c r="AA25" t="str">
        <f>IF(Table1[[#This Row],[Avenue]] = "Mutual Fund", Table1[[#This Row],[Reason_Mutual]], IF(Table1[[#This Row],[Avenue]] = "Equity", Table1[[#This Row],[Reason_Equity]], IF(Table1[[#This Row],[Avenue]] = "Fixed Deposits", Table1[[#This Row],[Reason_FD]],  IF(Table1[[#This Row],[Avenue]] = "Public Provident Fund", Table1[[#This Row],[Reason_Bonds]], ))))</f>
        <v>Assured Returns</v>
      </c>
    </row>
    <row r="26" spans="1:27" x14ac:dyDescent="0.25">
      <c r="A26" t="s">
        <v>0</v>
      </c>
      <c r="B26">
        <v>26</v>
      </c>
      <c r="C26" t="s">
        <v>1</v>
      </c>
      <c r="D26">
        <v>2</v>
      </c>
      <c r="E26">
        <v>3</v>
      </c>
      <c r="F26">
        <v>7</v>
      </c>
      <c r="G26">
        <v>5</v>
      </c>
      <c r="H26">
        <v>4</v>
      </c>
      <c r="I26">
        <v>1</v>
      </c>
      <c r="J26">
        <v>6</v>
      </c>
      <c r="K26" t="s">
        <v>1</v>
      </c>
      <c r="L26" t="s">
        <v>2</v>
      </c>
      <c r="M26" t="s">
        <v>3</v>
      </c>
      <c r="N26" t="s">
        <v>4</v>
      </c>
      <c r="O26" t="s">
        <v>23</v>
      </c>
      <c r="P26">
        <f t="shared" si="0"/>
        <v>4</v>
      </c>
      <c r="Q26" t="s">
        <v>6</v>
      </c>
      <c r="R26" t="s">
        <v>37</v>
      </c>
      <c r="S26">
        <f>IF(Table1[[#This Row],[Expect]] = "20%-30%", 2, IF(Table1[[#This Row],[Expect]] = "10%-20%", 1, IF(Table1[[#This Row],[Expect]] = "30%-40%", 3, IF(Table1[[#This Row],[Expect]] = "More than 40%",4,))))</f>
        <v>3</v>
      </c>
      <c r="T26" t="s">
        <v>43</v>
      </c>
      <c r="U26" t="s">
        <v>9</v>
      </c>
      <c r="V26" t="s">
        <v>3</v>
      </c>
      <c r="W26" t="s">
        <v>10</v>
      </c>
      <c r="X26" t="s">
        <v>27</v>
      </c>
      <c r="Y26" t="s">
        <v>35</v>
      </c>
      <c r="Z26" t="s">
        <v>13</v>
      </c>
      <c r="AA26" t="str">
        <f>IF(Table1[[#This Row],[Avenue]] = "Mutual Fund", Table1[[#This Row],[Reason_Mutual]], IF(Table1[[#This Row],[Avenue]] = "Equity", Table1[[#This Row],[Reason_Equity]], IF(Table1[[#This Row],[Avenue]] = "Fixed Deposits", Table1[[#This Row],[Reason_FD]],  IF(Table1[[#This Row],[Avenue]] = "Public Provident Fund", Table1[[#This Row],[Reason_Bonds]], ))))</f>
        <v>Assured Returns</v>
      </c>
    </row>
    <row r="27" spans="1:27" x14ac:dyDescent="0.25">
      <c r="A27" t="s">
        <v>0</v>
      </c>
      <c r="B27">
        <v>32</v>
      </c>
      <c r="C27" t="s">
        <v>1</v>
      </c>
      <c r="D27">
        <v>3</v>
      </c>
      <c r="E27">
        <v>4</v>
      </c>
      <c r="F27">
        <v>7</v>
      </c>
      <c r="G27">
        <v>5</v>
      </c>
      <c r="H27">
        <v>1</v>
      </c>
      <c r="I27">
        <v>2</v>
      </c>
      <c r="J27">
        <v>6</v>
      </c>
      <c r="K27" t="s">
        <v>1</v>
      </c>
      <c r="L27" t="s">
        <v>36</v>
      </c>
      <c r="M27" t="s">
        <v>39</v>
      </c>
      <c r="N27" t="s">
        <v>4</v>
      </c>
      <c r="O27" t="s">
        <v>23</v>
      </c>
      <c r="P27">
        <f t="shared" si="0"/>
        <v>4</v>
      </c>
      <c r="Q27" t="s">
        <v>6</v>
      </c>
      <c r="R27" t="s">
        <v>7</v>
      </c>
      <c r="S27">
        <f>IF(Table1[[#This Row],[Expect]] = "20%-30%", 2, IF(Table1[[#This Row],[Expect]] = "10%-20%", 1, IF(Table1[[#This Row],[Expect]] = "30%-40%", 3, IF(Table1[[#This Row],[Expect]] = "More than 40%",4,))))</f>
        <v>2</v>
      </c>
      <c r="T27" t="s">
        <v>8</v>
      </c>
      <c r="U27" t="s">
        <v>9</v>
      </c>
      <c r="V27" t="s">
        <v>3</v>
      </c>
      <c r="W27" t="s">
        <v>10</v>
      </c>
      <c r="X27" t="s">
        <v>27</v>
      </c>
      <c r="Y27" t="s">
        <v>12</v>
      </c>
      <c r="Z27" t="s">
        <v>21</v>
      </c>
      <c r="AA27"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8" spans="1:27" x14ac:dyDescent="0.25">
      <c r="A28" t="s">
        <v>22</v>
      </c>
      <c r="B28">
        <v>26</v>
      </c>
      <c r="C28" t="s">
        <v>1</v>
      </c>
      <c r="D28">
        <v>3</v>
      </c>
      <c r="E28">
        <v>4</v>
      </c>
      <c r="F28">
        <v>6</v>
      </c>
      <c r="G28">
        <v>5</v>
      </c>
      <c r="H28">
        <v>1</v>
      </c>
      <c r="I28">
        <v>2</v>
      </c>
      <c r="J28">
        <v>7</v>
      </c>
      <c r="K28" t="s">
        <v>1</v>
      </c>
      <c r="L28" t="s">
        <v>2</v>
      </c>
      <c r="M28" t="s">
        <v>3</v>
      </c>
      <c r="N28" t="s">
        <v>4</v>
      </c>
      <c r="O28" t="s">
        <v>23</v>
      </c>
      <c r="P28">
        <f t="shared" si="0"/>
        <v>4</v>
      </c>
      <c r="Q28" t="s">
        <v>6</v>
      </c>
      <c r="R28" t="s">
        <v>7</v>
      </c>
      <c r="S28">
        <f>IF(Table1[[#This Row],[Expect]] = "20%-30%", 2, IF(Table1[[#This Row],[Expect]] = "10%-20%", 1, IF(Table1[[#This Row],[Expect]] = "30%-40%", 3, IF(Table1[[#This Row],[Expect]] = "More than 40%",4,))))</f>
        <v>2</v>
      </c>
      <c r="T28" t="s">
        <v>8</v>
      </c>
      <c r="U28" t="s">
        <v>9</v>
      </c>
      <c r="V28" t="s">
        <v>19</v>
      </c>
      <c r="W28" t="s">
        <v>32</v>
      </c>
      <c r="X28" t="s">
        <v>27</v>
      </c>
      <c r="Y28" t="s">
        <v>12</v>
      </c>
      <c r="Z28" t="s">
        <v>21</v>
      </c>
      <c r="AA28"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29" spans="1:27" x14ac:dyDescent="0.25">
      <c r="A29" t="s">
        <v>22</v>
      </c>
      <c r="B29">
        <v>31</v>
      </c>
      <c r="C29" t="s">
        <v>1</v>
      </c>
      <c r="D29">
        <v>2</v>
      </c>
      <c r="E29">
        <v>3</v>
      </c>
      <c r="F29">
        <v>7</v>
      </c>
      <c r="G29">
        <v>6</v>
      </c>
      <c r="H29">
        <v>4</v>
      </c>
      <c r="I29">
        <v>1</v>
      </c>
      <c r="J29">
        <v>5</v>
      </c>
      <c r="K29" t="s">
        <v>1</v>
      </c>
      <c r="L29" t="s">
        <v>36</v>
      </c>
      <c r="M29" t="s">
        <v>39</v>
      </c>
      <c r="N29" t="s">
        <v>40</v>
      </c>
      <c r="O29" t="s">
        <v>5</v>
      </c>
      <c r="P29">
        <f t="shared" si="0"/>
        <v>2</v>
      </c>
      <c r="Q29" t="s">
        <v>6</v>
      </c>
      <c r="R29" t="s">
        <v>7</v>
      </c>
      <c r="S29">
        <f>IF(Table1[[#This Row],[Expect]] = "20%-30%", 2, IF(Table1[[#This Row],[Expect]] = "10%-20%", 1, IF(Table1[[#This Row],[Expect]] = "30%-40%", 3, IF(Table1[[#This Row],[Expect]] = "More than 40%",4,))))</f>
        <v>2</v>
      </c>
      <c r="T29" t="s">
        <v>41</v>
      </c>
      <c r="U29" t="s">
        <v>18</v>
      </c>
      <c r="V29" t="s">
        <v>3</v>
      </c>
      <c r="W29" t="s">
        <v>32</v>
      </c>
      <c r="X29" t="s">
        <v>11</v>
      </c>
      <c r="Y29" t="s">
        <v>12</v>
      </c>
      <c r="Z29" t="s">
        <v>28</v>
      </c>
      <c r="AA29"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row r="30" spans="1:27" x14ac:dyDescent="0.25">
      <c r="A30" t="s">
        <v>22</v>
      </c>
      <c r="B30">
        <v>29</v>
      </c>
      <c r="C30" t="s">
        <v>1</v>
      </c>
      <c r="D30">
        <v>2</v>
      </c>
      <c r="E30">
        <v>3</v>
      </c>
      <c r="F30">
        <v>6</v>
      </c>
      <c r="G30">
        <v>5</v>
      </c>
      <c r="H30">
        <v>1</v>
      </c>
      <c r="I30">
        <v>4</v>
      </c>
      <c r="J30">
        <v>7</v>
      </c>
      <c r="K30" t="s">
        <v>1</v>
      </c>
      <c r="L30" t="s">
        <v>2</v>
      </c>
      <c r="M30" t="s">
        <v>3</v>
      </c>
      <c r="N30" t="s">
        <v>4</v>
      </c>
      <c r="O30" t="s">
        <v>5</v>
      </c>
      <c r="P30">
        <f t="shared" si="0"/>
        <v>2</v>
      </c>
      <c r="Q30" t="s">
        <v>6</v>
      </c>
      <c r="R30" t="s">
        <v>7</v>
      </c>
      <c r="S30">
        <f>IF(Table1[[#This Row],[Expect]] = "20%-30%", 2, IF(Table1[[#This Row],[Expect]] = "10%-20%", 1, IF(Table1[[#This Row],[Expect]] = "30%-40%", 3, IF(Table1[[#This Row],[Expect]] = "More than 40%",4,))))</f>
        <v>2</v>
      </c>
      <c r="T30" t="s">
        <v>25</v>
      </c>
      <c r="U30" t="s">
        <v>9</v>
      </c>
      <c r="V30" t="s">
        <v>3</v>
      </c>
      <c r="W30" t="s">
        <v>10</v>
      </c>
      <c r="X30" t="s">
        <v>27</v>
      </c>
      <c r="Y30" t="s">
        <v>35</v>
      </c>
      <c r="Z30" t="s">
        <v>28</v>
      </c>
      <c r="AA30"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31" spans="1:27" x14ac:dyDescent="0.25">
      <c r="A31" t="s">
        <v>0</v>
      </c>
      <c r="B31">
        <v>34</v>
      </c>
      <c r="C31" t="s">
        <v>1</v>
      </c>
      <c r="D31">
        <v>5</v>
      </c>
      <c r="E31">
        <v>4</v>
      </c>
      <c r="F31">
        <v>3</v>
      </c>
      <c r="G31">
        <v>2</v>
      </c>
      <c r="H31">
        <v>7</v>
      </c>
      <c r="I31">
        <v>1</v>
      </c>
      <c r="J31">
        <v>6</v>
      </c>
      <c r="K31" t="s">
        <v>1</v>
      </c>
      <c r="L31" t="s">
        <v>2</v>
      </c>
      <c r="M31" t="s">
        <v>29</v>
      </c>
      <c r="N31" t="s">
        <v>2</v>
      </c>
      <c r="O31" t="s">
        <v>23</v>
      </c>
      <c r="P31">
        <f t="shared" si="0"/>
        <v>4</v>
      </c>
      <c r="Q31" t="s">
        <v>6</v>
      </c>
      <c r="R31" t="s">
        <v>31</v>
      </c>
      <c r="S31">
        <f>IF(Table1[[#This Row],[Expect]] = "20%-30%", 2, IF(Table1[[#This Row],[Expect]] = "10%-20%", 1, IF(Table1[[#This Row],[Expect]] = "30%-40%", 3, IF(Table1[[#This Row],[Expect]] = "More than 40%",4,))))</f>
        <v>1</v>
      </c>
      <c r="T31" t="s">
        <v>8</v>
      </c>
      <c r="U31" t="s">
        <v>9</v>
      </c>
      <c r="V31" t="s">
        <v>3</v>
      </c>
      <c r="W31" t="s">
        <v>26</v>
      </c>
      <c r="X31" t="s">
        <v>11</v>
      </c>
      <c r="Y31" t="s">
        <v>12</v>
      </c>
      <c r="Z31" t="s">
        <v>13</v>
      </c>
      <c r="AA31" t="str">
        <f>IF(Table1[[#This Row],[Avenue]] = "Mutual Fund", Table1[[#This Row],[Reason_Mutual]], IF(Table1[[#This Row],[Avenue]] = "Equity", Table1[[#This Row],[Reason_Equity]], IF(Table1[[#This Row],[Avenue]] = "Fixed Deposits", Table1[[#This Row],[Reason_FD]],  IF(Table1[[#This Row],[Avenue]] = "Public Provident Fund", Table1[[#This Row],[Reason_Bonds]], ))))</f>
        <v>Tax Benefits</v>
      </c>
    </row>
    <row r="32" spans="1:27" x14ac:dyDescent="0.25">
      <c r="A32" t="s">
        <v>22</v>
      </c>
      <c r="B32">
        <v>27</v>
      </c>
      <c r="C32" t="s">
        <v>1</v>
      </c>
      <c r="D32">
        <v>4</v>
      </c>
      <c r="E32">
        <v>5</v>
      </c>
      <c r="F32">
        <v>1</v>
      </c>
      <c r="G32">
        <v>2</v>
      </c>
      <c r="H32">
        <v>7</v>
      </c>
      <c r="I32">
        <v>3</v>
      </c>
      <c r="J32">
        <v>6</v>
      </c>
      <c r="K32" t="s">
        <v>14</v>
      </c>
      <c r="L32" t="s">
        <v>2</v>
      </c>
      <c r="M32" t="s">
        <v>39</v>
      </c>
      <c r="N32" t="s">
        <v>4</v>
      </c>
      <c r="O32" t="s">
        <v>5</v>
      </c>
      <c r="P32">
        <f t="shared" si="0"/>
        <v>2</v>
      </c>
      <c r="Q32" t="s">
        <v>6</v>
      </c>
      <c r="R32" t="s">
        <v>31</v>
      </c>
      <c r="S32">
        <f>IF(Table1[[#This Row],[Expect]] = "20%-30%", 2, IF(Table1[[#This Row],[Expect]] = "10%-20%", 1, IF(Table1[[#This Row],[Expect]] = "30%-40%", 3, IF(Table1[[#This Row],[Expect]] = "More than 40%",4,))))</f>
        <v>1</v>
      </c>
      <c r="T32" t="s">
        <v>8</v>
      </c>
      <c r="U32" t="s">
        <v>42</v>
      </c>
      <c r="V32" t="s">
        <v>3</v>
      </c>
      <c r="W32" t="s">
        <v>26</v>
      </c>
      <c r="X32" t="s">
        <v>11</v>
      </c>
      <c r="Y32" t="s">
        <v>12</v>
      </c>
      <c r="Z32" t="s">
        <v>28</v>
      </c>
      <c r="AA32" t="str">
        <f>IF(Table1[[#This Row],[Avenue]] = "Mutual Fund", Table1[[#This Row],[Reason_Mutual]], IF(Table1[[#This Row],[Avenue]] = "Equity", Table1[[#This Row],[Reason_Equity]], IF(Table1[[#This Row],[Avenue]] = "Fixed Deposits", Table1[[#This Row],[Reason_FD]],  IF(Table1[[#This Row],[Avenue]] = "Public Provident Fund", Table1[[#This Row],[Reason_Bonds]], ))))</f>
        <v>Tax Benefits</v>
      </c>
    </row>
    <row r="33" spans="1:27" x14ac:dyDescent="0.25">
      <c r="A33" t="s">
        <v>0</v>
      </c>
      <c r="B33">
        <v>31</v>
      </c>
      <c r="C33" t="s">
        <v>1</v>
      </c>
      <c r="D33">
        <v>2</v>
      </c>
      <c r="E33">
        <v>4</v>
      </c>
      <c r="F33">
        <v>7</v>
      </c>
      <c r="G33">
        <v>6</v>
      </c>
      <c r="H33">
        <v>3</v>
      </c>
      <c r="I33">
        <v>1</v>
      </c>
      <c r="J33">
        <v>5</v>
      </c>
      <c r="K33" t="s">
        <v>1</v>
      </c>
      <c r="L33" t="s">
        <v>2</v>
      </c>
      <c r="M33" t="s">
        <v>3</v>
      </c>
      <c r="N33" t="s">
        <v>4</v>
      </c>
      <c r="O33" t="s">
        <v>23</v>
      </c>
      <c r="P33">
        <f t="shared" si="0"/>
        <v>4</v>
      </c>
      <c r="Q33" t="s">
        <v>6</v>
      </c>
      <c r="R33" t="s">
        <v>7</v>
      </c>
      <c r="S33">
        <f>IF(Table1[[#This Row],[Expect]] = "20%-30%", 2, IF(Table1[[#This Row],[Expect]] = "10%-20%", 1, IF(Table1[[#This Row],[Expect]] = "30%-40%", 3, IF(Table1[[#This Row],[Expect]] = "More than 40%",4,))))</f>
        <v>2</v>
      </c>
      <c r="T33" t="s">
        <v>41</v>
      </c>
      <c r="U33" t="s">
        <v>9</v>
      </c>
      <c r="V33" t="s">
        <v>3</v>
      </c>
      <c r="W33" t="s">
        <v>10</v>
      </c>
      <c r="X33" t="s">
        <v>27</v>
      </c>
      <c r="Y33" t="s">
        <v>12</v>
      </c>
      <c r="Z33" t="s">
        <v>21</v>
      </c>
      <c r="AA33"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row r="34" spans="1:27" x14ac:dyDescent="0.25">
      <c r="A34" t="s">
        <v>22</v>
      </c>
      <c r="B34">
        <v>27</v>
      </c>
      <c r="C34" t="s">
        <v>1</v>
      </c>
      <c r="D34">
        <v>2</v>
      </c>
      <c r="E34">
        <v>4</v>
      </c>
      <c r="F34">
        <v>7</v>
      </c>
      <c r="G34">
        <v>5</v>
      </c>
      <c r="H34">
        <v>1</v>
      </c>
      <c r="I34">
        <v>3</v>
      </c>
      <c r="J34">
        <v>6</v>
      </c>
      <c r="K34" t="s">
        <v>1</v>
      </c>
      <c r="L34" t="s">
        <v>2</v>
      </c>
      <c r="M34" t="s">
        <v>3</v>
      </c>
      <c r="N34" t="s">
        <v>4</v>
      </c>
      <c r="O34" t="s">
        <v>23</v>
      </c>
      <c r="P34">
        <f t="shared" si="0"/>
        <v>4</v>
      </c>
      <c r="Q34" t="s">
        <v>6</v>
      </c>
      <c r="R34" t="s">
        <v>37</v>
      </c>
      <c r="S34">
        <f>IF(Table1[[#This Row],[Expect]] = "20%-30%", 2, IF(Table1[[#This Row],[Expect]] = "10%-20%", 1, IF(Table1[[#This Row],[Expect]] = "30%-40%", 3, IF(Table1[[#This Row],[Expect]] = "More than 40%",4,))))</f>
        <v>3</v>
      </c>
      <c r="T34" t="s">
        <v>25</v>
      </c>
      <c r="U34" t="s">
        <v>18</v>
      </c>
      <c r="V34" t="s">
        <v>3</v>
      </c>
      <c r="W34" t="s">
        <v>32</v>
      </c>
      <c r="X34" t="s">
        <v>27</v>
      </c>
      <c r="Y34" t="s">
        <v>12</v>
      </c>
      <c r="Z34" t="s">
        <v>13</v>
      </c>
      <c r="AA34"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35" spans="1:27" x14ac:dyDescent="0.25">
      <c r="A35" t="s">
        <v>22</v>
      </c>
      <c r="B35">
        <v>26</v>
      </c>
      <c r="C35" t="s">
        <v>1</v>
      </c>
      <c r="D35">
        <v>2</v>
      </c>
      <c r="E35">
        <v>3</v>
      </c>
      <c r="F35">
        <v>6</v>
      </c>
      <c r="G35">
        <v>4</v>
      </c>
      <c r="H35">
        <v>1</v>
      </c>
      <c r="I35">
        <v>5</v>
      </c>
      <c r="J35">
        <v>7</v>
      </c>
      <c r="K35" t="s">
        <v>1</v>
      </c>
      <c r="L35" t="s">
        <v>2</v>
      </c>
      <c r="M35" t="s">
        <v>3</v>
      </c>
      <c r="N35" t="s">
        <v>2</v>
      </c>
      <c r="O35" t="s">
        <v>5</v>
      </c>
      <c r="P35">
        <f t="shared" si="0"/>
        <v>2</v>
      </c>
      <c r="Q35" t="s">
        <v>6</v>
      </c>
      <c r="R35" t="s">
        <v>7</v>
      </c>
      <c r="S35">
        <f>IF(Table1[[#This Row],[Expect]] = "20%-30%", 2, IF(Table1[[#This Row],[Expect]] = "10%-20%", 1, IF(Table1[[#This Row],[Expect]] = "30%-40%", 3, IF(Table1[[#This Row],[Expect]] = "More than 40%",4,))))</f>
        <v>2</v>
      </c>
      <c r="T35" t="s">
        <v>41</v>
      </c>
      <c r="U35" t="s">
        <v>42</v>
      </c>
      <c r="V35" t="s">
        <v>19</v>
      </c>
      <c r="W35" t="s">
        <v>10</v>
      </c>
      <c r="X35" t="s">
        <v>11</v>
      </c>
      <c r="Y35" t="s">
        <v>35</v>
      </c>
      <c r="Z35" t="s">
        <v>13</v>
      </c>
      <c r="AA35" t="str">
        <f>IF(Table1[[#This Row],[Avenue]] = "Mutual Fund", Table1[[#This Row],[Reason_Mutual]], IF(Table1[[#This Row],[Avenue]] = "Equity", Table1[[#This Row],[Reason_Equity]], IF(Table1[[#This Row],[Avenue]] = "Fixed Deposits", Table1[[#This Row],[Reason_FD]],  IF(Table1[[#This Row],[Avenue]] = "Public Provident Fund", Table1[[#This Row],[Reason_Bonds]], ))))</f>
        <v>Risk Free</v>
      </c>
    </row>
    <row r="36" spans="1:27" x14ac:dyDescent="0.25">
      <c r="A36" t="s">
        <v>22</v>
      </c>
      <c r="B36">
        <v>27</v>
      </c>
      <c r="C36" t="s">
        <v>1</v>
      </c>
      <c r="D36">
        <v>2</v>
      </c>
      <c r="E36">
        <v>3</v>
      </c>
      <c r="F36">
        <v>6</v>
      </c>
      <c r="G36">
        <v>5</v>
      </c>
      <c r="H36">
        <v>4</v>
      </c>
      <c r="I36">
        <v>1</v>
      </c>
      <c r="J36">
        <v>7</v>
      </c>
      <c r="K36" t="s">
        <v>1</v>
      </c>
      <c r="L36" t="s">
        <v>2</v>
      </c>
      <c r="M36" t="s">
        <v>3</v>
      </c>
      <c r="N36" t="s">
        <v>4</v>
      </c>
      <c r="O36" t="s">
        <v>5</v>
      </c>
      <c r="P36">
        <f t="shared" si="0"/>
        <v>2</v>
      </c>
      <c r="Q36" t="s">
        <v>17</v>
      </c>
      <c r="R36" t="s">
        <v>7</v>
      </c>
      <c r="S36">
        <f>IF(Table1[[#This Row],[Expect]] = "20%-30%", 2, IF(Table1[[#This Row],[Expect]] = "10%-20%", 1, IF(Table1[[#This Row],[Expect]] = "30%-40%", 3, IF(Table1[[#This Row],[Expect]] = "More than 40%",4,))))</f>
        <v>2</v>
      </c>
      <c r="T36" t="s">
        <v>8</v>
      </c>
      <c r="U36" t="s">
        <v>18</v>
      </c>
      <c r="V36" t="s">
        <v>3</v>
      </c>
      <c r="W36" t="s">
        <v>10</v>
      </c>
      <c r="X36" t="s">
        <v>11</v>
      </c>
      <c r="Y36" t="s">
        <v>12</v>
      </c>
      <c r="Z36" t="s">
        <v>21</v>
      </c>
      <c r="AA36"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37" spans="1:27" x14ac:dyDescent="0.25">
      <c r="A37" t="s">
        <v>22</v>
      </c>
      <c r="B37">
        <v>30</v>
      </c>
      <c r="C37" t="s">
        <v>1</v>
      </c>
      <c r="D37">
        <v>1</v>
      </c>
      <c r="E37">
        <v>4</v>
      </c>
      <c r="F37">
        <v>6</v>
      </c>
      <c r="G37">
        <v>5</v>
      </c>
      <c r="H37">
        <v>3</v>
      </c>
      <c r="I37">
        <v>2</v>
      </c>
      <c r="J37">
        <v>7</v>
      </c>
      <c r="K37" t="s">
        <v>1</v>
      </c>
      <c r="L37" t="s">
        <v>36</v>
      </c>
      <c r="M37" t="s">
        <v>39</v>
      </c>
      <c r="N37" t="s">
        <v>4</v>
      </c>
      <c r="O37" t="s">
        <v>23</v>
      </c>
      <c r="P37">
        <f t="shared" si="0"/>
        <v>4</v>
      </c>
      <c r="Q37" t="s">
        <v>6</v>
      </c>
      <c r="R37" t="s">
        <v>7</v>
      </c>
      <c r="S37">
        <f>IF(Table1[[#This Row],[Expect]] = "20%-30%", 2, IF(Table1[[#This Row],[Expect]] = "10%-20%", 1, IF(Table1[[#This Row],[Expect]] = "30%-40%", 3, IF(Table1[[#This Row],[Expect]] = "More than 40%",4,))))</f>
        <v>2</v>
      </c>
      <c r="T37" t="s">
        <v>41</v>
      </c>
      <c r="U37" t="s">
        <v>18</v>
      </c>
      <c r="V37" t="s">
        <v>3</v>
      </c>
      <c r="W37" t="s">
        <v>10</v>
      </c>
      <c r="X37" t="s">
        <v>27</v>
      </c>
      <c r="Y37" t="s">
        <v>12</v>
      </c>
      <c r="Z37" t="s">
        <v>21</v>
      </c>
      <c r="AA37"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row r="38" spans="1:27" x14ac:dyDescent="0.25">
      <c r="A38" t="s">
        <v>22</v>
      </c>
      <c r="B38">
        <v>30</v>
      </c>
      <c r="C38" t="s">
        <v>1</v>
      </c>
      <c r="D38">
        <v>2</v>
      </c>
      <c r="E38">
        <v>4</v>
      </c>
      <c r="F38">
        <v>7</v>
      </c>
      <c r="G38">
        <v>5</v>
      </c>
      <c r="H38">
        <v>1</v>
      </c>
      <c r="I38">
        <v>3</v>
      </c>
      <c r="J38">
        <v>6</v>
      </c>
      <c r="K38" t="s">
        <v>1</v>
      </c>
      <c r="L38" t="s">
        <v>2</v>
      </c>
      <c r="M38" t="s">
        <v>3</v>
      </c>
      <c r="N38" t="s">
        <v>4</v>
      </c>
      <c r="O38" t="s">
        <v>5</v>
      </c>
      <c r="P38">
        <f t="shared" si="0"/>
        <v>2</v>
      </c>
      <c r="Q38" t="s">
        <v>6</v>
      </c>
      <c r="R38" t="s">
        <v>7</v>
      </c>
      <c r="S38">
        <f>IF(Table1[[#This Row],[Expect]] = "20%-30%", 2, IF(Table1[[#This Row],[Expect]] = "10%-20%", 1, IF(Table1[[#This Row],[Expect]] = "30%-40%", 3, IF(Table1[[#This Row],[Expect]] = "More than 40%",4,))))</f>
        <v>2</v>
      </c>
      <c r="T38" t="s">
        <v>25</v>
      </c>
      <c r="U38" t="s">
        <v>9</v>
      </c>
      <c r="V38" t="s">
        <v>3</v>
      </c>
      <c r="W38" t="s">
        <v>10</v>
      </c>
      <c r="X38" t="s">
        <v>27</v>
      </c>
      <c r="Y38" t="s">
        <v>35</v>
      </c>
      <c r="Z38" t="s">
        <v>13</v>
      </c>
      <c r="AA38"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39" spans="1:27" x14ac:dyDescent="0.25">
      <c r="A39" t="s">
        <v>22</v>
      </c>
      <c r="B39">
        <v>25</v>
      </c>
      <c r="C39" t="s">
        <v>1</v>
      </c>
      <c r="D39">
        <v>5</v>
      </c>
      <c r="E39">
        <v>4</v>
      </c>
      <c r="F39">
        <v>7</v>
      </c>
      <c r="G39">
        <v>6</v>
      </c>
      <c r="H39">
        <v>1</v>
      </c>
      <c r="I39">
        <v>2</v>
      </c>
      <c r="J39">
        <v>3</v>
      </c>
      <c r="K39" t="s">
        <v>1</v>
      </c>
      <c r="L39" t="s">
        <v>36</v>
      </c>
      <c r="M39" t="s">
        <v>39</v>
      </c>
      <c r="N39" t="s">
        <v>40</v>
      </c>
      <c r="O39" t="s">
        <v>23</v>
      </c>
      <c r="P39">
        <f t="shared" si="0"/>
        <v>4</v>
      </c>
      <c r="Q39" t="s">
        <v>6</v>
      </c>
      <c r="R39" t="s">
        <v>37</v>
      </c>
      <c r="S39">
        <f>IF(Table1[[#This Row],[Expect]] = "20%-30%", 2, IF(Table1[[#This Row],[Expect]] = "10%-20%", 1, IF(Table1[[#This Row],[Expect]] = "30%-40%", 3, IF(Table1[[#This Row],[Expect]] = "More than 40%",4,))))</f>
        <v>3</v>
      </c>
      <c r="T39" t="s">
        <v>43</v>
      </c>
      <c r="U39" t="s">
        <v>18</v>
      </c>
      <c r="V39" t="s">
        <v>3</v>
      </c>
      <c r="W39" t="s">
        <v>10</v>
      </c>
      <c r="X39" t="s">
        <v>11</v>
      </c>
      <c r="Y39" t="s">
        <v>12</v>
      </c>
      <c r="Z39" t="s">
        <v>21</v>
      </c>
      <c r="AA39" t="str">
        <f>IF(Table1[[#This Row],[Avenue]] = "Mutual Fund", Table1[[#This Row],[Reason_Mutual]], IF(Table1[[#This Row],[Avenue]] = "Equity", Table1[[#This Row],[Reason_Equity]], IF(Table1[[#This Row],[Avenue]] = "Fixed Deposits", Table1[[#This Row],[Reason_FD]],  IF(Table1[[#This Row],[Avenue]] = "Public Provident Fund", Table1[[#This Row],[Reason_Bonds]], ))))</f>
        <v>Safe Investment</v>
      </c>
    </row>
    <row r="40" spans="1:27" x14ac:dyDescent="0.25">
      <c r="A40" t="s">
        <v>22</v>
      </c>
      <c r="B40">
        <v>31</v>
      </c>
      <c r="C40" t="s">
        <v>1</v>
      </c>
      <c r="D40">
        <v>2</v>
      </c>
      <c r="E40">
        <v>4</v>
      </c>
      <c r="F40">
        <v>7</v>
      </c>
      <c r="G40">
        <v>5</v>
      </c>
      <c r="H40">
        <v>3</v>
      </c>
      <c r="I40">
        <v>1</v>
      </c>
      <c r="J40">
        <v>6</v>
      </c>
      <c r="K40" t="s">
        <v>1</v>
      </c>
      <c r="L40" t="s">
        <v>36</v>
      </c>
      <c r="M40" t="s">
        <v>39</v>
      </c>
      <c r="N40" t="s">
        <v>4</v>
      </c>
      <c r="O40" t="s">
        <v>5</v>
      </c>
      <c r="P40">
        <f t="shared" si="0"/>
        <v>2</v>
      </c>
      <c r="Q40" t="s">
        <v>17</v>
      </c>
      <c r="R40" t="s">
        <v>7</v>
      </c>
      <c r="S40">
        <f>IF(Table1[[#This Row],[Expect]] = "20%-30%", 2, IF(Table1[[#This Row],[Expect]] = "10%-20%", 1, IF(Table1[[#This Row],[Expect]] = "30%-40%", 3, IF(Table1[[#This Row],[Expect]] = "More than 40%",4,))))</f>
        <v>2</v>
      </c>
      <c r="T40" t="s">
        <v>25</v>
      </c>
      <c r="U40" t="s">
        <v>18</v>
      </c>
      <c r="V40" t="s">
        <v>19</v>
      </c>
      <c r="W40" t="s">
        <v>32</v>
      </c>
      <c r="X40" t="s">
        <v>27</v>
      </c>
      <c r="Y40" t="s">
        <v>12</v>
      </c>
      <c r="Z40" t="s">
        <v>13</v>
      </c>
      <c r="AA40" t="str">
        <f>IF(Table1[[#This Row],[Avenue]] = "Mutual Fund", Table1[[#This Row],[Reason_Mutual]], IF(Table1[[#This Row],[Avenue]] = "Equity", Table1[[#This Row],[Reason_Equity]], IF(Table1[[#This Row],[Avenue]] = "Fixed Deposits", Table1[[#This Row],[Reason_FD]],  IF(Table1[[#This Row],[Avenue]] = "Public Provident Fund", Table1[[#This Row],[Reason_Bonds]], ))))</f>
        <v>Dividend</v>
      </c>
    </row>
    <row r="41" spans="1:27" x14ac:dyDescent="0.25">
      <c r="A41" t="s">
        <v>22</v>
      </c>
      <c r="B41">
        <v>29</v>
      </c>
      <c r="C41" t="s">
        <v>1</v>
      </c>
      <c r="D41">
        <v>4</v>
      </c>
      <c r="E41">
        <v>3</v>
      </c>
      <c r="F41">
        <v>5</v>
      </c>
      <c r="G41">
        <v>7</v>
      </c>
      <c r="H41">
        <v>2</v>
      </c>
      <c r="I41">
        <v>1</v>
      </c>
      <c r="J41">
        <v>6</v>
      </c>
      <c r="K41" t="s">
        <v>1</v>
      </c>
      <c r="L41" t="s">
        <v>2</v>
      </c>
      <c r="M41" t="s">
        <v>3</v>
      </c>
      <c r="N41" t="s">
        <v>4</v>
      </c>
      <c r="O41" t="s">
        <v>23</v>
      </c>
      <c r="P41">
        <f t="shared" si="0"/>
        <v>4</v>
      </c>
      <c r="Q41" t="s">
        <v>6</v>
      </c>
      <c r="R41" t="s">
        <v>7</v>
      </c>
      <c r="S41">
        <f>IF(Table1[[#This Row],[Expect]] = "20%-30%", 2, IF(Table1[[#This Row],[Expect]] = "10%-20%", 1, IF(Table1[[#This Row],[Expect]] = "30%-40%", 3, IF(Table1[[#This Row],[Expect]] = "More than 40%",4,))))</f>
        <v>2</v>
      </c>
      <c r="T41" t="s">
        <v>41</v>
      </c>
      <c r="U41" t="s">
        <v>9</v>
      </c>
      <c r="V41" t="s">
        <v>19</v>
      </c>
      <c r="W41" t="s">
        <v>10</v>
      </c>
      <c r="X41" t="s">
        <v>11</v>
      </c>
      <c r="Y41" t="s">
        <v>12</v>
      </c>
      <c r="Z41" t="s">
        <v>21</v>
      </c>
      <c r="AA41"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CorrelationAnalysis</vt:lpstr>
      <vt:lpstr>CorrelationCoefficients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2025-09-10T05:26:38Z</dcterms:created>
  <dcterms:modified xsi:type="dcterms:W3CDTF">2025-09-14T05:23:33Z</dcterms:modified>
</cp:coreProperties>
</file>