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charts/chart9.xml" ContentType="application/vnd.openxmlformats-officedocument.drawingml.chart+xml"/>
  <Override PartName="/xl/drawings/drawing11.xml" ContentType="application/vnd.openxmlformats-officedocument.drawingml.chartshapes+xml"/>
  <Override PartName="/xl/comments1.xml" ContentType="application/vnd.openxmlformats-officedocument.spreadsheetml.comments+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ml.chartshapes+xml"/>
  <Override PartName="/xl/charts/chart11.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mc:AlternateContent xmlns:mc="http://schemas.openxmlformats.org/markup-compatibility/2006">
    <mc:Choice Requires="x15">
      <x15ac:absPath xmlns:x15ac="http://schemas.microsoft.com/office/spreadsheetml/2010/11/ac" url="D:\"/>
    </mc:Choice>
  </mc:AlternateContent>
  <xr:revisionPtr revIDLastSave="0" documentId="8_{20763EFF-C980-496D-977A-A2E54280E87F}" xr6:coauthVersionLast="45" xr6:coauthVersionMax="45" xr10:uidLastSave="{00000000-0000-0000-0000-000000000000}"/>
  <bookViews>
    <workbookView xWindow="-120" yWindow="-120" windowWidth="20730" windowHeight="11160"/>
  </bookViews>
  <sheets>
    <sheet name="Online" sheetId="3" r:id="rId1"/>
    <sheet name="Charts" sheetId="2" r:id="rId2"/>
    <sheet name="All Deaths All Ages" sheetId="1" r:id="rId3"/>
    <sheet name="Opioid Combinations" sheetId="5" r:id="rId4"/>
    <sheet name="Compatibility Report" sheetId="4"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 i="5" l="1"/>
  <c r="R4" i="5"/>
  <c r="E4" i="5"/>
  <c r="T4" i="5"/>
  <c r="T5" i="5"/>
  <c r="T6" i="5"/>
  <c r="R7" i="5"/>
  <c r="E7" i="5"/>
  <c r="T7" i="5"/>
  <c r="T2" i="5"/>
  <c r="C7" i="5"/>
  <c r="D7" i="5"/>
  <c r="F7" i="5"/>
  <c r="G7" i="5"/>
  <c r="H7" i="5"/>
  <c r="I7" i="5"/>
  <c r="J7" i="5"/>
  <c r="K7" i="5"/>
  <c r="L7" i="5"/>
  <c r="M7" i="5"/>
  <c r="N7" i="5"/>
  <c r="O7" i="5"/>
  <c r="P7" i="5"/>
  <c r="Q7" i="5"/>
  <c r="B7" i="5"/>
  <c r="C4" i="5"/>
  <c r="D4" i="5"/>
  <c r="F4" i="5"/>
  <c r="G4" i="5"/>
  <c r="H4" i="5"/>
  <c r="I4" i="5"/>
  <c r="J4" i="5"/>
  <c r="K4" i="5"/>
  <c r="L4" i="5"/>
  <c r="M4" i="5"/>
  <c r="N4" i="5"/>
  <c r="O4" i="5"/>
  <c r="P4" i="5"/>
  <c r="Q4" i="5"/>
  <c r="B4" i="5"/>
  <c r="V32" i="1"/>
  <c r="U32" i="1"/>
  <c r="T32" i="1"/>
  <c r="S32" i="1"/>
  <c r="V31" i="1"/>
  <c r="U31" i="1"/>
  <c r="T31" i="1"/>
  <c r="S31" i="1"/>
  <c r="V30" i="1"/>
  <c r="U30" i="1"/>
  <c r="T30" i="1"/>
  <c r="S30" i="1"/>
  <c r="V29" i="1"/>
  <c r="U29" i="1"/>
  <c r="T29" i="1"/>
  <c r="S29" i="1"/>
  <c r="V28" i="1"/>
  <c r="U28" i="1"/>
  <c r="T28" i="1"/>
  <c r="S28" i="1"/>
  <c r="V27" i="1"/>
  <c r="U27" i="1"/>
  <c r="T27" i="1"/>
  <c r="S27" i="1"/>
  <c r="C12" i="1"/>
  <c r="D12" i="1"/>
  <c r="E12" i="1"/>
  <c r="F12" i="1"/>
  <c r="G12" i="1"/>
  <c r="H12" i="1"/>
  <c r="I12" i="1"/>
  <c r="J12" i="1"/>
  <c r="K12" i="1"/>
  <c r="L12" i="1"/>
  <c r="M12" i="1"/>
  <c r="N12" i="1"/>
  <c r="O12" i="1"/>
  <c r="P12" i="1"/>
  <c r="Q12" i="1"/>
  <c r="R12" i="1"/>
  <c r="B12" i="1"/>
  <c r="V14" i="1"/>
  <c r="U14" i="1"/>
  <c r="T14" i="1"/>
  <c r="S14" i="1"/>
  <c r="V13" i="1"/>
  <c r="U13" i="1"/>
  <c r="T13" i="1"/>
  <c r="S13" i="1"/>
  <c r="V12" i="1"/>
  <c r="U12" i="1"/>
  <c r="T12" i="1"/>
  <c r="S12" i="1"/>
  <c r="D44" i="3"/>
  <c r="E44" i="3"/>
  <c r="F44" i="3"/>
  <c r="G44" i="3"/>
  <c r="H44" i="3"/>
  <c r="I44" i="3"/>
  <c r="J44" i="3"/>
  <c r="K44" i="3"/>
  <c r="L44" i="3"/>
  <c r="M44" i="3"/>
  <c r="N44" i="3"/>
  <c r="O44" i="3"/>
  <c r="P44" i="3"/>
  <c r="Q44" i="3"/>
  <c r="R44" i="3"/>
  <c r="S44" i="3"/>
  <c r="C44" i="3"/>
  <c r="R38" i="3"/>
  <c r="S32" i="3"/>
  <c r="R32" i="3"/>
  <c r="T7" i="1"/>
  <c r="T8" i="1"/>
  <c r="R9" i="1"/>
  <c r="T9" i="1"/>
  <c r="T10" i="1"/>
  <c r="T11" i="1"/>
  <c r="R15" i="1"/>
  <c r="T15" i="1"/>
  <c r="T16" i="1"/>
  <c r="T17" i="1"/>
  <c r="R18" i="1"/>
  <c r="T18" i="1"/>
  <c r="T19" i="1"/>
  <c r="T20" i="1"/>
  <c r="R21" i="1"/>
  <c r="T21" i="1"/>
  <c r="T22" i="1"/>
  <c r="T23" i="1"/>
  <c r="R24" i="1"/>
  <c r="T24" i="1"/>
  <c r="T25" i="1"/>
  <c r="T26" i="1"/>
  <c r="R6" i="1"/>
  <c r="Q6" i="1"/>
  <c r="T6" i="1"/>
  <c r="U7" i="1"/>
  <c r="U8" i="1"/>
  <c r="U9" i="1"/>
  <c r="U10" i="1"/>
  <c r="U11" i="1"/>
  <c r="U15" i="1"/>
  <c r="U16" i="1"/>
  <c r="U17" i="1"/>
  <c r="U18" i="1"/>
  <c r="U19" i="1"/>
  <c r="U20" i="1"/>
  <c r="U21" i="1"/>
  <c r="U22" i="1"/>
  <c r="U23" i="1"/>
  <c r="U24" i="1"/>
  <c r="U25" i="1"/>
  <c r="U26" i="1"/>
  <c r="U6" i="1"/>
  <c r="V7" i="1"/>
  <c r="V8" i="1"/>
  <c r="V9" i="1"/>
  <c r="V10" i="1"/>
  <c r="V11" i="1"/>
  <c r="V15" i="1"/>
  <c r="V16" i="1"/>
  <c r="V17" i="1"/>
  <c r="V18" i="1"/>
  <c r="V19" i="1"/>
  <c r="V20" i="1"/>
  <c r="V21" i="1"/>
  <c r="V22" i="1"/>
  <c r="V23" i="1"/>
  <c r="V24" i="1"/>
  <c r="V25" i="1"/>
  <c r="V26" i="1"/>
  <c r="V6" i="1"/>
  <c r="S7" i="1"/>
  <c r="S8" i="1"/>
  <c r="S9" i="1"/>
  <c r="S10" i="1"/>
  <c r="S11" i="1"/>
  <c r="S15" i="1"/>
  <c r="S16" i="1"/>
  <c r="S17" i="1"/>
  <c r="S18" i="1"/>
  <c r="S19" i="1"/>
  <c r="S20" i="1"/>
  <c r="S21" i="1"/>
  <c r="S22" i="1"/>
  <c r="S23" i="1"/>
  <c r="S24" i="1"/>
  <c r="S25" i="1"/>
  <c r="S26" i="1"/>
  <c r="S6" i="1"/>
  <c r="S17" i="3"/>
  <c r="S11" i="3"/>
  <c r="S14" i="3"/>
  <c r="S23" i="3"/>
  <c r="S20" i="3"/>
  <c r="R26" i="3"/>
  <c r="R23" i="3"/>
  <c r="R20" i="3"/>
  <c r="R17" i="3"/>
  <c r="R14" i="3"/>
  <c r="R11" i="3"/>
</calcChain>
</file>

<file path=xl/comments1.xml><?xml version="1.0" encoding="utf-8"?>
<comments xmlns="http://schemas.openxmlformats.org/spreadsheetml/2006/main">
  <authors>
    <author>Cotto, Jessica (NIH/NIDA) [E]</author>
  </authors>
  <commentList>
    <comment ref="V5" authorId="0" shapeId="0">
      <text>
        <r>
          <rPr>
            <b/>
            <sz val="9"/>
            <color indexed="81"/>
            <rFont val="Tahoma"/>
            <family val="2"/>
          </rPr>
          <t>Cotto, Jessica (NIH/NIDA) [E]:</t>
        </r>
        <r>
          <rPr>
            <sz val="9"/>
            <color indexed="81"/>
            <rFont val="Tahoma"/>
            <family val="2"/>
          </rPr>
          <t xml:space="preserve">
Do not include column O or P on the website</t>
        </r>
      </text>
    </comment>
  </commentList>
</comments>
</file>

<file path=xl/sharedStrings.xml><?xml version="1.0" encoding="utf-8"?>
<sst xmlns="http://schemas.openxmlformats.org/spreadsheetml/2006/main" count="123" uniqueCount="70">
  <si>
    <t>Prescription Drugs</t>
  </si>
  <si>
    <t>Illicit Drugs</t>
  </si>
  <si>
    <t>Source CDC WONDER</t>
  </si>
  <si>
    <t>http://wonder.cdc.gov/mcd.html</t>
  </si>
  <si>
    <t>a</t>
  </si>
  <si>
    <t xml:space="preserve">  Female</t>
  </si>
  <si>
    <t xml:space="preserve">  Male</t>
  </si>
  <si>
    <t>Percent Increase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</si>
  <si>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</si>
  <si>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</si>
  <si>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 xml:space="preserve">  Heroin</t>
  </si>
  <si>
    <t xml:space="preserve">  Cocaine</t>
  </si>
  <si>
    <t xml:space="preserve">  Benzodiazepines</t>
  </si>
  <si>
    <t xml:space="preserve">  Opioid Analgesics**</t>
  </si>
  <si>
    <t>Fold Increase</t>
  </si>
  <si>
    <t>Source: National Center on Health Statistics, CDC WONDER</t>
  </si>
  <si>
    <t>National Overdose Deaths from Select Prescription and Illicit Drugs</t>
  </si>
  <si>
    <r>
      <t>Multiple cause of death, 1999</t>
    </r>
    <r>
      <rPr>
        <sz val="11"/>
        <color indexed="8"/>
        <rFont val="Calibri"/>
        <family val="2"/>
      </rPr>
      <t>−</t>
    </r>
    <r>
      <rPr>
        <sz val="11"/>
        <color theme="1"/>
        <rFont val="Calibri"/>
        <family val="2"/>
        <scheme val="minor"/>
      </rPr>
      <t>2013 Query</t>
    </r>
  </si>
  <si>
    <t>2002-2015</t>
  </si>
  <si>
    <t>1999-2015</t>
  </si>
  <si>
    <t>For charts:</t>
  </si>
  <si>
    <t>EBE 12/8/16</t>
  </si>
  <si>
    <t>2014-2015</t>
  </si>
  <si>
    <t>Total Overdose Deaths</t>
  </si>
  <si>
    <r>
      <t>Prescription Drugs</t>
    </r>
    <r>
      <rPr>
        <b/>
        <vertAlign val="superscript"/>
        <sz val="10"/>
        <color indexed="9"/>
        <rFont val="Calibri"/>
        <family val="2"/>
      </rPr>
      <t>1</t>
    </r>
  </si>
  <si>
    <r>
      <t xml:space="preserve">  Opioid Pain Relievers</t>
    </r>
    <r>
      <rPr>
        <b/>
        <vertAlign val="superscript"/>
        <sz val="10"/>
        <color indexed="56"/>
        <rFont val="Calibri"/>
        <family val="2"/>
      </rPr>
      <t>2</t>
    </r>
  </si>
  <si>
    <r>
      <t xml:space="preserve">  Benzodiazepines</t>
    </r>
    <r>
      <rPr>
        <b/>
        <vertAlign val="superscript"/>
        <sz val="10"/>
        <color indexed="56"/>
        <rFont val="Calibri"/>
        <family val="2"/>
      </rPr>
      <t>3</t>
    </r>
  </si>
  <si>
    <r>
      <t>Illicit Drugs</t>
    </r>
    <r>
      <rPr>
        <b/>
        <vertAlign val="superscript"/>
        <sz val="10"/>
        <color indexed="9"/>
        <rFont val="Calibri"/>
        <family val="2"/>
      </rPr>
      <t>4</t>
    </r>
  </si>
  <si>
    <r>
      <t xml:space="preserve">  Cocaine</t>
    </r>
    <r>
      <rPr>
        <b/>
        <vertAlign val="superscript"/>
        <sz val="10"/>
        <color indexed="56"/>
        <rFont val="Calibri"/>
        <family val="2"/>
      </rPr>
      <t>5</t>
    </r>
  </si>
  <si>
    <r>
      <t xml:space="preserve">  Heroin</t>
    </r>
    <r>
      <rPr>
        <b/>
        <vertAlign val="superscript"/>
        <sz val="10"/>
        <color indexed="56"/>
        <rFont val="Calibri"/>
        <family val="2"/>
      </rPr>
      <t>6</t>
    </r>
  </si>
  <si>
    <r>
      <t>Opioids</t>
    </r>
    <r>
      <rPr>
        <b/>
        <vertAlign val="superscript"/>
        <sz val="10"/>
        <color indexed="9"/>
        <rFont val="Calibri"/>
        <family val="2"/>
      </rPr>
      <t>7</t>
    </r>
  </si>
  <si>
    <r>
      <rPr>
        <vertAlign val="superscript"/>
        <sz val="11"/>
        <color indexed="56"/>
        <rFont val="Calibri"/>
        <family val="2"/>
      </rPr>
      <t>1</t>
    </r>
    <r>
      <rPr>
        <sz val="11"/>
        <color indexed="56"/>
        <rFont val="Calibri"/>
        <family val="2"/>
      </rPr>
      <t>Prescription Drugs ICD-10 codes (T36-T39, T40.2-T40.4, T41-T43.5, and T43.8-T50.8)</t>
    </r>
  </si>
  <si>
    <r>
      <rPr>
        <vertAlign val="superscript"/>
        <sz val="11"/>
        <color indexed="56"/>
        <rFont val="Calibri"/>
        <family val="2"/>
      </rPr>
      <t>2</t>
    </r>
    <r>
      <rPr>
        <sz val="11"/>
        <color indexed="56"/>
        <rFont val="Calibri"/>
        <family val="2"/>
      </rPr>
      <t>Opioid pain relievers  includes other opioids, methadone, other synthetic narcotics.  ICD-10 codes (T40.2-T40.4)</t>
    </r>
  </si>
  <si>
    <r>
      <rPr>
        <vertAlign val="superscript"/>
        <sz val="11"/>
        <color indexed="56"/>
        <rFont val="Calibri"/>
        <family val="2"/>
      </rPr>
      <t>3</t>
    </r>
    <r>
      <rPr>
        <sz val="11"/>
        <color indexed="56"/>
        <rFont val="Calibri"/>
        <family val="2"/>
      </rPr>
      <t>Benzodiazepines  ICD-10 code(T42.4)</t>
    </r>
  </si>
  <si>
    <r>
      <rPr>
        <vertAlign val="superscript"/>
        <sz val="11"/>
        <color indexed="56"/>
        <rFont val="Calibri"/>
        <family val="2"/>
      </rPr>
      <t>4</t>
    </r>
    <r>
      <rPr>
        <sz val="11"/>
        <color indexed="56"/>
        <rFont val="Calibri"/>
        <family val="2"/>
      </rPr>
      <t>Illicit Drugs ICD-10 codes (T40.1, T40.5, T40.7--T40.9, and T43.6)</t>
    </r>
  </si>
  <si>
    <r>
      <rPr>
        <vertAlign val="superscript"/>
        <sz val="11"/>
        <color indexed="56"/>
        <rFont val="Calibri"/>
        <family val="2"/>
      </rPr>
      <t>5</t>
    </r>
    <r>
      <rPr>
        <sz val="11"/>
        <color indexed="56"/>
        <rFont val="Calibri"/>
        <family val="2"/>
      </rPr>
      <t>Cocaine ICD-10 codes (T40.5)</t>
    </r>
  </si>
  <si>
    <r>
      <rPr>
        <vertAlign val="superscript"/>
        <sz val="11"/>
        <color indexed="56"/>
        <rFont val="Calibri"/>
        <family val="2"/>
      </rPr>
      <t>6</t>
    </r>
    <r>
      <rPr>
        <sz val="11"/>
        <color indexed="56"/>
        <rFont val="Calibri"/>
        <family val="2"/>
      </rPr>
      <t>Heroin ICD-10 codes (T40.1)</t>
    </r>
  </si>
  <si>
    <r>
      <rPr>
        <vertAlign val="superscript"/>
        <sz val="11"/>
        <color indexed="56"/>
        <rFont val="Calibri"/>
        <family val="2"/>
      </rPr>
      <t>7</t>
    </r>
    <r>
      <rPr>
        <sz val="11"/>
        <color indexed="56"/>
        <rFont val="Calibri"/>
        <family val="2"/>
      </rPr>
      <t>Opioids ICD-10 codes (T40.1-T40.4 &amp; T40.6)</t>
    </r>
  </si>
  <si>
    <r>
      <t xml:space="preserve">  Opioid Pain Relievers other than synthetic opioids</t>
    </r>
    <r>
      <rPr>
        <b/>
        <vertAlign val="superscript"/>
        <sz val="10"/>
        <color indexed="56"/>
        <rFont val="Calibri"/>
        <family val="2"/>
      </rPr>
      <t>8</t>
    </r>
  </si>
  <si>
    <r>
      <t xml:space="preserve">  Synthetic Opioids other than Methadone</t>
    </r>
    <r>
      <rPr>
        <b/>
        <vertAlign val="superscript"/>
        <sz val="10"/>
        <color indexed="56"/>
        <rFont val="Calibri"/>
        <family val="2"/>
      </rPr>
      <t>9</t>
    </r>
  </si>
  <si>
    <r>
      <rPr>
        <vertAlign val="superscript"/>
        <sz val="11"/>
        <color indexed="56"/>
        <rFont val="Calibri"/>
        <family val="2"/>
      </rPr>
      <t>9</t>
    </r>
    <r>
      <rPr>
        <sz val="11"/>
        <color indexed="56"/>
        <rFont val="Calibri"/>
        <family val="2"/>
      </rPr>
      <t xml:space="preserve">Synthetic Opioids (other than methadone) ICD-10 codes (T40.4)  This category is dominated by fentanyl related overdoses.  </t>
    </r>
  </si>
  <si>
    <r>
      <rPr>
        <vertAlign val="superscript"/>
        <sz val="11"/>
        <color indexed="56"/>
        <rFont val="Calibri"/>
        <family val="2"/>
      </rPr>
      <t>8</t>
    </r>
    <r>
      <rPr>
        <sz val="11"/>
        <color indexed="56"/>
        <rFont val="Calibri"/>
        <family val="2"/>
      </rPr>
      <t xml:space="preserve"> Opioid Pain relievers (other than synthetic opioids) ICD-10 codes (T40.2, T40.3, &amp; T40.6) excluding the category predominated by illicit fentanyl</t>
    </r>
  </si>
  <si>
    <r>
      <t>Illicit Opioids (Heroin and Synthetic Opioids other than Methadone)</t>
    </r>
    <r>
      <rPr>
        <b/>
        <vertAlign val="superscript"/>
        <sz val="10"/>
        <color indexed="56"/>
        <rFont val="Calibri"/>
        <family val="2"/>
      </rPr>
      <t>10</t>
    </r>
  </si>
  <si>
    <r>
      <rPr>
        <vertAlign val="superscript"/>
        <sz val="11"/>
        <color indexed="62"/>
        <rFont val="Calibri"/>
        <family val="2"/>
      </rPr>
      <t>10</t>
    </r>
    <r>
      <rPr>
        <sz val="10"/>
        <color indexed="62"/>
        <rFont val="Calibri"/>
        <family val="2"/>
      </rPr>
      <t xml:space="preserve">Illicit Opioids ICD-10 codes (T40.1, T40.4). </t>
    </r>
  </si>
  <si>
    <t>Compatibility Report for Copy of Overdose_data_1999-2015 JC.xls</t>
  </si>
  <si>
    <t>Run on 12/12/2016 12:35</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</si>
  <si>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</si>
  <si>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</si>
  <si>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</si>
  <si>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</si>
  <si>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Some formatting on charts in this workbook is not supported in earlier versions of Excel and will not be displayed.</t>
  </si>
  <si>
    <t>Charts'!A1</t>
  </si>
  <si>
    <t>Excel 97-2003</t>
  </si>
  <si>
    <t>Minor loss of fidelity</t>
  </si>
  <si>
    <t>Some cells or styles in this workbook contain formatting that is not supported by the selected file format. These formats will be converted to the closest format available.</t>
  </si>
  <si>
    <t xml:space="preserve">  Opioid Analgesics (Other than synthetic opioids) ***</t>
  </si>
  <si>
    <t>**Includes other opioids, methadone, other synthetic narcotics (T40.2-T40.4)</t>
  </si>
  <si>
    <t>*** Excludes category predominated by illicit fentanyl (T40.2, 40.3, 40.6)</t>
  </si>
  <si>
    <r>
      <t>Synthetic opioids other than methadone</t>
    </r>
    <r>
      <rPr>
        <b/>
        <vertAlign val="superscript"/>
        <sz val="11"/>
        <color indexed="56"/>
        <rFont val="Helv"/>
      </rPr>
      <t xml:space="preserve"># </t>
    </r>
  </si>
  <si>
    <r>
      <t xml:space="preserve">Illicit Opioids </t>
    </r>
    <r>
      <rPr>
        <b/>
        <vertAlign val="superscript"/>
        <sz val="11"/>
        <color indexed="56"/>
        <rFont val="Calibri"/>
        <family val="2"/>
      </rPr>
      <t xml:space="preserve"># # </t>
    </r>
  </si>
  <si>
    <r>
      <rPr>
        <vertAlign val="superscript"/>
        <sz val="11"/>
        <color indexed="8"/>
        <rFont val="Calibri"/>
        <family val="2"/>
      </rPr>
      <t xml:space="preserve"># </t>
    </r>
    <r>
      <rPr>
        <sz val="11"/>
        <color theme="1"/>
        <rFont val="Calibri"/>
        <family val="2"/>
        <scheme val="minor"/>
      </rPr>
      <t>The category predominated by illicit fentanyl (T40.4)</t>
    </r>
  </si>
  <si>
    <r>
      <t xml:space="preserve">## </t>
    </r>
    <r>
      <rPr>
        <sz val="11"/>
        <color theme="1"/>
        <rFont val="Calibri"/>
        <family val="2"/>
        <scheme val="minor"/>
      </rPr>
      <t>Predominantly heroin and fentanyl  (T40.1, T40.4)</t>
    </r>
  </si>
  <si>
    <t>Total</t>
  </si>
  <si>
    <t xml:space="preserve">Cocaine and opioids </t>
  </si>
  <si>
    <t>Benzodiazepines and Opioids</t>
  </si>
  <si>
    <t>Benzodiazepines without Opioids</t>
  </si>
  <si>
    <t xml:space="preserve">Cocaine without Opioids </t>
  </si>
  <si>
    <t>Benzodiazepines and opioids include ICD codes 40.1-40.4, 40.6 AND 42.4</t>
  </si>
  <si>
    <t>cocaine and opioids include ICD codes 40.1-40.4, 40.6 AND 40.5</t>
  </si>
  <si>
    <t>fold increase since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</si>
</sst>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2" formatCode="0.0"/>
  </numFmts>
  <fonts count="55" x14ac:knownFonts="1">
    <font>
      <sz val="11"/>
      <color theme="1"/>
      <name val="Calibri"/>
      <family val="2"/>
      <scheme val="minor"/>
    </font>
    <font>
      <sz val="11"/>
      <color indexed="8"/>
      <name val="Calibri"/>
      <family val="2"/>
    </font>
    <font>
      <sz val="9"/>
      <color indexed="81"/>
      <name val="Tahoma"/>
      <family val="2"/>
    </font>
    <font>
      <b/>
      <sz val="9"/>
      <color indexed="81"/>
      <name val="Tahoma"/>
      <family val="2"/>
    </font>
    <font>
      <b/>
      <vertAlign val="superscript"/>
      <sz val="10"/>
      <color indexed="9"/>
      <name val="Calibri"/>
      <family val="2"/>
    </font>
    <font>
      <b/>
      <vertAlign val="superscript"/>
      <sz val="10"/>
      <color indexed="56"/>
      <name val="Calibri"/>
      <family val="2"/>
    </font>
    <font>
      <sz val="11"/>
      <color indexed="56"/>
      <name val="Calibri"/>
      <family val="2"/>
    </font>
    <font>
      <vertAlign val="superscript"/>
      <sz val="11"/>
      <color indexed="56"/>
      <name val="Calibri"/>
      <family val="2"/>
    </font>
    <font>
      <b/>
      <vertAlign val="superscript"/>
      <sz val="10"/>
      <color indexed="56"/>
      <name val="Calibri"/>
      <family val="2"/>
    </font>
    <font>
      <sz val="10"/>
      <color indexed="62"/>
      <name val="Calibri"/>
      <family val="2"/>
    </font>
    <font>
      <vertAlign val="superscript"/>
      <sz val="11"/>
      <color indexed="62"/>
      <name val="Calibri"/>
      <family val="2"/>
    </font>
    <font>
      <b/>
      <vertAlign val="superscript"/>
      <sz val="11"/>
      <color indexed="56"/>
      <name val="Helv"/>
    </font>
    <font>
      <vertAlign val="superscript"/>
      <sz val="11"/>
      <color indexed="8"/>
      <name val="Calibri"/>
      <family val="2"/>
    </font>
    <font>
      <b/>
      <vertAlign val="superscript"/>
      <sz val="11"/>
      <color indexed="56"/>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1"/>
      <color theme="10"/>
      <name val="Calibri"/>
      <family val="2"/>
      <scheme val="minor"/>
    </font>
    <font>
      <b/>
      <sz val="12"/>
      <color rgb="FF002060"/>
      <name val="Helv"/>
      <family val="2"/>
    </font>
    <font>
      <sz val="10"/>
      <color rgb="FF002060"/>
      <name val="Helv"/>
      <family val="2"/>
    </font>
    <font>
      <sz val="11"/>
      <color theme="1"/>
      <name val="Helv"/>
      <family val="2"/>
    </font>
    <font>
      <sz val="10"/>
      <color theme="1"/>
      <name val="Calibri"/>
      <family val="2"/>
      <scheme val="minor"/>
    </font>
    <font>
      <sz val="10"/>
      <color theme="0"/>
      <name val="Calibri"/>
      <family val="2"/>
      <scheme val="minor"/>
    </font>
    <font>
      <sz val="11"/>
      <color rgb="FF002060"/>
      <name val="Helv"/>
      <family val="2"/>
    </font>
    <font>
      <sz val="10"/>
      <color theme="4" tint="-0.499984740745262"/>
      <name val="Helv"/>
      <family val="2"/>
    </font>
    <font>
      <b/>
      <sz val="11"/>
      <color theme="0" tint="-0.499984740745262"/>
      <name val="Helv"/>
      <family val="2"/>
    </font>
    <font>
      <b/>
      <sz val="11"/>
      <color rgb="FF002060"/>
      <name val="Helv"/>
      <family val="2"/>
    </font>
    <font>
      <sz val="11"/>
      <color theme="0" tint="-0.499984740745262"/>
      <name val="Helv"/>
      <family val="2"/>
    </font>
    <font>
      <sz val="18"/>
      <color rgb="FF00206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1"/>
      <color indexed="56"/>
      <name val="Calibri"/>
      <family val="2"/>
      <scheme val="minor"/>
    </font>
    <font>
      <sz val="10"/>
      <color theme="1" tint="0.499984740745262"/>
      <name val="Calibri"/>
      <family val="2"/>
      <scheme val="minor"/>
    </font>
    <font>
      <sz val="9"/>
      <color theme="0" tint="-0.499984740745262"/>
      <name val="Calibri"/>
      <family val="2"/>
      <scheme val="minor"/>
    </font>
    <font>
      <sz val="11"/>
      <color theme="3"/>
      <name val="Calibri"/>
      <family val="2"/>
      <scheme val="minor"/>
    </font>
    <font>
      <vertAlign val="superscript"/>
      <sz val="11"/>
      <color theme="1"/>
      <name val="Calibri"/>
      <family val="2"/>
      <scheme val="minor"/>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rgb="FF002060"/>
        <bgColor indexed="64"/>
      </patternFill>
    </fill>
  </fills>
  <borders count="80">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top style="thin">
        <color indexed="64"/>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indexed="64"/>
      </top>
      <bottom style="thin">
        <color theme="0" tint="-0.14996795556505021"/>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int="-0.14996795556505021"/>
      </top>
      <bottom style="thin">
        <color theme="0" tint="-4.9989318521683403E-2"/>
      </bottom>
      <diagonal/>
    </border>
    <border>
      <left style="thin">
        <color theme="0"/>
      </left>
      <right style="thin">
        <color theme="0"/>
      </right>
      <top style="thin">
        <color theme="0" tint="-0.14996795556505021"/>
      </top>
      <bottom style="thin">
        <color theme="0"/>
      </bottom>
      <diagonal/>
    </border>
    <border>
      <left style="thin">
        <color theme="0"/>
      </left>
      <right style="thin">
        <color theme="0"/>
      </right>
      <top/>
      <bottom style="thin">
        <color theme="0"/>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right style="thin">
        <color theme="0"/>
      </right>
      <top/>
      <bottom/>
      <diagonal/>
    </border>
    <border>
      <left/>
      <right style="thin">
        <color theme="0"/>
      </right>
      <top/>
      <bottom style="thin">
        <color theme="0" tint="-0.14996795556505021"/>
      </bottom>
      <diagonal/>
    </border>
    <border>
      <left style="thin">
        <color theme="0"/>
      </left>
      <right/>
      <top/>
      <bottom style="thin">
        <color theme="0"/>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style="thin">
        <color theme="0"/>
      </left>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style="thin">
        <color theme="0" tint="-0.14996795556505021"/>
      </top>
      <bottom style="thin">
        <color theme="0"/>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right/>
      <top/>
      <bottom style="thin">
        <color theme="0"/>
      </bottom>
      <diagonal/>
    </border>
    <border>
      <left style="thin">
        <color theme="0"/>
      </left>
      <right/>
      <top/>
      <bottom style="thin">
        <color theme="0" tint="-0.14996795556505021"/>
      </bottom>
      <diagonal/>
    </border>
    <border>
      <left style="thin">
        <color indexed="64"/>
      </left>
      <right style="thin">
        <color theme="0" tint="-0.14996795556505021"/>
      </right>
      <top style="thin">
        <color indexed="64"/>
      </top>
      <bottom style="thin">
        <color indexed="64"/>
      </bottom>
      <diagonal/>
    </border>
    <border>
      <left style="thin">
        <color theme="0" tint="-0.14996795556505021"/>
      </left>
      <right style="thin">
        <color theme="0" tint="-0.14996795556505021"/>
      </right>
      <top style="thin">
        <color indexed="64"/>
      </top>
      <bottom style="thin">
        <color indexed="64"/>
      </bottom>
      <diagonal/>
    </border>
    <border>
      <left style="thin">
        <color theme="0" tint="-0.14996795556505021"/>
      </left>
      <right/>
      <top style="thin">
        <color indexed="64"/>
      </top>
      <bottom style="thin">
        <color indexed="64"/>
      </bottom>
      <diagonal/>
    </border>
    <border>
      <left/>
      <right style="thin">
        <color theme="0" tint="-0.14996795556505021"/>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bottom/>
      <diagonal/>
    </border>
  </borders>
  <cellStyleXfs count="44">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17" applyNumberFormat="0" applyAlignment="0" applyProtection="0"/>
    <xf numFmtId="0" fontId="18" fillId="28" borderId="18" applyNumberFormat="0" applyAlignment="0" applyProtection="0"/>
    <xf numFmtId="43" fontId="14" fillId="0" borderId="0" applyFont="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19" applyNumberFormat="0" applyFill="0" applyAlignment="0" applyProtection="0"/>
    <xf numFmtId="0" fontId="22" fillId="0" borderId="20" applyNumberFormat="0" applyFill="0" applyAlignment="0" applyProtection="0"/>
    <xf numFmtId="0" fontId="23" fillId="0" borderId="21" applyNumberFormat="0" applyFill="0" applyAlignment="0" applyProtection="0"/>
    <xf numFmtId="0" fontId="23" fillId="0" borderId="0" applyNumberFormat="0" applyFill="0" applyBorder="0" applyAlignment="0" applyProtection="0"/>
    <xf numFmtId="0" fontId="31" fillId="0" borderId="0" applyNumberFormat="0" applyFill="0" applyBorder="0" applyAlignment="0" applyProtection="0"/>
    <xf numFmtId="0" fontId="24" fillId="30" borderId="17" applyNumberFormat="0" applyAlignment="0" applyProtection="0"/>
    <xf numFmtId="0" fontId="25" fillId="0" borderId="22" applyNumberFormat="0" applyFill="0" applyAlignment="0" applyProtection="0"/>
    <xf numFmtId="0" fontId="26" fillId="31" borderId="0" applyNumberFormat="0" applyBorder="0" applyAlignment="0" applyProtection="0"/>
    <xf numFmtId="0" fontId="14" fillId="32" borderId="23" applyNumberFormat="0" applyFont="0" applyAlignment="0" applyProtection="0"/>
    <xf numFmtId="0" fontId="27" fillId="27" borderId="24" applyNumberFormat="0" applyAlignment="0" applyProtection="0"/>
    <xf numFmtId="0" fontId="28" fillId="0" borderId="0" applyNumberFormat="0" applyFill="0" applyBorder="0" applyAlignment="0" applyProtection="0"/>
    <xf numFmtId="0" fontId="29" fillId="0" borderId="25" applyNumberFormat="0" applyFill="0" applyAlignment="0" applyProtection="0"/>
    <xf numFmtId="0" fontId="30" fillId="0" borderId="0" applyNumberFormat="0" applyFill="0" applyBorder="0" applyAlignment="0" applyProtection="0"/>
  </cellStyleXfs>
  <cellXfs count="208">
    <xf numFmtId="0" fontId="0" fillId="0" borderId="0" xfId="0"/>
    <xf numFmtId="0" fontId="0" fillId="0" borderId="0" xfId="0"/>
    <xf numFmtId="0" fontId="0" fillId="0" borderId="0" xfId="0" applyBorder="1"/>
    <xf numFmtId="0" fontId="0" fillId="0" borderId="0" xfId="0"/>
    <xf numFmtId="0" fontId="0" fillId="0" borderId="0" xfId="0"/>
    <xf numFmtId="0" fontId="0" fillId="0" borderId="0" xfId="0" applyAlignment="1">
      <alignment horizontal="center"/>
    </xf>
    <xf numFmtId="0" fontId="0" fillId="0" borderId="0" xfId="0"/>
    <xf numFmtId="0" fontId="32" fillId="0" borderId="1" xfId="0" applyFont="1" applyBorder="1" applyAlignment="1">
      <alignment horizontal="center" vertical="center" wrapText="1"/>
    </xf>
    <xf numFmtId="3" fontId="33" fillId="33" borderId="26" xfId="0" applyNumberFormat="1" applyFont="1" applyFill="1" applyBorder="1" applyAlignment="1">
      <alignment horizontal="right" vertical="center" wrapText="1"/>
    </xf>
    <xf numFmtId="3" fontId="33" fillId="33" borderId="27" xfId="0" applyNumberFormat="1" applyFont="1" applyFill="1" applyBorder="1" applyAlignment="1">
      <alignment horizontal="right" vertical="center" wrapText="1"/>
    </xf>
    <xf numFmtId="3" fontId="33" fillId="33" borderId="28" xfId="0" applyNumberFormat="1" applyFont="1" applyFill="1" applyBorder="1" applyAlignment="1">
      <alignment horizontal="right" vertical="center" wrapText="1"/>
    </xf>
    <xf numFmtId="0" fontId="34" fillId="0" borderId="0" xfId="0" applyFont="1"/>
    <xf numFmtId="0" fontId="35" fillId="34" borderId="0" xfId="0" applyFont="1" applyFill="1" applyBorder="1"/>
    <xf numFmtId="0" fontId="35" fillId="34" borderId="0" xfId="0" applyFont="1" applyFill="1"/>
    <xf numFmtId="0" fontId="35" fillId="0" borderId="0" xfId="0" applyFont="1"/>
    <xf numFmtId="0" fontId="36" fillId="34" borderId="0" xfId="0" applyFont="1" applyFill="1"/>
    <xf numFmtId="0" fontId="35" fillId="34" borderId="29" xfId="0" applyFont="1" applyFill="1" applyBorder="1"/>
    <xf numFmtId="0" fontId="35" fillId="34" borderId="30" xfId="0" applyFont="1" applyFill="1" applyBorder="1"/>
    <xf numFmtId="0" fontId="35" fillId="34" borderId="31" xfId="0" applyFont="1" applyFill="1" applyBorder="1"/>
    <xf numFmtId="0" fontId="0" fillId="0" borderId="0" xfId="0" quotePrefix="1"/>
    <xf numFmtId="3" fontId="33" fillId="33" borderId="32" xfId="0" applyNumberFormat="1" applyFont="1" applyFill="1" applyBorder="1" applyAlignment="1">
      <alignment horizontal="right" vertical="center" wrapText="1"/>
    </xf>
    <xf numFmtId="3" fontId="37" fillId="35" borderId="0" xfId="0" applyNumberFormat="1" applyFont="1" applyFill="1" applyBorder="1" applyAlignment="1">
      <alignment horizontal="right" vertical="center"/>
    </xf>
    <xf numFmtId="3" fontId="37" fillId="35" borderId="33" xfId="28" applyNumberFormat="1" applyFont="1" applyFill="1" applyBorder="1" applyAlignment="1">
      <alignment horizontal="right" vertical="center"/>
    </xf>
    <xf numFmtId="3" fontId="37" fillId="35" borderId="33" xfId="0" applyNumberFormat="1" applyFont="1" applyFill="1" applyBorder="1" applyAlignment="1">
      <alignment horizontal="right"/>
    </xf>
    <xf numFmtId="3" fontId="37" fillId="35" borderId="34" xfId="0" applyNumberFormat="1" applyFont="1" applyFill="1" applyBorder="1" applyAlignment="1">
      <alignment horizontal="right"/>
    </xf>
    <xf numFmtId="0" fontId="38" fillId="0" borderId="0" xfId="0" applyFont="1" applyBorder="1"/>
    <xf numFmtId="3" fontId="38" fillId="0" borderId="0" xfId="0" applyNumberFormat="1" applyFont="1" applyBorder="1"/>
    <xf numFmtId="0" fontId="38" fillId="33" borderId="26" xfId="0" applyFont="1" applyFill="1" applyBorder="1" applyAlignment="1">
      <alignment horizontal="right" vertical="center" wrapText="1"/>
    </xf>
    <xf numFmtId="3" fontId="38" fillId="33" borderId="26" xfId="0" applyNumberFormat="1" applyFont="1" applyFill="1" applyBorder="1" applyAlignment="1">
      <alignment horizontal="right" vertical="center" wrapText="1"/>
    </xf>
    <xf numFmtId="3" fontId="38" fillId="33" borderId="27" xfId="0" applyNumberFormat="1" applyFont="1" applyFill="1" applyBorder="1" applyAlignment="1">
      <alignment horizontal="right" vertical="center" wrapText="1"/>
    </xf>
    <xf numFmtId="3" fontId="38" fillId="0" borderId="0" xfId="0" applyNumberFormat="1" applyFont="1" applyFill="1" applyBorder="1" applyAlignment="1">
      <alignment horizontal="right" vertical="center" wrapText="1"/>
    </xf>
    <xf numFmtId="0" fontId="38" fillId="33" borderId="35" xfId="0" applyFont="1" applyFill="1" applyBorder="1" applyAlignment="1">
      <alignment horizontal="right" vertical="center" wrapText="1"/>
    </xf>
    <xf numFmtId="3" fontId="38" fillId="33" borderId="35" xfId="0" applyNumberFormat="1" applyFont="1" applyFill="1" applyBorder="1" applyAlignment="1">
      <alignment horizontal="right" vertical="center" wrapText="1"/>
    </xf>
    <xf numFmtId="3" fontId="38" fillId="33" borderId="36" xfId="0" applyNumberFormat="1" applyFont="1" applyFill="1" applyBorder="1" applyAlignment="1">
      <alignment horizontal="right" vertical="center" wrapText="1"/>
    </xf>
    <xf numFmtId="3" fontId="38" fillId="33" borderId="28" xfId="0" applyNumberFormat="1" applyFont="1" applyFill="1" applyBorder="1" applyAlignment="1">
      <alignment horizontal="right" vertical="center" wrapText="1"/>
    </xf>
    <xf numFmtId="3" fontId="38" fillId="33" borderId="32" xfId="0" applyNumberFormat="1" applyFont="1" applyFill="1" applyBorder="1" applyAlignment="1">
      <alignment horizontal="right" vertical="center" wrapText="1"/>
    </xf>
    <xf numFmtId="0" fontId="38" fillId="33" borderId="27" xfId="0" applyFont="1" applyFill="1" applyBorder="1" applyAlignment="1">
      <alignment horizontal="right" vertical="center" wrapText="1"/>
    </xf>
    <xf numFmtId="3" fontId="37" fillId="36" borderId="0" xfId="28" applyNumberFormat="1" applyFont="1" applyFill="1" applyBorder="1" applyAlignment="1">
      <alignment horizontal="right" vertical="center"/>
    </xf>
    <xf numFmtId="3" fontId="37" fillId="36" borderId="0" xfId="0" applyNumberFormat="1" applyFont="1" applyFill="1" applyBorder="1" applyAlignment="1">
      <alignment horizontal="right"/>
    </xf>
    <xf numFmtId="3" fontId="37" fillId="36" borderId="33" xfId="0" applyNumberFormat="1" applyFont="1" applyFill="1" applyBorder="1" applyAlignment="1">
      <alignment horizontal="right" vertical="center" wrapText="1"/>
    </xf>
    <xf numFmtId="3" fontId="37" fillId="36" borderId="34" xfId="0" applyNumberFormat="1" applyFont="1" applyFill="1" applyBorder="1" applyAlignment="1">
      <alignment horizontal="right" vertical="center" wrapText="1"/>
    </xf>
    <xf numFmtId="3" fontId="37" fillId="36" borderId="33" xfId="28" applyNumberFormat="1" applyFont="1" applyFill="1" applyBorder="1" applyAlignment="1">
      <alignment horizontal="right" vertical="center"/>
    </xf>
    <xf numFmtId="3" fontId="37" fillId="36" borderId="33" xfId="0" applyNumberFormat="1" applyFont="1" applyFill="1" applyBorder="1" applyAlignment="1">
      <alignment horizontal="right"/>
    </xf>
    <xf numFmtId="3" fontId="37" fillId="36" borderId="34" xfId="0" applyNumberFormat="1" applyFont="1" applyFill="1" applyBorder="1" applyAlignment="1">
      <alignment horizontal="right"/>
    </xf>
    <xf numFmtId="0" fontId="32" fillId="0" borderId="2" xfId="0" applyFont="1" applyBorder="1" applyAlignment="1">
      <alignment horizontal="center" vertical="center" wrapText="1"/>
    </xf>
    <xf numFmtId="3" fontId="37" fillId="36" borderId="1" xfId="0" applyNumberFormat="1" applyFont="1" applyFill="1" applyBorder="1" applyAlignment="1">
      <alignment horizontal="right" vertical="center" wrapText="1"/>
    </xf>
    <xf numFmtId="0" fontId="39" fillId="0" borderId="3" xfId="0" applyFont="1" applyBorder="1"/>
    <xf numFmtId="3" fontId="37" fillId="35" borderId="37" xfId="0" applyNumberFormat="1" applyFont="1" applyFill="1" applyBorder="1" applyAlignment="1">
      <alignment vertical="center"/>
    </xf>
    <xf numFmtId="3" fontId="33" fillId="33" borderId="38" xfId="0" applyNumberFormat="1" applyFont="1" applyFill="1" applyBorder="1" applyAlignment="1">
      <alignment horizontal="right" vertical="center" wrapText="1"/>
    </xf>
    <xf numFmtId="3" fontId="33" fillId="33" borderId="39" xfId="0" applyNumberFormat="1" applyFont="1" applyFill="1" applyBorder="1" applyAlignment="1">
      <alignment horizontal="right" vertical="center" wrapText="1"/>
    </xf>
    <xf numFmtId="3" fontId="37" fillId="36" borderId="37" xfId="0" applyNumberFormat="1" applyFont="1" applyFill="1" applyBorder="1" applyAlignment="1">
      <alignment horizontal="right" vertical="center" wrapText="1"/>
    </xf>
    <xf numFmtId="0" fontId="38" fillId="33" borderId="38" xfId="0" applyFont="1" applyFill="1" applyBorder="1" applyAlignment="1">
      <alignment horizontal="right" vertical="center" wrapText="1"/>
    </xf>
    <xf numFmtId="0" fontId="38" fillId="33" borderId="40" xfId="0" applyFont="1" applyFill="1" applyBorder="1" applyAlignment="1">
      <alignment horizontal="right" vertical="center" wrapText="1"/>
    </xf>
    <xf numFmtId="3" fontId="38" fillId="33" borderId="38" xfId="0" applyNumberFormat="1" applyFont="1" applyFill="1" applyBorder="1" applyAlignment="1">
      <alignment horizontal="right" vertical="center" wrapText="1"/>
    </xf>
    <xf numFmtId="3" fontId="37" fillId="36" borderId="37" xfId="28" applyNumberFormat="1" applyFont="1" applyFill="1" applyBorder="1" applyAlignment="1">
      <alignment horizontal="right" vertical="center"/>
    </xf>
    <xf numFmtId="3" fontId="38" fillId="33" borderId="39" xfId="0" applyNumberFormat="1" applyFont="1" applyFill="1" applyBorder="1" applyAlignment="1">
      <alignment horizontal="right" vertical="center" wrapText="1"/>
    </xf>
    <xf numFmtId="0" fontId="37" fillId="0" borderId="4" xfId="0" applyFont="1" applyBorder="1"/>
    <xf numFmtId="0" fontId="40" fillId="35" borderId="5" xfId="0" applyFont="1" applyFill="1" applyBorder="1"/>
    <xf numFmtId="0" fontId="37" fillId="0" borderId="41" xfId="0" applyFont="1" applyBorder="1"/>
    <xf numFmtId="0" fontId="37" fillId="0" borderId="42" xfId="0" applyFont="1" applyBorder="1"/>
    <xf numFmtId="0" fontId="40" fillId="36" borderId="6" xfId="0" applyFont="1" applyFill="1" applyBorder="1"/>
    <xf numFmtId="0" fontId="37" fillId="0" borderId="43" xfId="0" applyFont="1" applyBorder="1"/>
    <xf numFmtId="0" fontId="40" fillId="35" borderId="6" xfId="0" applyFont="1" applyFill="1" applyBorder="1"/>
    <xf numFmtId="0" fontId="40" fillId="36" borderId="44" xfId="0" applyFont="1" applyFill="1" applyBorder="1"/>
    <xf numFmtId="0" fontId="39" fillId="0" borderId="2" xfId="0" applyFont="1" applyBorder="1"/>
    <xf numFmtId="49" fontId="41" fillId="0" borderId="0" xfId="0" applyNumberFormat="1" applyFont="1"/>
    <xf numFmtId="9" fontId="41" fillId="0" borderId="4" xfId="0" applyNumberFormat="1" applyFont="1" applyBorder="1" applyAlignment="1">
      <alignment horizontal="center"/>
    </xf>
    <xf numFmtId="172" fontId="41" fillId="0" borderId="4" xfId="0" applyNumberFormat="1" applyFont="1" applyBorder="1"/>
    <xf numFmtId="172" fontId="41" fillId="0" borderId="4" xfId="0" applyNumberFormat="1" applyFont="1" applyBorder="1" applyAlignment="1">
      <alignment horizontal="center"/>
    </xf>
    <xf numFmtId="0" fontId="35" fillId="34" borderId="45" xfId="0" applyFont="1" applyFill="1" applyBorder="1"/>
    <xf numFmtId="0" fontId="35" fillId="34" borderId="0" xfId="0" applyFont="1" applyFill="1" applyBorder="1" applyAlignment="1"/>
    <xf numFmtId="0" fontId="35" fillId="34" borderId="29" xfId="0" applyFont="1" applyFill="1" applyBorder="1" applyAlignment="1">
      <alignment vertical="center"/>
    </xf>
    <xf numFmtId="0" fontId="35" fillId="0" borderId="0" xfId="0" applyFont="1" applyAlignment="1">
      <alignment vertical="center"/>
    </xf>
    <xf numFmtId="0" fontId="35" fillId="34" borderId="0" xfId="0" applyFont="1" applyFill="1" applyAlignment="1">
      <alignment vertical="center"/>
    </xf>
    <xf numFmtId="0" fontId="42" fillId="34" borderId="0" xfId="0" applyFont="1" applyFill="1" applyAlignment="1">
      <alignment horizontal="left"/>
    </xf>
    <xf numFmtId="0" fontId="43" fillId="34" borderId="0" xfId="0" applyFont="1" applyFill="1"/>
    <xf numFmtId="0" fontId="44" fillId="34" borderId="0" xfId="0" applyFont="1" applyFill="1"/>
    <xf numFmtId="0" fontId="45" fillId="34" borderId="0" xfId="0" applyFont="1" applyFill="1" applyBorder="1" applyAlignment="1">
      <alignment horizontal="center"/>
    </xf>
    <xf numFmtId="0" fontId="18" fillId="37" borderId="0" xfId="0" applyFont="1" applyFill="1" applyBorder="1"/>
    <xf numFmtId="0" fontId="46" fillId="34" borderId="46" xfId="0" applyFont="1" applyFill="1" applyBorder="1"/>
    <xf numFmtId="0" fontId="46" fillId="34" borderId="47" xfId="0" applyFont="1" applyFill="1" applyBorder="1"/>
    <xf numFmtId="0" fontId="47" fillId="37" borderId="0" xfId="0" applyFont="1" applyFill="1" applyBorder="1"/>
    <xf numFmtId="3" fontId="47" fillId="37" borderId="0" xfId="0" applyNumberFormat="1" applyFont="1" applyFill="1" applyBorder="1" applyAlignment="1">
      <alignment vertical="center"/>
    </xf>
    <xf numFmtId="3" fontId="46" fillId="0" borderId="48" xfId="0" applyNumberFormat="1" applyFont="1" applyFill="1" applyBorder="1" applyAlignment="1">
      <alignment horizontal="right" vertical="center" wrapText="1"/>
    </xf>
    <xf numFmtId="3" fontId="46" fillId="0" borderId="49" xfId="0" applyNumberFormat="1" applyFont="1" applyFill="1" applyBorder="1" applyAlignment="1">
      <alignment horizontal="right" vertical="center" wrapText="1"/>
    </xf>
    <xf numFmtId="0" fontId="48" fillId="34" borderId="50" xfId="0" applyFont="1" applyFill="1" applyBorder="1"/>
    <xf numFmtId="3" fontId="48" fillId="0" borderId="51" xfId="28" applyNumberFormat="1" applyFont="1" applyFill="1" applyBorder="1" applyAlignment="1">
      <alignment horizontal="right" vertical="center"/>
    </xf>
    <xf numFmtId="3" fontId="48" fillId="0" borderId="52" xfId="0" applyNumberFormat="1" applyFont="1" applyFill="1" applyBorder="1" applyAlignment="1">
      <alignment horizontal="right"/>
    </xf>
    <xf numFmtId="0" fontId="46" fillId="34" borderId="53" xfId="0" applyFont="1" applyFill="1" applyBorder="1"/>
    <xf numFmtId="3" fontId="46" fillId="0" borderId="54" xfId="0" applyNumberFormat="1" applyFont="1" applyFill="1" applyBorder="1"/>
    <xf numFmtId="3" fontId="46" fillId="0" borderId="55" xfId="0" applyNumberFormat="1" applyFont="1" applyFill="1" applyBorder="1"/>
    <xf numFmtId="3" fontId="46" fillId="0" borderId="54" xfId="0" applyNumberFormat="1" applyFont="1" applyFill="1" applyBorder="1" applyAlignment="1">
      <alignment horizontal="right" vertical="center" wrapText="1"/>
    </xf>
    <xf numFmtId="0" fontId="46" fillId="34" borderId="56" xfId="0" applyFont="1" applyFill="1" applyBorder="1"/>
    <xf numFmtId="3" fontId="46" fillId="0" borderId="57" xfId="0" applyNumberFormat="1" applyFont="1" applyFill="1" applyBorder="1"/>
    <xf numFmtId="3" fontId="46" fillId="0" borderId="58" xfId="0" applyNumberFormat="1" applyFont="1" applyFill="1" applyBorder="1"/>
    <xf numFmtId="3" fontId="46" fillId="0" borderId="48" xfId="0" applyNumberFormat="1" applyFont="1" applyFill="1" applyBorder="1"/>
    <xf numFmtId="0" fontId="48" fillId="34" borderId="46" xfId="0" applyFont="1" applyFill="1" applyBorder="1"/>
    <xf numFmtId="3" fontId="46" fillId="0" borderId="55" xfId="0" applyNumberFormat="1" applyFont="1" applyFill="1" applyBorder="1" applyAlignment="1">
      <alignment horizontal="right" vertical="center" wrapText="1"/>
    </xf>
    <xf numFmtId="0" fontId="46" fillId="34" borderId="59" xfId="0" applyFont="1" applyFill="1" applyBorder="1"/>
    <xf numFmtId="0" fontId="46" fillId="34" borderId="60" xfId="0" applyFont="1" applyFill="1" applyBorder="1"/>
    <xf numFmtId="3" fontId="48" fillId="0" borderId="52" xfId="28" applyNumberFormat="1" applyFont="1" applyFill="1" applyBorder="1" applyAlignment="1">
      <alignment horizontal="right" vertical="center"/>
    </xf>
    <xf numFmtId="3" fontId="48" fillId="0" borderId="61" xfId="0" applyNumberFormat="1" applyFont="1" applyFill="1" applyBorder="1" applyAlignment="1">
      <alignment horizontal="right"/>
    </xf>
    <xf numFmtId="0" fontId="48" fillId="34" borderId="62" xfId="0" applyFont="1" applyFill="1" applyBorder="1"/>
    <xf numFmtId="3" fontId="48" fillId="0" borderId="63" xfId="28" applyNumberFormat="1" applyFont="1" applyBorder="1" applyAlignment="1">
      <alignment horizontal="right" vertical="center"/>
    </xf>
    <xf numFmtId="3" fontId="48" fillId="0" borderId="64" xfId="28" applyNumberFormat="1" applyFont="1" applyFill="1" applyBorder="1" applyAlignment="1">
      <alignment horizontal="right" vertical="center"/>
    </xf>
    <xf numFmtId="3" fontId="48" fillId="0" borderId="64" xfId="0" applyNumberFormat="1" applyFont="1" applyFill="1" applyBorder="1" applyAlignment="1">
      <alignment horizontal="right"/>
    </xf>
    <xf numFmtId="3" fontId="48" fillId="0" borderId="65" xfId="0" applyNumberFormat="1" applyFont="1" applyFill="1" applyBorder="1" applyAlignment="1">
      <alignment horizontal="right"/>
    </xf>
    <xf numFmtId="0" fontId="46" fillId="34" borderId="0" xfId="0" applyFont="1" applyFill="1" applyBorder="1"/>
    <xf numFmtId="3" fontId="46" fillId="33" borderId="64" xfId="0" applyNumberFormat="1" applyFont="1" applyFill="1" applyBorder="1" applyAlignment="1">
      <alignment horizontal="right" vertical="center" wrapText="1"/>
    </xf>
    <xf numFmtId="0" fontId="46" fillId="34" borderId="66" xfId="0" applyFont="1" applyFill="1" applyBorder="1"/>
    <xf numFmtId="3" fontId="46" fillId="33" borderId="67" xfId="0" applyNumberFormat="1" applyFont="1" applyFill="1" applyBorder="1" applyAlignment="1">
      <alignment horizontal="right" vertical="center" wrapText="1"/>
    </xf>
    <xf numFmtId="3" fontId="46" fillId="0" borderId="64" xfId="0" applyNumberFormat="1" applyFont="1" applyFill="1" applyBorder="1" applyAlignment="1">
      <alignment horizontal="right" vertical="center" wrapText="1"/>
    </xf>
    <xf numFmtId="3" fontId="46" fillId="0" borderId="65" xfId="0" applyNumberFormat="1" applyFont="1" applyFill="1" applyBorder="1" applyAlignment="1">
      <alignment horizontal="right" vertical="center" wrapText="1"/>
    </xf>
    <xf numFmtId="3" fontId="36" fillId="37" borderId="0" xfId="0" applyNumberFormat="1" applyFont="1" applyFill="1" applyBorder="1" applyAlignment="1">
      <alignment horizontal="right" vertical="center" wrapText="1"/>
    </xf>
    <xf numFmtId="3" fontId="46" fillId="33" borderId="0" xfId="0" applyNumberFormat="1" applyFont="1" applyFill="1" applyBorder="1" applyAlignment="1">
      <alignment horizontal="right" vertical="center" wrapText="1"/>
    </xf>
    <xf numFmtId="0" fontId="48" fillId="34" borderId="50" xfId="0" applyFont="1" applyFill="1" applyBorder="1" applyAlignment="1">
      <alignment vertical="center" wrapText="1"/>
    </xf>
    <xf numFmtId="3" fontId="48" fillId="0" borderId="51" xfId="0" applyNumberFormat="1" applyFont="1" applyFill="1" applyBorder="1" applyAlignment="1">
      <alignment horizontal="right" vertical="center"/>
    </xf>
    <xf numFmtId="3" fontId="48" fillId="0" borderId="68" xfId="0" applyNumberFormat="1" applyFont="1" applyFill="1" applyBorder="1" applyAlignment="1">
      <alignment horizontal="right" vertical="center"/>
    </xf>
    <xf numFmtId="3" fontId="48" fillId="0" borderId="52" xfId="0" applyNumberFormat="1" applyFont="1" applyFill="1" applyBorder="1" applyAlignment="1">
      <alignment horizontal="right" vertical="center"/>
    </xf>
    <xf numFmtId="3" fontId="48" fillId="0" borderId="64" xfId="0" applyNumberFormat="1" applyFont="1" applyFill="1" applyBorder="1" applyAlignment="1">
      <alignment horizontal="right" vertical="center"/>
    </xf>
    <xf numFmtId="3" fontId="48" fillId="0" borderId="65" xfId="0" applyNumberFormat="1" applyFont="1" applyFill="1" applyBorder="1" applyAlignment="1">
      <alignment horizontal="right" vertical="center"/>
    </xf>
    <xf numFmtId="0" fontId="46" fillId="34" borderId="0" xfId="0" applyFont="1" applyFill="1" applyBorder="1" applyAlignment="1">
      <alignment vertical="center"/>
    </xf>
    <xf numFmtId="0" fontId="46" fillId="34" borderId="66" xfId="0" applyFont="1" applyFill="1" applyBorder="1" applyAlignment="1">
      <alignment vertical="center"/>
    </xf>
    <xf numFmtId="0" fontId="49" fillId="34" borderId="69" xfId="0" applyFont="1" applyFill="1" applyBorder="1" applyAlignment="1">
      <alignment horizontal="left" wrapText="1"/>
    </xf>
    <xf numFmtId="0" fontId="49" fillId="34" borderId="70" xfId="0" applyFont="1" applyFill="1" applyBorder="1" applyAlignment="1">
      <alignment horizontal="left" wrapText="1"/>
    </xf>
    <xf numFmtId="0" fontId="49" fillId="34" borderId="0" xfId="0" applyFont="1" applyFill="1" applyBorder="1" applyAlignment="1">
      <alignment horizontal="left"/>
    </xf>
    <xf numFmtId="0" fontId="49" fillId="34" borderId="0" xfId="0" applyFont="1" applyFill="1" applyBorder="1" applyAlignment="1">
      <alignment horizontal="left" wrapText="1"/>
    </xf>
    <xf numFmtId="0" fontId="49" fillId="34" borderId="45" xfId="0" applyFont="1" applyFill="1" applyBorder="1" applyAlignment="1">
      <alignment horizontal="left" wrapText="1"/>
    </xf>
    <xf numFmtId="0" fontId="49" fillId="34" borderId="69" xfId="0" applyFont="1" applyFill="1" applyBorder="1"/>
    <xf numFmtId="0" fontId="50" fillId="34" borderId="0" xfId="0" applyFont="1" applyFill="1"/>
    <xf numFmtId="0" fontId="49" fillId="34" borderId="0" xfId="0" applyFont="1" applyFill="1"/>
    <xf numFmtId="3" fontId="47" fillId="37" borderId="0" xfId="0" applyNumberFormat="1" applyFont="1" applyFill="1" applyBorder="1" applyAlignment="1">
      <alignment vertical="center" wrapText="1"/>
    </xf>
    <xf numFmtId="3" fontId="51" fillId="38" borderId="0" xfId="0" applyNumberFormat="1" applyFont="1" applyFill="1" applyBorder="1" applyAlignment="1">
      <alignment vertical="center" wrapText="1"/>
    </xf>
    <xf numFmtId="3" fontId="47" fillId="37" borderId="0" xfId="28" applyNumberFormat="1" applyFont="1" applyFill="1" applyBorder="1" applyAlignment="1">
      <alignment vertical="center"/>
    </xf>
    <xf numFmtId="3" fontId="47" fillId="37" borderId="0" xfId="0" applyNumberFormat="1" applyFont="1" applyFill="1" applyBorder="1" applyAlignment="1"/>
    <xf numFmtId="3" fontId="46" fillId="0" borderId="52" xfId="0" applyNumberFormat="1" applyFont="1" applyFill="1" applyBorder="1" applyAlignment="1">
      <alignment vertical="center" wrapText="1"/>
    </xf>
    <xf numFmtId="3" fontId="46" fillId="0" borderId="61" xfId="0" applyNumberFormat="1" applyFont="1" applyFill="1" applyBorder="1" applyAlignment="1">
      <alignment vertical="center" wrapText="1"/>
    </xf>
    <xf numFmtId="3" fontId="46" fillId="0" borderId="48" xfId="0" applyNumberFormat="1" applyFont="1" applyFill="1" applyBorder="1" applyAlignment="1">
      <alignment vertical="center" wrapText="1"/>
    </xf>
    <xf numFmtId="3" fontId="46" fillId="0" borderId="49" xfId="0" applyNumberFormat="1" applyFont="1" applyFill="1" applyBorder="1" applyAlignment="1">
      <alignment vertical="center" wrapText="1"/>
    </xf>
    <xf numFmtId="3" fontId="48" fillId="0" borderId="51" xfId="28" applyNumberFormat="1" applyFont="1" applyFill="1" applyBorder="1" applyAlignment="1">
      <alignment vertical="center"/>
    </xf>
    <xf numFmtId="3" fontId="48" fillId="0" borderId="68" xfId="0" applyNumberFormat="1" applyFont="1" applyFill="1" applyBorder="1" applyAlignment="1"/>
    <xf numFmtId="3" fontId="48" fillId="0" borderId="52" xfId="0" applyNumberFormat="1" applyFont="1" applyFill="1" applyBorder="1" applyAlignment="1"/>
    <xf numFmtId="3" fontId="46" fillId="0" borderId="54" xfId="0" applyNumberFormat="1" applyFont="1" applyFill="1" applyBorder="1" applyAlignment="1"/>
    <xf numFmtId="3" fontId="46" fillId="0" borderId="55" xfId="0" applyNumberFormat="1" applyFont="1" applyFill="1" applyBorder="1" applyAlignment="1"/>
    <xf numFmtId="3" fontId="46" fillId="0" borderId="54" xfId="0" applyNumberFormat="1" applyFont="1" applyFill="1" applyBorder="1" applyAlignment="1">
      <alignment vertical="center" wrapText="1"/>
    </xf>
    <xf numFmtId="3" fontId="46" fillId="0" borderId="57" xfId="0" applyNumberFormat="1" applyFont="1" applyFill="1" applyBorder="1" applyAlignment="1"/>
    <xf numFmtId="3" fontId="46" fillId="0" borderId="58" xfId="0" applyNumberFormat="1" applyFont="1" applyFill="1" applyBorder="1" applyAlignment="1"/>
    <xf numFmtId="3" fontId="46" fillId="0" borderId="48" xfId="0" applyNumberFormat="1" applyFont="1" applyFill="1" applyBorder="1" applyAlignment="1"/>
    <xf numFmtId="3" fontId="48" fillId="0" borderId="52" xfId="0" applyNumberFormat="1" applyFont="1" applyFill="1" applyBorder="1" applyAlignment="1">
      <alignment vertical="center" wrapText="1"/>
    </xf>
    <xf numFmtId="3" fontId="48" fillId="0" borderId="61" xfId="0" applyNumberFormat="1" applyFont="1" applyFill="1" applyBorder="1" applyAlignment="1">
      <alignment vertical="center" wrapText="1"/>
    </xf>
    <xf numFmtId="3" fontId="46" fillId="0" borderId="55" xfId="0" applyNumberFormat="1" applyFont="1" applyFill="1" applyBorder="1" applyAlignment="1">
      <alignment vertical="center" wrapText="1"/>
    </xf>
    <xf numFmtId="3" fontId="52" fillId="33" borderId="64" xfId="0" applyNumberFormat="1" applyFont="1" applyFill="1" applyBorder="1" applyAlignment="1">
      <alignment vertical="center" wrapText="1"/>
    </xf>
    <xf numFmtId="3" fontId="52" fillId="33" borderId="65" xfId="0" applyNumberFormat="1" applyFont="1" applyFill="1" applyBorder="1" applyAlignment="1">
      <alignment vertical="center" wrapText="1"/>
    </xf>
    <xf numFmtId="3" fontId="52" fillId="0" borderId="71" xfId="0" applyNumberFormat="1" applyFont="1" applyFill="1" applyBorder="1" applyAlignment="1">
      <alignment vertical="center" wrapText="1"/>
    </xf>
    <xf numFmtId="3" fontId="52" fillId="0" borderId="52" xfId="0" applyNumberFormat="1" applyFont="1" applyFill="1" applyBorder="1" applyAlignment="1">
      <alignment vertical="center" wrapText="1"/>
    </xf>
    <xf numFmtId="3" fontId="52" fillId="0" borderId="61" xfId="0" applyNumberFormat="1" applyFont="1" applyFill="1" applyBorder="1" applyAlignment="1">
      <alignment vertical="center" wrapText="1"/>
    </xf>
    <xf numFmtId="3" fontId="52" fillId="33" borderId="67" xfId="0" applyNumberFormat="1" applyFont="1" applyFill="1" applyBorder="1" applyAlignment="1">
      <alignment vertical="center" wrapText="1"/>
    </xf>
    <xf numFmtId="3" fontId="52" fillId="0" borderId="67" xfId="0" applyNumberFormat="1" applyFont="1" applyFill="1" applyBorder="1" applyAlignment="1">
      <alignment vertical="center" wrapText="1"/>
    </xf>
    <xf numFmtId="3" fontId="52" fillId="0" borderId="72" xfId="0" applyNumberFormat="1" applyFont="1" applyFill="1" applyBorder="1" applyAlignment="1">
      <alignment vertical="center" wrapText="1"/>
    </xf>
    <xf numFmtId="3" fontId="52" fillId="0" borderId="48" xfId="0" applyNumberFormat="1" applyFont="1" applyFill="1" applyBorder="1" applyAlignment="1">
      <alignment vertical="center" wrapText="1"/>
    </xf>
    <xf numFmtId="3" fontId="48" fillId="0" borderId="52" xfId="28" applyNumberFormat="1" applyFont="1" applyBorder="1" applyAlignment="1">
      <alignment vertical="center"/>
    </xf>
    <xf numFmtId="3" fontId="48" fillId="0" borderId="52" xfId="28" applyNumberFormat="1" applyFont="1" applyFill="1" applyBorder="1" applyAlignment="1">
      <alignment vertical="center"/>
    </xf>
    <xf numFmtId="3" fontId="48" fillId="0" borderId="61" xfId="0" applyNumberFormat="1" applyFont="1" applyFill="1" applyBorder="1" applyAlignment="1"/>
    <xf numFmtId="3" fontId="46" fillId="33" borderId="54" xfId="0" applyNumberFormat="1" applyFont="1" applyFill="1" applyBorder="1" applyAlignment="1">
      <alignment vertical="center" wrapText="1"/>
    </xf>
    <xf numFmtId="3" fontId="46" fillId="33" borderId="48" xfId="0" applyNumberFormat="1" applyFont="1" applyFill="1" applyBorder="1" applyAlignment="1">
      <alignment vertical="center" wrapText="1"/>
    </xf>
    <xf numFmtId="3" fontId="48" fillId="0" borderId="63" xfId="28" applyNumberFormat="1" applyFont="1" applyBorder="1" applyAlignment="1">
      <alignment vertical="center"/>
    </xf>
    <xf numFmtId="3" fontId="48" fillId="0" borderId="64" xfId="28" applyNumberFormat="1" applyFont="1" applyFill="1" applyBorder="1" applyAlignment="1">
      <alignment vertical="center"/>
    </xf>
    <xf numFmtId="3" fontId="48" fillId="0" borderId="64" xfId="0" applyNumberFormat="1" applyFont="1" applyFill="1" applyBorder="1" applyAlignment="1"/>
    <xf numFmtId="3" fontId="48" fillId="0" borderId="65" xfId="0" applyNumberFormat="1" applyFont="1" applyFill="1" applyBorder="1" applyAlignment="1"/>
    <xf numFmtId="3" fontId="46" fillId="33" borderId="64" xfId="0" applyNumberFormat="1" applyFont="1" applyFill="1" applyBorder="1" applyAlignment="1">
      <alignment vertical="center" wrapText="1"/>
    </xf>
    <xf numFmtId="3" fontId="46" fillId="33" borderId="67" xfId="0" applyNumberFormat="1" applyFont="1" applyFill="1" applyBorder="1" applyAlignment="1">
      <alignment vertical="center" wrapText="1"/>
    </xf>
    <xf numFmtId="0" fontId="47" fillId="39" borderId="0" xfId="0" applyFont="1" applyFill="1" applyBorder="1" applyAlignment="1">
      <alignment horizontal="right" vertical="center" wrapText="1"/>
    </xf>
    <xf numFmtId="0" fontId="53" fillId="34" borderId="0" xfId="0" applyFont="1" applyFill="1"/>
    <xf numFmtId="0" fontId="29" fillId="0" borderId="0" xfId="0" applyNumberFormat="1" applyFont="1" applyAlignment="1">
      <alignment vertical="top" wrapText="1"/>
    </xf>
    <xf numFmtId="0" fontId="0" fillId="0" borderId="0" xfId="0" applyNumberFormat="1" applyAlignment="1">
      <alignment vertical="top" wrapText="1"/>
    </xf>
    <xf numFmtId="0" fontId="0" fillId="0" borderId="7" xfId="0" applyNumberFormat="1" applyBorder="1" applyAlignment="1">
      <alignment vertical="top" wrapText="1"/>
    </xf>
    <xf numFmtId="0" fontId="0" fillId="0" borderId="8" xfId="0" applyNumberFormat="1" applyBorder="1" applyAlignment="1">
      <alignment vertical="top" wrapText="1"/>
    </xf>
    <xf numFmtId="0" fontId="0" fillId="0" borderId="9" xfId="0" applyNumberFormat="1" applyBorder="1" applyAlignment="1">
      <alignment vertical="top" wrapText="1"/>
    </xf>
    <xf numFmtId="0" fontId="0" fillId="0" borderId="10" xfId="0" applyNumberFormat="1" applyBorder="1" applyAlignment="1">
      <alignment vertical="top" wrapText="1"/>
    </xf>
    <xf numFmtId="0" fontId="0" fillId="0" borderId="11" xfId="0" applyNumberFormat="1" applyBorder="1" applyAlignment="1">
      <alignment vertical="top" wrapText="1"/>
    </xf>
    <xf numFmtId="0" fontId="0" fillId="0" borderId="12" xfId="0" applyNumberFormat="1" applyBorder="1" applyAlignment="1">
      <alignment vertical="top" wrapText="1"/>
    </xf>
    <xf numFmtId="0" fontId="29"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8" xfId="0" applyNumberFormat="1" applyBorder="1" applyAlignment="1">
      <alignment horizontal="center" vertical="top" wrapText="1"/>
    </xf>
    <xf numFmtId="0" fontId="0" fillId="0" borderId="13" xfId="0" applyNumberFormat="1" applyBorder="1" applyAlignment="1">
      <alignment horizontal="center" vertical="top" wrapText="1"/>
    </xf>
    <xf numFmtId="0" fontId="0" fillId="0" borderId="10" xfId="0" applyNumberFormat="1" applyBorder="1" applyAlignment="1">
      <alignment horizontal="center" vertical="top" wrapText="1"/>
    </xf>
    <xf numFmtId="0" fontId="31" fillId="0" borderId="10" xfId="35" quotePrefix="1"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5" xfId="0" applyNumberFormat="1" applyBorder="1" applyAlignment="1">
      <alignment horizontal="center" vertical="top" wrapText="1"/>
    </xf>
    <xf numFmtId="0" fontId="40" fillId="36" borderId="6" xfId="0" applyFont="1" applyFill="1" applyBorder="1" applyAlignment="1">
      <alignment wrapText="1"/>
    </xf>
    <xf numFmtId="0" fontId="40" fillId="36" borderId="44" xfId="0" applyFont="1" applyFill="1" applyBorder="1" applyAlignment="1">
      <alignment wrapText="1"/>
    </xf>
    <xf numFmtId="3" fontId="37" fillId="36" borderId="37" xfId="28" applyNumberFormat="1" applyFont="1" applyFill="1" applyBorder="1" applyAlignment="1">
      <alignment vertical="center"/>
    </xf>
    <xf numFmtId="3" fontId="37" fillId="36" borderId="33" xfId="28" applyNumberFormat="1" applyFont="1" applyFill="1" applyBorder="1" applyAlignment="1">
      <alignment vertical="center"/>
    </xf>
    <xf numFmtId="0" fontId="54" fillId="0" borderId="0" xfId="0" applyFont="1"/>
    <xf numFmtId="0" fontId="38" fillId="33" borderId="73" xfId="0" applyFont="1" applyFill="1" applyBorder="1" applyAlignment="1">
      <alignment horizontal="right" vertical="center" wrapText="1"/>
    </xf>
    <xf numFmtId="0" fontId="38" fillId="33" borderId="74" xfId="0" applyFont="1" applyFill="1" applyBorder="1" applyAlignment="1">
      <alignment horizontal="right" vertical="center" wrapText="1"/>
    </xf>
    <xf numFmtId="3" fontId="38" fillId="33" borderId="74" xfId="0" applyNumberFormat="1" applyFont="1" applyFill="1" applyBorder="1" applyAlignment="1">
      <alignment horizontal="right" vertical="center" wrapText="1"/>
    </xf>
    <xf numFmtId="3" fontId="38" fillId="33" borderId="75" xfId="0" applyNumberFormat="1" applyFont="1" applyFill="1" applyBorder="1" applyAlignment="1">
      <alignment horizontal="right" vertical="center" wrapText="1"/>
    </xf>
    <xf numFmtId="3" fontId="38" fillId="0" borderId="16" xfId="0" applyNumberFormat="1" applyFont="1" applyFill="1" applyBorder="1" applyAlignment="1">
      <alignment horizontal="right" vertical="center" wrapText="1"/>
    </xf>
    <xf numFmtId="0" fontId="37" fillId="0" borderId="6" xfId="0" applyFont="1" applyBorder="1"/>
    <xf numFmtId="3" fontId="38" fillId="33" borderId="76" xfId="0" applyNumberFormat="1" applyFont="1" applyFill="1" applyBorder="1" applyAlignment="1">
      <alignment horizontal="right" vertical="center" wrapText="1"/>
    </xf>
    <xf numFmtId="0" fontId="49" fillId="34" borderId="77" xfId="0" applyFont="1" applyFill="1" applyBorder="1" applyAlignment="1">
      <alignment horizontal="left" wrapText="1"/>
    </xf>
    <xf numFmtId="0" fontId="49" fillId="34" borderId="69" xfId="0" applyFont="1" applyFill="1" applyBorder="1" applyAlignment="1">
      <alignment horizontal="left" wrapText="1"/>
    </xf>
    <xf numFmtId="0" fontId="49" fillId="34" borderId="78" xfId="0" applyFont="1" applyFill="1" applyBorder="1" applyAlignment="1">
      <alignment horizontal="left" wrapText="1"/>
    </xf>
    <xf numFmtId="0" fontId="49" fillId="34" borderId="70" xfId="0" applyFont="1" applyFill="1" applyBorder="1" applyAlignment="1">
      <alignment horizontal="left" wrapText="1"/>
    </xf>
    <xf numFmtId="0" fontId="35" fillId="34" borderId="79" xfId="0" applyFont="1" applyFill="1" applyBorder="1" applyAlignment="1">
      <alignment horizontal="center"/>
    </xf>
    <xf numFmtId="0" fontId="35" fillId="34" borderId="0" xfId="0" applyFont="1" applyFill="1" applyBorder="1" applyAlignment="1">
      <alignment horizont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All Prescription Drug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Online!$F$11:$S$11</c:f>
              <c:numCache>
                <c:formatCode>#,##0</c:formatCode>
                <c:ptCount val="14"/>
                <c:pt idx="0">
                  <c:v>11529</c:v>
                </c:pt>
                <c:pt idx="1">
                  <c:v>12640</c:v>
                </c:pt>
                <c:pt idx="2">
                  <c:v>14153</c:v>
                </c:pt>
                <c:pt idx="3">
                  <c:v>15352</c:v>
                </c:pt>
                <c:pt idx="4">
                  <c:v>18559</c:v>
                </c:pt>
                <c:pt idx="5">
                  <c:v>19601</c:v>
                </c:pt>
                <c:pt idx="6">
                  <c:v>20044</c:v>
                </c:pt>
                <c:pt idx="7">
                  <c:v>20848</c:v>
                </c:pt>
                <c:pt idx="8">
                  <c:v>22134</c:v>
                </c:pt>
                <c:pt idx="9">
                  <c:v>22810</c:v>
                </c:pt>
                <c:pt idx="10">
                  <c:v>22114</c:v>
                </c:pt>
                <c:pt idx="11">
                  <c:v>22767</c:v>
                </c:pt>
                <c:pt idx="12">
                  <c:v>25760</c:v>
                </c:pt>
                <c:pt idx="13">
                  <c:v>29728</c:v>
                </c:pt>
              </c:numCache>
            </c:numRef>
          </c:val>
          <c:extLst>
            <c:ext xmlns:c16="http://schemas.microsoft.com/office/drawing/2014/chart" uri="{C3380CC4-5D6E-409C-BE32-E72D297353CC}">
              <c16:uniqueId val="{00000000-12D0-4368-95E6-850734A5F22E}"/>
            </c:ext>
          </c:extLst>
        </c:ser>
        <c:dLbls>
          <c:showLegendKey val="0"/>
          <c:showVal val="0"/>
          <c:showCatName val="0"/>
          <c:showSerName val="0"/>
          <c:showPercent val="0"/>
          <c:showBubbleSize val="0"/>
        </c:dLbls>
        <c:gapWidth val="100"/>
        <c:axId val="1659884768"/>
        <c:axId val="1"/>
      </c:barChart>
      <c:lineChart>
        <c:grouping val="standard"/>
        <c:varyColors val="0"/>
        <c:ser>
          <c:idx val="1"/>
          <c:order val="1"/>
          <c:tx>
            <c:v>Female</c:v>
          </c:tx>
          <c:spPr>
            <a:ln w="38100">
              <a:solidFill>
                <a:srgbClr val="FFCC00"/>
              </a:solidFill>
              <a:prstDash val="solid"/>
            </a:ln>
          </c:spPr>
          <c:marker>
            <c:symbol val="none"/>
          </c:marker>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Online!$F$12:$S$12</c:f>
              <c:numCache>
                <c:formatCode>#,##0</c:formatCode>
                <c:ptCount val="14"/>
                <c:pt idx="0">
                  <c:v>4765</c:v>
                </c:pt>
                <c:pt idx="1">
                  <c:v>5191</c:v>
                </c:pt>
                <c:pt idx="2">
                  <c:v>5980</c:v>
                </c:pt>
                <c:pt idx="3">
                  <c:v>6351</c:v>
                </c:pt>
                <c:pt idx="4">
                  <c:v>7553</c:v>
                </c:pt>
                <c:pt idx="5">
                  <c:v>8251</c:v>
                </c:pt>
                <c:pt idx="6">
                  <c:v>8275</c:v>
                </c:pt>
                <c:pt idx="7">
                  <c:v>8740</c:v>
                </c:pt>
                <c:pt idx="8">
                  <c:v>9292</c:v>
                </c:pt>
                <c:pt idx="9">
                  <c:v>9771</c:v>
                </c:pt>
                <c:pt idx="10">
                  <c:v>9632</c:v>
                </c:pt>
                <c:pt idx="11">
                  <c:v>10019</c:v>
                </c:pt>
                <c:pt idx="12">
                  <c:v>11181</c:v>
                </c:pt>
                <c:pt idx="13">
                  <c:v>12218</c:v>
                </c:pt>
              </c:numCache>
            </c:numRef>
          </c:val>
          <c:smooth val="0"/>
          <c:extLst>
            <c:ext xmlns:c16="http://schemas.microsoft.com/office/drawing/2014/chart" uri="{C3380CC4-5D6E-409C-BE32-E72D297353CC}">
              <c16:uniqueId val="{00000001-12D0-4368-95E6-850734A5F22E}"/>
            </c:ext>
          </c:extLst>
        </c:ser>
        <c:ser>
          <c:idx val="2"/>
          <c:order val="2"/>
          <c:tx>
            <c:v>Male</c:v>
          </c:tx>
          <c:spPr>
            <a:ln w="38100">
              <a:solidFill>
                <a:srgbClr val="FF6600"/>
              </a:solidFill>
              <a:prstDash val="solid"/>
            </a:ln>
          </c:spPr>
          <c:marker>
            <c:symbol val="none"/>
          </c:marker>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Online!$F$13:$S$13</c:f>
              <c:numCache>
                <c:formatCode>#,##0</c:formatCode>
                <c:ptCount val="14"/>
                <c:pt idx="0">
                  <c:v>6764</c:v>
                </c:pt>
                <c:pt idx="1">
                  <c:v>7449</c:v>
                </c:pt>
                <c:pt idx="2">
                  <c:v>8173</c:v>
                </c:pt>
                <c:pt idx="3">
                  <c:v>9001</c:v>
                </c:pt>
                <c:pt idx="4">
                  <c:v>11006</c:v>
                </c:pt>
                <c:pt idx="5">
                  <c:v>11350</c:v>
                </c:pt>
                <c:pt idx="6">
                  <c:v>11769</c:v>
                </c:pt>
                <c:pt idx="7">
                  <c:v>12108</c:v>
                </c:pt>
                <c:pt idx="8">
                  <c:v>12842</c:v>
                </c:pt>
                <c:pt idx="9">
                  <c:v>13039</c:v>
                </c:pt>
                <c:pt idx="10">
                  <c:v>12482</c:v>
                </c:pt>
                <c:pt idx="11">
                  <c:v>12748</c:v>
                </c:pt>
                <c:pt idx="12">
                  <c:v>14579</c:v>
                </c:pt>
                <c:pt idx="13">
                  <c:v>17510</c:v>
                </c:pt>
              </c:numCache>
            </c:numRef>
          </c:val>
          <c:smooth val="0"/>
          <c:extLst>
            <c:ext xmlns:c16="http://schemas.microsoft.com/office/drawing/2014/chart" uri="{C3380CC4-5D6E-409C-BE32-E72D297353CC}">
              <c16:uniqueId val="{00000002-12D0-4368-95E6-850734A5F22E}"/>
            </c:ext>
          </c:extLst>
        </c:ser>
        <c:dLbls>
          <c:showLegendKey val="0"/>
          <c:showVal val="0"/>
          <c:showCatName val="0"/>
          <c:showSerName val="0"/>
          <c:showPercent val="0"/>
          <c:showBubbleSize val="0"/>
        </c:dLbls>
        <c:marker val="1"/>
        <c:smooth val="0"/>
        <c:axId val="1659884768"/>
        <c:axId val="1"/>
      </c:lineChart>
      <c:catAx>
        <c:axId val="165988476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659884768"/>
        <c:crosses val="autoZero"/>
        <c:crossBetween val="between"/>
      </c:valAx>
      <c:spPr>
        <a:solidFill>
          <a:srgbClr val="FFFFFF"/>
        </a:solidFill>
        <a:ln w="25400">
          <a:noFill/>
        </a:ln>
      </c:spPr>
    </c:plotArea>
    <c:legend>
      <c:legendPos val="r"/>
      <c:layout>
        <c:manualLayout>
          <c:xMode val="edge"/>
          <c:yMode val="edge"/>
          <c:x val="5.8481386453370789E-2"/>
          <c:y val="0.386640415180242"/>
          <c:w val="0.80119499441117981"/>
          <c:h val="6.976969897989329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cat>
            <c:numRef>
              <c:f>'Opioid Combinations'!$E$1:$R$1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'Opioid Combinations'!$E$2:$R$2</c:f>
              <c:numCache>
                <c:formatCode>#,##0</c:formatCode>
                <c:ptCount val="14"/>
                <c:pt idx="0">
                  <c:v>2022</c:v>
                </c:pt>
                <c:pt idx="1">
                  <c:v>2248</c:v>
                </c:pt>
                <c:pt idx="2">
                  <c:v>2627</c:v>
                </c:pt>
                <c:pt idx="3">
                  <c:v>3084</c:v>
                </c:pt>
                <c:pt idx="4">
                  <c:v>3835</c:v>
                </c:pt>
                <c:pt idx="5">
                  <c:v>4500</c:v>
                </c:pt>
                <c:pt idx="6">
                  <c:v>5010</c:v>
                </c:pt>
                <c:pt idx="7">
                  <c:v>5567</c:v>
                </c:pt>
                <c:pt idx="8">
                  <c:v>6497</c:v>
                </c:pt>
                <c:pt idx="9">
                  <c:v>6872</c:v>
                </c:pt>
                <c:pt idx="10">
                  <c:v>6524</c:v>
                </c:pt>
                <c:pt idx="11">
                  <c:v>6973</c:v>
                </c:pt>
                <c:pt idx="12">
                  <c:v>7945</c:v>
                </c:pt>
                <c:pt idx="13">
                  <c:v>8791</c:v>
                </c:pt>
              </c:numCache>
            </c:numRef>
          </c:val>
          <c:extLst>
            <c:ext xmlns:c16="http://schemas.microsoft.com/office/drawing/2014/chart" uri="{C3380CC4-5D6E-409C-BE32-E72D297353CC}">
              <c16:uniqueId val="{00000000-EED0-4789-89E6-1AA41BD8A0A6}"/>
            </c:ext>
          </c:extLst>
        </c:ser>
        <c:dLbls>
          <c:showLegendKey val="0"/>
          <c:showVal val="0"/>
          <c:showCatName val="0"/>
          <c:showSerName val="0"/>
          <c:showPercent val="0"/>
          <c:showBubbleSize val="0"/>
        </c:dLbls>
        <c:gapWidth val="100"/>
        <c:axId val="1701824400"/>
        <c:axId val="1"/>
      </c:barChart>
      <c:lineChart>
        <c:grouping val="standard"/>
        <c:varyColors val="0"/>
        <c:ser>
          <c:idx val="1"/>
          <c:order val="1"/>
          <c:tx>
            <c:strRef>
              <c:f>'Opioid Combinations'!$A$3</c:f>
              <c:strCache>
                <c:ptCount val="1"/>
                <c:pt idx="0">
                  <c:v>Benzodiazepines and Opioids</c:v>
                </c:pt>
              </c:strCache>
            </c:strRef>
          </c:tx>
          <c:spPr>
            <a:ln w="38100">
              <a:solidFill>
                <a:srgbClr val="DD0806"/>
              </a:solidFill>
              <a:prstDash val="solid"/>
            </a:ln>
          </c:spPr>
          <c:marker>
            <c:symbol val="none"/>
          </c:marker>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Combinations'!$E$3:$R$3</c:f>
              <c:numCache>
                <c:formatCode>#,##0</c:formatCode>
                <c:ptCount val="14"/>
                <c:pt idx="0">
                  <c:v>1511</c:v>
                </c:pt>
                <c:pt idx="1">
                  <c:v>1692</c:v>
                </c:pt>
                <c:pt idx="2">
                  <c:v>2048</c:v>
                </c:pt>
                <c:pt idx="3">
                  <c:v>2429</c:v>
                </c:pt>
                <c:pt idx="4">
                  <c:v>3045</c:v>
                </c:pt>
                <c:pt idx="5">
                  <c:v>3605</c:v>
                </c:pt>
                <c:pt idx="6">
                  <c:v>4070</c:v>
                </c:pt>
                <c:pt idx="7">
                  <c:v>4633</c:v>
                </c:pt>
                <c:pt idx="8">
                  <c:v>5517</c:v>
                </c:pt>
                <c:pt idx="9">
                  <c:v>5826</c:v>
                </c:pt>
                <c:pt idx="10">
                  <c:v>5500</c:v>
                </c:pt>
                <c:pt idx="11">
                  <c:v>5868</c:v>
                </c:pt>
                <c:pt idx="12">
                  <c:v>6733</c:v>
                </c:pt>
                <c:pt idx="13">
                  <c:v>7485</c:v>
                </c:pt>
              </c:numCache>
            </c:numRef>
          </c:val>
          <c:smooth val="0"/>
          <c:extLst>
            <c:ext xmlns:c16="http://schemas.microsoft.com/office/drawing/2014/chart" uri="{C3380CC4-5D6E-409C-BE32-E72D297353CC}">
              <c16:uniqueId val="{00000001-EED0-4789-89E6-1AA41BD8A0A6}"/>
            </c:ext>
          </c:extLst>
        </c:ser>
        <c:ser>
          <c:idx val="2"/>
          <c:order val="2"/>
          <c:tx>
            <c:strRef>
              <c:f>'Opioid Combinations'!$A$4</c:f>
              <c:strCache>
                <c:ptCount val="1"/>
                <c:pt idx="0">
                  <c:v>Benzodiazepines without Opioids</c:v>
                </c:pt>
              </c:strCache>
            </c:strRef>
          </c:tx>
          <c:spPr>
            <a:ln w="38100">
              <a:solidFill>
                <a:srgbClr val="666699"/>
              </a:solidFill>
              <a:prstDash val="solid"/>
            </a:ln>
          </c:spPr>
          <c:marker>
            <c:symbol val="none"/>
          </c:marker>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Combinations'!$E$4:$R$4</c:f>
              <c:numCache>
                <c:formatCode>#,##0</c:formatCode>
                <c:ptCount val="14"/>
                <c:pt idx="0">
                  <c:v>511</c:v>
                </c:pt>
                <c:pt idx="1">
                  <c:v>556</c:v>
                </c:pt>
                <c:pt idx="2">
                  <c:v>579</c:v>
                </c:pt>
                <c:pt idx="3">
                  <c:v>655</c:v>
                </c:pt>
                <c:pt idx="4">
                  <c:v>790</c:v>
                </c:pt>
                <c:pt idx="5">
                  <c:v>895</c:v>
                </c:pt>
                <c:pt idx="6">
                  <c:v>940</c:v>
                </c:pt>
                <c:pt idx="7">
                  <c:v>934</c:v>
                </c:pt>
                <c:pt idx="8">
                  <c:v>980</c:v>
                </c:pt>
                <c:pt idx="9">
                  <c:v>1046</c:v>
                </c:pt>
                <c:pt idx="10">
                  <c:v>1024</c:v>
                </c:pt>
                <c:pt idx="11">
                  <c:v>1105</c:v>
                </c:pt>
                <c:pt idx="12">
                  <c:v>1212</c:v>
                </c:pt>
                <c:pt idx="13">
                  <c:v>1306</c:v>
                </c:pt>
              </c:numCache>
            </c:numRef>
          </c:val>
          <c:smooth val="0"/>
          <c:extLst>
            <c:ext xmlns:c16="http://schemas.microsoft.com/office/drawing/2014/chart" uri="{C3380CC4-5D6E-409C-BE32-E72D297353CC}">
              <c16:uniqueId val="{00000002-EED0-4789-89E6-1AA41BD8A0A6}"/>
            </c:ext>
          </c:extLst>
        </c:ser>
        <c:dLbls>
          <c:showLegendKey val="0"/>
          <c:showVal val="0"/>
          <c:showCatName val="0"/>
          <c:showSerName val="0"/>
          <c:showPercent val="0"/>
          <c:showBubbleSize val="0"/>
        </c:dLbls>
        <c:marker val="1"/>
        <c:smooth val="0"/>
        <c:axId val="1701824400"/>
        <c:axId val="1"/>
      </c:lineChart>
      <c:catAx>
        <c:axId val="17018244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24400"/>
        <c:crosses val="autoZero"/>
        <c:crossBetween val="between"/>
      </c:valAx>
      <c:spPr>
        <a:solidFill>
          <a:srgbClr val="FFFFFF"/>
        </a:solidFill>
        <a:ln w="25400">
          <a:noFill/>
        </a:ln>
      </c:spPr>
    </c:plotArea>
    <c:legend>
      <c:legendPos val="r"/>
      <c:layout>
        <c:manualLayout>
          <c:xMode val="edge"/>
          <c:yMode val="edge"/>
          <c:x val="8.3335991884418148E-2"/>
          <c:y val="0.1524976272781009"/>
          <c:w val="0.86567387488099667"/>
          <c:h val="0.12023851381542572"/>
        </c:manualLayout>
      </c:layout>
      <c:overlay val="0"/>
      <c:spPr>
        <a:noFill/>
        <a:ln w="25400">
          <a:noFill/>
        </a:ln>
      </c:sp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cat>
            <c:numRef>
              <c:f>'Opioid Combinations'!$E$1:$R$1</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'Opioid Combinations'!$E$5:$R$5</c:f>
              <c:numCache>
                <c:formatCode>#,##0</c:formatCode>
                <c:ptCount val="14"/>
                <c:pt idx="0">
                  <c:v>4599</c:v>
                </c:pt>
                <c:pt idx="1">
                  <c:v>5199</c:v>
                </c:pt>
                <c:pt idx="2">
                  <c:v>5443</c:v>
                </c:pt>
                <c:pt idx="3">
                  <c:v>6208</c:v>
                </c:pt>
                <c:pt idx="4">
                  <c:v>7448</c:v>
                </c:pt>
                <c:pt idx="5">
                  <c:v>6512</c:v>
                </c:pt>
                <c:pt idx="6">
                  <c:v>5129</c:v>
                </c:pt>
                <c:pt idx="7">
                  <c:v>4350</c:v>
                </c:pt>
                <c:pt idx="8">
                  <c:v>4183</c:v>
                </c:pt>
                <c:pt idx="9">
                  <c:v>4681</c:v>
                </c:pt>
                <c:pt idx="10">
                  <c:v>4404</c:v>
                </c:pt>
                <c:pt idx="11">
                  <c:v>4944</c:v>
                </c:pt>
                <c:pt idx="12">
                  <c:v>5415</c:v>
                </c:pt>
                <c:pt idx="13">
                  <c:v>6784</c:v>
                </c:pt>
              </c:numCache>
            </c:numRef>
          </c:val>
          <c:extLst>
            <c:ext xmlns:c16="http://schemas.microsoft.com/office/drawing/2014/chart" uri="{C3380CC4-5D6E-409C-BE32-E72D297353CC}">
              <c16:uniqueId val="{00000000-A059-4F54-9DE9-FA9C4F33BCE4}"/>
            </c:ext>
          </c:extLst>
        </c:ser>
        <c:dLbls>
          <c:showLegendKey val="0"/>
          <c:showVal val="0"/>
          <c:showCatName val="0"/>
          <c:showSerName val="0"/>
          <c:showPercent val="0"/>
          <c:showBubbleSize val="0"/>
        </c:dLbls>
        <c:gapWidth val="100"/>
        <c:axId val="1701828800"/>
        <c:axId val="1"/>
      </c:barChart>
      <c:lineChart>
        <c:grouping val="standard"/>
        <c:varyColors val="0"/>
        <c:ser>
          <c:idx val="1"/>
          <c:order val="1"/>
          <c:tx>
            <c:strRef>
              <c:f>'Opioid Combinations'!$A$6</c:f>
              <c:strCache>
                <c:ptCount val="1"/>
                <c:pt idx="0">
                  <c:v>Cocaine and opioids </c:v>
                </c:pt>
              </c:strCache>
            </c:strRef>
          </c:tx>
          <c:spPr>
            <a:ln w="38100">
              <a:solidFill>
                <a:srgbClr val="DD0806"/>
              </a:solidFill>
              <a:prstDash val="solid"/>
            </a:ln>
          </c:spPr>
          <c:marker>
            <c:symbol val="none"/>
          </c:marker>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Combinations'!$E$6:$R$6</c:f>
              <c:numCache>
                <c:formatCode>#,##0</c:formatCode>
                <c:ptCount val="14"/>
                <c:pt idx="0">
                  <c:v>2317</c:v>
                </c:pt>
                <c:pt idx="1">
                  <c:v>2456</c:v>
                </c:pt>
                <c:pt idx="2">
                  <c:v>2522</c:v>
                </c:pt>
                <c:pt idx="3">
                  <c:v>2842</c:v>
                </c:pt>
                <c:pt idx="4">
                  <c:v>3372</c:v>
                </c:pt>
                <c:pt idx="5">
                  <c:v>3027</c:v>
                </c:pt>
                <c:pt idx="6">
                  <c:v>2656</c:v>
                </c:pt>
                <c:pt idx="7">
                  <c:v>2210</c:v>
                </c:pt>
                <c:pt idx="8">
                  <c:v>2086</c:v>
                </c:pt>
                <c:pt idx="9">
                  <c:v>2505</c:v>
                </c:pt>
                <c:pt idx="10">
                  <c:v>2448</c:v>
                </c:pt>
                <c:pt idx="11">
                  <c:v>2831</c:v>
                </c:pt>
                <c:pt idx="12">
                  <c:v>3414</c:v>
                </c:pt>
                <c:pt idx="13">
                  <c:v>4506</c:v>
                </c:pt>
              </c:numCache>
            </c:numRef>
          </c:val>
          <c:smooth val="0"/>
          <c:extLst>
            <c:ext xmlns:c16="http://schemas.microsoft.com/office/drawing/2014/chart" uri="{C3380CC4-5D6E-409C-BE32-E72D297353CC}">
              <c16:uniqueId val="{00000001-A059-4F54-9DE9-FA9C4F33BCE4}"/>
            </c:ext>
          </c:extLst>
        </c:ser>
        <c:ser>
          <c:idx val="2"/>
          <c:order val="2"/>
          <c:tx>
            <c:strRef>
              <c:f>'Opioid Combinations'!$A$7</c:f>
              <c:strCache>
                <c:ptCount val="1"/>
                <c:pt idx="0">
                  <c:v>Cocaine without Opioids </c:v>
                </c:pt>
              </c:strCache>
            </c:strRef>
          </c:tx>
          <c:spPr>
            <a:ln w="38100">
              <a:solidFill>
                <a:srgbClr val="666699"/>
              </a:solidFill>
              <a:prstDash val="solid"/>
            </a:ln>
          </c:spPr>
          <c:marker>
            <c:symbol val="none"/>
          </c:marker>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'Opioid Combinations'!$E$7:$R$7</c:f>
              <c:numCache>
                <c:formatCode>#,##0</c:formatCode>
                <c:ptCount val="14"/>
                <c:pt idx="0">
                  <c:v>2282</c:v>
                </c:pt>
                <c:pt idx="1">
                  <c:v>2743</c:v>
                </c:pt>
                <c:pt idx="2">
                  <c:v>2921</c:v>
                </c:pt>
                <c:pt idx="3">
                  <c:v>3366</c:v>
                </c:pt>
                <c:pt idx="4">
                  <c:v>4076</c:v>
                </c:pt>
                <c:pt idx="5">
                  <c:v>3485</c:v>
                </c:pt>
                <c:pt idx="6">
                  <c:v>2473</c:v>
                </c:pt>
                <c:pt idx="7">
                  <c:v>2140</c:v>
                </c:pt>
                <c:pt idx="8">
                  <c:v>2097</c:v>
                </c:pt>
                <c:pt idx="9">
                  <c:v>2176</c:v>
                </c:pt>
                <c:pt idx="10">
                  <c:v>1956</c:v>
                </c:pt>
                <c:pt idx="11">
                  <c:v>2113</c:v>
                </c:pt>
                <c:pt idx="12">
                  <c:v>2001</c:v>
                </c:pt>
                <c:pt idx="13">
                  <c:v>2278</c:v>
                </c:pt>
              </c:numCache>
            </c:numRef>
          </c:val>
          <c:smooth val="0"/>
          <c:extLst>
            <c:ext xmlns:c16="http://schemas.microsoft.com/office/drawing/2014/chart" uri="{C3380CC4-5D6E-409C-BE32-E72D297353CC}">
              <c16:uniqueId val="{00000002-A059-4F54-9DE9-FA9C4F33BCE4}"/>
            </c:ext>
          </c:extLst>
        </c:ser>
        <c:dLbls>
          <c:showLegendKey val="0"/>
          <c:showVal val="0"/>
          <c:showCatName val="0"/>
          <c:showSerName val="0"/>
          <c:showPercent val="0"/>
          <c:showBubbleSize val="0"/>
        </c:dLbls>
        <c:marker val="1"/>
        <c:smooth val="0"/>
        <c:axId val="1701828800"/>
        <c:axId val="1"/>
      </c:lineChart>
      <c:catAx>
        <c:axId val="17018288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28800"/>
        <c:crosses val="autoZero"/>
        <c:crossBetween val="between"/>
      </c:valAx>
      <c:spPr>
        <a:solidFill>
          <a:srgbClr val="FFFFFF"/>
        </a:solidFill>
        <a:ln w="25400">
          <a:noFill/>
        </a:ln>
      </c:spPr>
    </c:plotArea>
    <c:legend>
      <c:legendPos val="r"/>
      <c:layout>
        <c:manualLayout>
          <c:xMode val="edge"/>
          <c:yMode val="edge"/>
          <c:x val="7.8367132354860244E-2"/>
          <c:y val="1.4620337045885229E-2"/>
          <c:w val="0.87055662246377363"/>
          <c:h val="0.11988676377625887"/>
        </c:manualLayout>
      </c:layout>
      <c:overlay val="0"/>
      <c:spPr>
        <a:noFill/>
        <a:ln w="25400">
          <a:noFill/>
        </a:ln>
      </c:sp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Benzodiazepine 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Ages'!$E$15:$R$15</c:f>
              <c:numCache>
                <c:formatCode>#,##0</c:formatCode>
                <c:ptCount val="14"/>
                <c:pt idx="0">
                  <c:v>2022</c:v>
                </c:pt>
                <c:pt idx="1">
                  <c:v>2248</c:v>
                </c:pt>
                <c:pt idx="2">
                  <c:v>2627</c:v>
                </c:pt>
                <c:pt idx="3">
                  <c:v>3084</c:v>
                </c:pt>
                <c:pt idx="4">
                  <c:v>3835</c:v>
                </c:pt>
                <c:pt idx="5">
                  <c:v>4500</c:v>
                </c:pt>
                <c:pt idx="6">
                  <c:v>5010</c:v>
                </c:pt>
                <c:pt idx="7">
                  <c:v>5567</c:v>
                </c:pt>
                <c:pt idx="8">
                  <c:v>6497</c:v>
                </c:pt>
                <c:pt idx="9">
                  <c:v>6872</c:v>
                </c:pt>
                <c:pt idx="10">
                  <c:v>6524</c:v>
                </c:pt>
                <c:pt idx="11">
                  <c:v>6973</c:v>
                </c:pt>
                <c:pt idx="12">
                  <c:v>7945</c:v>
                </c:pt>
                <c:pt idx="13">
                  <c:v>8791</c:v>
                </c:pt>
              </c:numCache>
            </c:numRef>
          </c:val>
          <c:extLst>
            <c:ext xmlns:c16="http://schemas.microsoft.com/office/drawing/2014/chart" uri="{C3380CC4-5D6E-409C-BE32-E72D297353CC}">
              <c16:uniqueId val="{00000000-9E2F-488E-B7F7-97E91AD94CBF}"/>
            </c:ext>
          </c:extLst>
        </c:ser>
        <c:dLbls>
          <c:showLegendKey val="0"/>
          <c:showVal val="0"/>
          <c:showCatName val="0"/>
          <c:showSerName val="0"/>
          <c:showPercent val="0"/>
          <c:showBubbleSize val="0"/>
        </c:dLbls>
        <c:gapWidth val="100"/>
        <c:axId val="1659885968"/>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Ages'!$E$16:$R$16</c:f>
              <c:numCache>
                <c:formatCode>General</c:formatCode>
                <c:ptCount val="14"/>
                <c:pt idx="0">
                  <c:v>763</c:v>
                </c:pt>
                <c:pt idx="1">
                  <c:v>885</c:v>
                </c:pt>
                <c:pt idx="2" formatCode="#,##0">
                  <c:v>1079</c:v>
                </c:pt>
                <c:pt idx="3" formatCode="#,##0">
                  <c:v>1209</c:v>
                </c:pt>
                <c:pt idx="4" formatCode="#,##0">
                  <c:v>1472</c:v>
                </c:pt>
                <c:pt idx="5" formatCode="#,##0">
                  <c:v>1894</c:v>
                </c:pt>
                <c:pt idx="6" formatCode="#,##0">
                  <c:v>2046</c:v>
                </c:pt>
                <c:pt idx="7" formatCode="#,##0">
                  <c:v>2281</c:v>
                </c:pt>
                <c:pt idx="8" formatCode="#,##0">
                  <c:v>2579</c:v>
                </c:pt>
                <c:pt idx="9" formatCode="#,##0">
                  <c:v>2902</c:v>
                </c:pt>
                <c:pt idx="10" formatCode="#,##0">
                  <c:v>2789</c:v>
                </c:pt>
                <c:pt idx="11" formatCode="#,##0">
                  <c:v>3026</c:v>
                </c:pt>
                <c:pt idx="12" formatCode="#,##0">
                  <c:v>3487</c:v>
                </c:pt>
                <c:pt idx="13" formatCode="#,##0">
                  <c:v>3779</c:v>
                </c:pt>
              </c:numCache>
            </c:numRef>
          </c:val>
          <c:smooth val="0"/>
          <c:extLst>
            <c:ext xmlns:c16="http://schemas.microsoft.com/office/drawing/2014/chart" uri="{C3380CC4-5D6E-409C-BE32-E72D297353CC}">
              <c16:uniqueId val="{00000001-9E2F-488E-B7F7-97E91AD94CBF}"/>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Ages'!$E$17:$R$17</c:f>
              <c:numCache>
                <c:formatCode>#,##0</c:formatCode>
                <c:ptCount val="14"/>
                <c:pt idx="0">
                  <c:v>1259</c:v>
                </c:pt>
                <c:pt idx="1">
                  <c:v>1363</c:v>
                </c:pt>
                <c:pt idx="2">
                  <c:v>1548</c:v>
                </c:pt>
                <c:pt idx="3">
                  <c:v>1875</c:v>
                </c:pt>
                <c:pt idx="4">
                  <c:v>2363</c:v>
                </c:pt>
                <c:pt idx="5">
                  <c:v>2606</c:v>
                </c:pt>
                <c:pt idx="6">
                  <c:v>2964</c:v>
                </c:pt>
                <c:pt idx="7">
                  <c:v>3286</c:v>
                </c:pt>
                <c:pt idx="8">
                  <c:v>3918</c:v>
                </c:pt>
                <c:pt idx="9">
                  <c:v>3970</c:v>
                </c:pt>
                <c:pt idx="10">
                  <c:v>3735</c:v>
                </c:pt>
                <c:pt idx="11">
                  <c:v>3947</c:v>
                </c:pt>
                <c:pt idx="12">
                  <c:v>4458</c:v>
                </c:pt>
                <c:pt idx="13">
                  <c:v>5012</c:v>
                </c:pt>
              </c:numCache>
            </c:numRef>
          </c:val>
          <c:smooth val="0"/>
          <c:extLst>
            <c:ext xmlns:c16="http://schemas.microsoft.com/office/drawing/2014/chart" uri="{C3380CC4-5D6E-409C-BE32-E72D297353CC}">
              <c16:uniqueId val="{00000002-9E2F-488E-B7F7-97E91AD94CBF}"/>
            </c:ext>
          </c:extLst>
        </c:ser>
        <c:dLbls>
          <c:showLegendKey val="0"/>
          <c:showVal val="0"/>
          <c:showCatName val="0"/>
          <c:showSerName val="0"/>
          <c:showPercent val="0"/>
          <c:showBubbleSize val="0"/>
        </c:dLbls>
        <c:marker val="1"/>
        <c:smooth val="0"/>
        <c:axId val="1659885968"/>
        <c:axId val="1"/>
      </c:lineChart>
      <c:catAx>
        <c:axId val="165988596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659885968"/>
        <c:crosses val="autoZero"/>
        <c:crossBetween val="between"/>
      </c:valAx>
      <c:spPr>
        <a:solidFill>
          <a:srgbClr val="FFFFFF"/>
        </a:solidFill>
        <a:ln w="25400">
          <a:noFill/>
        </a:ln>
      </c:spPr>
    </c:plotArea>
    <c:legend>
      <c:legendPos val="r"/>
      <c:layout>
        <c:manualLayout>
          <c:xMode val="edge"/>
          <c:yMode val="edge"/>
          <c:x val="0.11726759722744395"/>
          <c:y val="0.24118466802209212"/>
          <c:w val="0.80132858105420035"/>
          <c:h val="7.0590634543051353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Cocaine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Ages'!$E$21:$R$21</c:f>
              <c:numCache>
                <c:formatCode>#,##0</c:formatCode>
                <c:ptCount val="14"/>
                <c:pt idx="0">
                  <c:v>4599</c:v>
                </c:pt>
                <c:pt idx="1">
                  <c:v>5199</c:v>
                </c:pt>
                <c:pt idx="2">
                  <c:v>5443</c:v>
                </c:pt>
                <c:pt idx="3">
                  <c:v>6208</c:v>
                </c:pt>
                <c:pt idx="4">
                  <c:v>7448</c:v>
                </c:pt>
                <c:pt idx="5">
                  <c:v>6512</c:v>
                </c:pt>
                <c:pt idx="6">
                  <c:v>5129</c:v>
                </c:pt>
                <c:pt idx="7">
                  <c:v>4350</c:v>
                </c:pt>
                <c:pt idx="8">
                  <c:v>4183</c:v>
                </c:pt>
                <c:pt idx="9">
                  <c:v>4681</c:v>
                </c:pt>
                <c:pt idx="10">
                  <c:v>4404</c:v>
                </c:pt>
                <c:pt idx="11">
                  <c:v>4944</c:v>
                </c:pt>
                <c:pt idx="12">
                  <c:v>5415</c:v>
                </c:pt>
                <c:pt idx="13">
                  <c:v>6784</c:v>
                </c:pt>
              </c:numCache>
            </c:numRef>
          </c:val>
          <c:extLst>
            <c:ext xmlns:c16="http://schemas.microsoft.com/office/drawing/2014/chart" uri="{C3380CC4-5D6E-409C-BE32-E72D297353CC}">
              <c16:uniqueId val="{00000000-72B7-4F8F-8343-B24E4B3A6D3B}"/>
            </c:ext>
          </c:extLst>
        </c:ser>
        <c:dLbls>
          <c:showLegendKey val="0"/>
          <c:showVal val="0"/>
          <c:showCatName val="0"/>
          <c:showSerName val="0"/>
          <c:showPercent val="0"/>
          <c:showBubbleSize val="0"/>
        </c:dLbls>
        <c:gapWidth val="100"/>
        <c:axId val="1659886368"/>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Ages'!$E$22:$R$22</c:f>
              <c:numCache>
                <c:formatCode>#,##0</c:formatCode>
                <c:ptCount val="14"/>
                <c:pt idx="0">
                  <c:v>1143</c:v>
                </c:pt>
                <c:pt idx="1">
                  <c:v>1322</c:v>
                </c:pt>
                <c:pt idx="2">
                  <c:v>1405</c:v>
                </c:pt>
                <c:pt idx="3">
                  <c:v>1620</c:v>
                </c:pt>
                <c:pt idx="4">
                  <c:v>1860</c:v>
                </c:pt>
                <c:pt idx="5">
                  <c:v>1665</c:v>
                </c:pt>
                <c:pt idx="6">
                  <c:v>1322</c:v>
                </c:pt>
                <c:pt idx="7">
                  <c:v>1141</c:v>
                </c:pt>
                <c:pt idx="8">
                  <c:v>1132</c:v>
                </c:pt>
                <c:pt idx="9">
                  <c:v>1314</c:v>
                </c:pt>
                <c:pt idx="10">
                  <c:v>1262</c:v>
                </c:pt>
                <c:pt idx="11">
                  <c:v>1376</c:v>
                </c:pt>
                <c:pt idx="12">
                  <c:v>1535</c:v>
                </c:pt>
                <c:pt idx="13">
                  <c:v>1899</c:v>
                </c:pt>
              </c:numCache>
            </c:numRef>
          </c:val>
          <c:smooth val="0"/>
          <c:extLst>
            <c:ext xmlns:c16="http://schemas.microsoft.com/office/drawing/2014/chart" uri="{C3380CC4-5D6E-409C-BE32-E72D297353CC}">
              <c16:uniqueId val="{00000001-72B7-4F8F-8343-B24E4B3A6D3B}"/>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Ages'!$E$23:$R$23</c:f>
              <c:numCache>
                <c:formatCode>#,##0</c:formatCode>
                <c:ptCount val="14"/>
                <c:pt idx="0">
                  <c:v>3456</c:v>
                </c:pt>
                <c:pt idx="1">
                  <c:v>3877</c:v>
                </c:pt>
                <c:pt idx="2">
                  <c:v>4038</c:v>
                </c:pt>
                <c:pt idx="3">
                  <c:v>4588</c:v>
                </c:pt>
                <c:pt idx="4">
                  <c:v>5588</c:v>
                </c:pt>
                <c:pt idx="5">
                  <c:v>4847</c:v>
                </c:pt>
                <c:pt idx="6">
                  <c:v>3807</c:v>
                </c:pt>
                <c:pt idx="7">
                  <c:v>3209</c:v>
                </c:pt>
                <c:pt idx="8">
                  <c:v>3051</c:v>
                </c:pt>
                <c:pt idx="9">
                  <c:v>3367</c:v>
                </c:pt>
                <c:pt idx="10">
                  <c:v>3142</c:v>
                </c:pt>
                <c:pt idx="11">
                  <c:v>3568</c:v>
                </c:pt>
                <c:pt idx="12">
                  <c:v>3880</c:v>
                </c:pt>
                <c:pt idx="13">
                  <c:v>4885</c:v>
                </c:pt>
              </c:numCache>
            </c:numRef>
          </c:val>
          <c:smooth val="0"/>
          <c:extLst>
            <c:ext xmlns:c16="http://schemas.microsoft.com/office/drawing/2014/chart" uri="{C3380CC4-5D6E-409C-BE32-E72D297353CC}">
              <c16:uniqueId val="{00000002-72B7-4F8F-8343-B24E4B3A6D3B}"/>
            </c:ext>
          </c:extLst>
        </c:ser>
        <c:dLbls>
          <c:showLegendKey val="0"/>
          <c:showVal val="0"/>
          <c:showCatName val="0"/>
          <c:showSerName val="0"/>
          <c:showPercent val="0"/>
          <c:showBubbleSize val="0"/>
        </c:dLbls>
        <c:marker val="1"/>
        <c:smooth val="0"/>
        <c:axId val="1659886368"/>
        <c:axId val="1"/>
      </c:lineChart>
      <c:catAx>
        <c:axId val="165988636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659886368"/>
        <c:crosses val="autoZero"/>
        <c:crossBetween val="between"/>
      </c:valAx>
      <c:spPr>
        <a:solidFill>
          <a:srgbClr val="FFFFFF"/>
        </a:solidFill>
        <a:ln w="25400">
          <a:noFill/>
        </a:ln>
      </c:spPr>
    </c:plotArea>
    <c:legend>
      <c:legendPos val="r"/>
      <c:layout>
        <c:manualLayout>
          <c:xMode val="edge"/>
          <c:yMode val="edge"/>
          <c:x val="0.11333691123672016"/>
          <c:y val="0.24412594446138594"/>
          <c:w val="0.80502541363729163"/>
          <c:h val="7.0590634543051353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Heroin Overdose Deaths</a:t>
            </a:r>
          </a:p>
        </c:rich>
      </c:tx>
      <c:overlay val="0"/>
      <c:spPr>
        <a:noFill/>
        <a:ln w="25400">
          <a:noFill/>
        </a:ln>
      </c:spPr>
    </c:title>
    <c:autoTitleDeleted val="0"/>
    <c:plotArea>
      <c:layout>
        <c:manualLayout>
          <c:layoutTarget val="inner"/>
          <c:xMode val="edge"/>
          <c:yMode val="edge"/>
          <c:x val="0.10474764968397929"/>
          <c:y val="0.20493498312710925"/>
          <c:w val="0.82230464236160339"/>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dLbls>
            <c:dLbl>
              <c:idx val="13"/>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CA7-47B9-BCE2-72D85BA9CF3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Online!$F$26:$S$26</c:f>
              <c:numCache>
                <c:formatCode>#,##0</c:formatCode>
                <c:ptCount val="14"/>
                <c:pt idx="0">
                  <c:v>2089</c:v>
                </c:pt>
                <c:pt idx="1">
                  <c:v>2080</c:v>
                </c:pt>
                <c:pt idx="2">
                  <c:v>1878</c:v>
                </c:pt>
                <c:pt idx="3">
                  <c:v>2009</c:v>
                </c:pt>
                <c:pt idx="4">
                  <c:v>2088</c:v>
                </c:pt>
                <c:pt idx="5">
                  <c:v>2399</c:v>
                </c:pt>
                <c:pt idx="6">
                  <c:v>3041</c:v>
                </c:pt>
                <c:pt idx="7">
                  <c:v>3278</c:v>
                </c:pt>
                <c:pt idx="8">
                  <c:v>3036</c:v>
                </c:pt>
                <c:pt idx="9">
                  <c:v>4397</c:v>
                </c:pt>
                <c:pt idx="10">
                  <c:v>5925</c:v>
                </c:pt>
                <c:pt idx="11">
                  <c:v>8257</c:v>
                </c:pt>
                <c:pt idx="12">
                  <c:v>10574</c:v>
                </c:pt>
                <c:pt idx="13">
                  <c:v>12989</c:v>
                </c:pt>
              </c:numCache>
            </c:numRef>
          </c:val>
          <c:extLst>
            <c:ext xmlns:c16="http://schemas.microsoft.com/office/drawing/2014/chart" uri="{C3380CC4-5D6E-409C-BE32-E72D297353CC}">
              <c16:uniqueId val="{00000001-CCA7-47B9-BCE2-72D85BA9CF3E}"/>
            </c:ext>
          </c:extLst>
        </c:ser>
        <c:dLbls>
          <c:showLegendKey val="0"/>
          <c:showVal val="0"/>
          <c:showCatName val="0"/>
          <c:showSerName val="0"/>
          <c:showPercent val="0"/>
          <c:showBubbleSize val="0"/>
        </c:dLbls>
        <c:gapWidth val="100"/>
        <c:axId val="1701818000"/>
        <c:axId val="1"/>
      </c:barChart>
      <c:lineChart>
        <c:grouping val="standard"/>
        <c:varyColors val="0"/>
        <c:ser>
          <c:idx val="1"/>
          <c:order val="1"/>
          <c:tx>
            <c:v>  Female</c:v>
          </c:tx>
          <c:spPr>
            <a:ln w="38100">
              <a:solidFill>
                <a:srgbClr val="FFCC00"/>
              </a:solidFill>
              <a:prstDash val="solid"/>
            </a:ln>
          </c:spPr>
          <c:marker>
            <c:symbol val="none"/>
          </c:marker>
          <c:dLbls>
            <c:dLbl>
              <c:idx val="13"/>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A7-47B9-BCE2-72D85BA9CF3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Online!$F$27:$S$27</c:f>
              <c:numCache>
                <c:formatCode>#,##0</c:formatCode>
                <c:ptCount val="14"/>
                <c:pt idx="0">
                  <c:v>359</c:v>
                </c:pt>
                <c:pt idx="1">
                  <c:v>358</c:v>
                </c:pt>
                <c:pt idx="2">
                  <c:v>341</c:v>
                </c:pt>
                <c:pt idx="3">
                  <c:v>389</c:v>
                </c:pt>
                <c:pt idx="4">
                  <c:v>344</c:v>
                </c:pt>
                <c:pt idx="5">
                  <c:v>399</c:v>
                </c:pt>
                <c:pt idx="6">
                  <c:v>551</c:v>
                </c:pt>
                <c:pt idx="7">
                  <c:v>577</c:v>
                </c:pt>
                <c:pt idx="8">
                  <c:v>584</c:v>
                </c:pt>
                <c:pt idx="9">
                  <c:v>878</c:v>
                </c:pt>
                <c:pt idx="10">
                  <c:v>1213</c:v>
                </c:pt>
                <c:pt idx="11">
                  <c:v>1732</c:v>
                </c:pt>
                <c:pt idx="12">
                  <c:v>2414</c:v>
                </c:pt>
                <c:pt idx="13">
                  <c:v>3108</c:v>
                </c:pt>
              </c:numCache>
            </c:numRef>
          </c:val>
          <c:smooth val="0"/>
          <c:extLst>
            <c:ext xmlns:c16="http://schemas.microsoft.com/office/drawing/2014/chart" uri="{C3380CC4-5D6E-409C-BE32-E72D297353CC}">
              <c16:uniqueId val="{00000003-CCA7-47B9-BCE2-72D85BA9CF3E}"/>
            </c:ext>
          </c:extLst>
        </c:ser>
        <c:ser>
          <c:idx val="2"/>
          <c:order val="2"/>
          <c:tx>
            <c:strRef>
              <c:f>Online!$B$28</c:f>
              <c:strCache>
                <c:ptCount val="1"/>
                <c:pt idx="0">
                  <c:v>  Male</c:v>
                </c:pt>
              </c:strCache>
            </c:strRef>
          </c:tx>
          <c:spPr>
            <a:ln w="38100">
              <a:solidFill>
                <a:srgbClr val="FF6600"/>
              </a:solidFill>
              <a:prstDash val="solid"/>
            </a:ln>
          </c:spPr>
          <c:marker>
            <c:symbol val="none"/>
          </c:marker>
          <c:dLbls>
            <c:dLbl>
              <c:idx val="13"/>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A7-47B9-BCE2-72D85BA9CF3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Online!$F$28:$S$28</c:f>
              <c:numCache>
                <c:formatCode>#,##0</c:formatCode>
                <c:ptCount val="14"/>
                <c:pt idx="0">
                  <c:v>1730</c:v>
                </c:pt>
                <c:pt idx="1">
                  <c:v>1722</c:v>
                </c:pt>
                <c:pt idx="2">
                  <c:v>1537</c:v>
                </c:pt>
                <c:pt idx="3">
                  <c:v>1620</c:v>
                </c:pt>
                <c:pt idx="4">
                  <c:v>1744</c:v>
                </c:pt>
                <c:pt idx="5">
                  <c:v>2000</c:v>
                </c:pt>
                <c:pt idx="6">
                  <c:v>2490</c:v>
                </c:pt>
                <c:pt idx="7">
                  <c:v>2701</c:v>
                </c:pt>
                <c:pt idx="8">
                  <c:v>2452</c:v>
                </c:pt>
                <c:pt idx="9">
                  <c:v>3519</c:v>
                </c:pt>
                <c:pt idx="10">
                  <c:v>4712</c:v>
                </c:pt>
                <c:pt idx="11">
                  <c:v>6525</c:v>
                </c:pt>
                <c:pt idx="12">
                  <c:v>8160</c:v>
                </c:pt>
                <c:pt idx="13">
                  <c:v>9881</c:v>
                </c:pt>
              </c:numCache>
            </c:numRef>
          </c:val>
          <c:smooth val="0"/>
          <c:extLst>
            <c:ext xmlns:c16="http://schemas.microsoft.com/office/drawing/2014/chart" uri="{C3380CC4-5D6E-409C-BE32-E72D297353CC}">
              <c16:uniqueId val="{00000005-CCA7-47B9-BCE2-72D85BA9CF3E}"/>
            </c:ext>
          </c:extLst>
        </c:ser>
        <c:dLbls>
          <c:showLegendKey val="0"/>
          <c:showVal val="0"/>
          <c:showCatName val="0"/>
          <c:showSerName val="0"/>
          <c:showPercent val="0"/>
          <c:showBubbleSize val="0"/>
        </c:dLbls>
        <c:marker val="1"/>
        <c:smooth val="0"/>
        <c:axId val="1701818000"/>
        <c:axId val="1"/>
      </c:lineChart>
      <c:catAx>
        <c:axId val="17018180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18000"/>
        <c:crosses val="autoZero"/>
        <c:crossBetween val="between"/>
      </c:valAx>
      <c:spPr>
        <a:solidFill>
          <a:srgbClr val="FFFFFF"/>
        </a:solidFill>
        <a:ln w="25400">
          <a:noFill/>
        </a:ln>
      </c:spPr>
    </c:plotArea>
    <c:legend>
      <c:legendPos val="r"/>
      <c:layout>
        <c:manualLayout>
          <c:xMode val="edge"/>
          <c:yMode val="edge"/>
          <c:x val="5.7284979285841794E-2"/>
          <c:y val="0.37501250655528456"/>
          <c:w val="0.80362642369566639"/>
          <c:h val="6.8184092100960839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All Illicit Drug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Ages'!$E$18:$R$18</c:f>
              <c:numCache>
                <c:formatCode>#,##0</c:formatCode>
                <c:ptCount val="14"/>
                <c:pt idx="0">
                  <c:v>6838</c:v>
                </c:pt>
                <c:pt idx="1">
                  <c:v>7653</c:v>
                </c:pt>
                <c:pt idx="2">
                  <c:v>7911</c:v>
                </c:pt>
                <c:pt idx="3">
                  <c:v>8923</c:v>
                </c:pt>
                <c:pt idx="4">
                  <c:v>10039</c:v>
                </c:pt>
                <c:pt idx="5">
                  <c:v>9418</c:v>
                </c:pt>
                <c:pt idx="6">
                  <c:v>8612</c:v>
                </c:pt>
                <c:pt idx="7">
                  <c:v>8446</c:v>
                </c:pt>
                <c:pt idx="8">
                  <c:v>8408</c:v>
                </c:pt>
                <c:pt idx="9">
                  <c:v>10284</c:v>
                </c:pt>
                <c:pt idx="10">
                  <c:v>11641</c:v>
                </c:pt>
                <c:pt idx="11">
                  <c:v>14775</c:v>
                </c:pt>
                <c:pt idx="12">
                  <c:v>17465</c:v>
                </c:pt>
                <c:pt idx="13">
                  <c:v>21823</c:v>
                </c:pt>
              </c:numCache>
            </c:numRef>
          </c:val>
          <c:extLst>
            <c:ext xmlns:c16="http://schemas.microsoft.com/office/drawing/2014/chart" uri="{C3380CC4-5D6E-409C-BE32-E72D297353CC}">
              <c16:uniqueId val="{00000000-11EA-4025-838C-8E0EE1947027}"/>
            </c:ext>
          </c:extLst>
        </c:ser>
        <c:dLbls>
          <c:showLegendKey val="0"/>
          <c:showVal val="0"/>
          <c:showCatName val="0"/>
          <c:showSerName val="0"/>
          <c:showPercent val="0"/>
          <c:showBubbleSize val="0"/>
        </c:dLbls>
        <c:gapWidth val="100"/>
        <c:axId val="1701824800"/>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Ages'!$E$19:$R$19</c:f>
              <c:numCache>
                <c:formatCode>#,##0</c:formatCode>
                <c:ptCount val="14"/>
                <c:pt idx="0">
                  <c:v>1627</c:v>
                </c:pt>
                <c:pt idx="1">
                  <c:v>1854</c:v>
                </c:pt>
                <c:pt idx="2">
                  <c:v>2001</c:v>
                </c:pt>
                <c:pt idx="3">
                  <c:v>2251</c:v>
                </c:pt>
                <c:pt idx="4">
                  <c:v>2456</c:v>
                </c:pt>
                <c:pt idx="5">
                  <c:v>2301</c:v>
                </c:pt>
                <c:pt idx="6">
                  <c:v>2055</c:v>
                </c:pt>
                <c:pt idx="7">
                  <c:v>2043</c:v>
                </c:pt>
                <c:pt idx="8">
                  <c:v>2159</c:v>
                </c:pt>
                <c:pt idx="9">
                  <c:v>2636</c:v>
                </c:pt>
                <c:pt idx="10">
                  <c:v>2957</c:v>
                </c:pt>
                <c:pt idx="11">
                  <c:v>3707</c:v>
                </c:pt>
                <c:pt idx="12">
                  <c:v>4472</c:v>
                </c:pt>
                <c:pt idx="13">
                  <c:v>5770</c:v>
                </c:pt>
              </c:numCache>
            </c:numRef>
          </c:val>
          <c:smooth val="0"/>
          <c:extLst>
            <c:ext xmlns:c16="http://schemas.microsoft.com/office/drawing/2014/chart" uri="{C3380CC4-5D6E-409C-BE32-E72D297353CC}">
              <c16:uniqueId val="{00000001-11EA-4025-838C-8E0EE1947027}"/>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Ages'!$E$20:$R$20</c:f>
              <c:numCache>
                <c:formatCode>#,##0</c:formatCode>
                <c:ptCount val="14"/>
                <c:pt idx="0">
                  <c:v>5211</c:v>
                </c:pt>
                <c:pt idx="1">
                  <c:v>5799</c:v>
                </c:pt>
                <c:pt idx="2">
                  <c:v>5910</c:v>
                </c:pt>
                <c:pt idx="3">
                  <c:v>6672</c:v>
                </c:pt>
                <c:pt idx="4">
                  <c:v>7583</c:v>
                </c:pt>
                <c:pt idx="5">
                  <c:v>7117</c:v>
                </c:pt>
                <c:pt idx="6">
                  <c:v>6557</c:v>
                </c:pt>
                <c:pt idx="7">
                  <c:v>6403</c:v>
                </c:pt>
                <c:pt idx="8">
                  <c:v>6249</c:v>
                </c:pt>
                <c:pt idx="9">
                  <c:v>7648</c:v>
                </c:pt>
                <c:pt idx="10">
                  <c:v>8684</c:v>
                </c:pt>
                <c:pt idx="11">
                  <c:v>11068</c:v>
                </c:pt>
                <c:pt idx="12">
                  <c:v>12993</c:v>
                </c:pt>
                <c:pt idx="13">
                  <c:v>16053</c:v>
                </c:pt>
              </c:numCache>
            </c:numRef>
          </c:val>
          <c:smooth val="0"/>
          <c:extLst>
            <c:ext xmlns:c16="http://schemas.microsoft.com/office/drawing/2014/chart" uri="{C3380CC4-5D6E-409C-BE32-E72D297353CC}">
              <c16:uniqueId val="{00000002-11EA-4025-838C-8E0EE1947027}"/>
            </c:ext>
          </c:extLst>
        </c:ser>
        <c:dLbls>
          <c:showLegendKey val="0"/>
          <c:showVal val="0"/>
          <c:showCatName val="0"/>
          <c:showSerName val="0"/>
          <c:showPercent val="0"/>
          <c:showBubbleSize val="0"/>
        </c:dLbls>
        <c:marker val="1"/>
        <c:smooth val="0"/>
        <c:axId val="1701824800"/>
        <c:axId val="1"/>
      </c:lineChart>
      <c:catAx>
        <c:axId val="17018248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24800"/>
        <c:crosses val="autoZero"/>
        <c:crossBetween val="between"/>
      </c:valAx>
      <c:spPr>
        <a:solidFill>
          <a:srgbClr val="FFFFFF"/>
        </a:solidFill>
        <a:ln w="25400">
          <a:noFill/>
        </a:ln>
      </c:spPr>
    </c:plotArea>
    <c:legend>
      <c:legendPos val="r"/>
      <c:layout>
        <c:manualLayout>
          <c:xMode val="edge"/>
          <c:yMode val="edge"/>
          <c:x val="6.1565952290774328E-2"/>
          <c:y val="0.38776821231414343"/>
          <c:w val="0.80534921374958857"/>
          <c:h val="6.414211030760268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Opioid</a:t>
            </a:r>
            <a:r>
              <a:rPr lang="en-US" sz="1800" baseline="0"/>
              <a:t> Analgesics (excluding fentanyl category) </a:t>
            </a:r>
            <a:r>
              <a:rPr lang="en-US" sz="1800"/>
              <a:t>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Ages'!$E$12:$R$12</c:f>
              <c:numCache>
                <c:formatCode>#,##0</c:formatCode>
                <c:ptCount val="14"/>
                <c:pt idx="0">
                  <c:v>9349</c:v>
                </c:pt>
                <c:pt idx="1">
                  <c:v>10266</c:v>
                </c:pt>
                <c:pt idx="2">
                  <c:v>11000</c:v>
                </c:pt>
                <c:pt idx="3">
                  <c:v>12068</c:v>
                </c:pt>
                <c:pt idx="4">
                  <c:v>13989</c:v>
                </c:pt>
                <c:pt idx="5">
                  <c:v>15046</c:v>
                </c:pt>
                <c:pt idx="6">
                  <c:v>15560</c:v>
                </c:pt>
                <c:pt idx="7">
                  <c:v>15800</c:v>
                </c:pt>
                <c:pt idx="8">
                  <c:v>16655</c:v>
                </c:pt>
                <c:pt idx="9">
                  <c:v>17552</c:v>
                </c:pt>
                <c:pt idx="10">
                  <c:v>16652</c:v>
                </c:pt>
                <c:pt idx="11">
                  <c:v>16443</c:v>
                </c:pt>
                <c:pt idx="12">
                  <c:v>16941</c:v>
                </c:pt>
                <c:pt idx="13">
                  <c:v>17536</c:v>
                </c:pt>
              </c:numCache>
            </c:numRef>
          </c:val>
          <c:extLst>
            <c:ext xmlns:c16="http://schemas.microsoft.com/office/drawing/2014/chart" uri="{C3380CC4-5D6E-409C-BE32-E72D297353CC}">
              <c16:uniqueId val="{00000000-CAC9-4B67-8C9F-7F26238D98C4}"/>
            </c:ext>
          </c:extLst>
        </c:ser>
        <c:dLbls>
          <c:showLegendKey val="0"/>
          <c:showVal val="0"/>
          <c:showCatName val="0"/>
          <c:showSerName val="0"/>
          <c:showPercent val="0"/>
          <c:showBubbleSize val="0"/>
        </c:dLbls>
        <c:gapWidth val="100"/>
        <c:axId val="1701829200"/>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Ages'!$E$13:$R$13</c:f>
              <c:numCache>
                <c:formatCode>General</c:formatCode>
                <c:ptCount val="14"/>
                <c:pt idx="0">
                  <c:v>3030</c:v>
                </c:pt>
                <c:pt idx="1">
                  <c:v>3360</c:v>
                </c:pt>
                <c:pt idx="2">
                  <c:v>3767</c:v>
                </c:pt>
                <c:pt idx="3">
                  <c:v>4265</c:v>
                </c:pt>
                <c:pt idx="4">
                  <c:v>4924</c:v>
                </c:pt>
                <c:pt idx="5">
                  <c:v>5528</c:v>
                </c:pt>
                <c:pt idx="6">
                  <c:v>5628</c:v>
                </c:pt>
                <c:pt idx="7">
                  <c:v>5865</c:v>
                </c:pt>
                <c:pt idx="8">
                  <c:v>6308</c:v>
                </c:pt>
                <c:pt idx="9">
                  <c:v>6834</c:v>
                </c:pt>
                <c:pt idx="10" formatCode="#,##0">
                  <c:v>6743</c:v>
                </c:pt>
                <c:pt idx="11" formatCode="#,##0">
                  <c:v>6796</c:v>
                </c:pt>
                <c:pt idx="12" formatCode="#,##0">
                  <c:v>7143</c:v>
                </c:pt>
                <c:pt idx="13" formatCode="#,##0">
                  <c:v>7429</c:v>
                </c:pt>
              </c:numCache>
            </c:numRef>
          </c:val>
          <c:smooth val="0"/>
          <c:extLst>
            <c:ext xmlns:c16="http://schemas.microsoft.com/office/drawing/2014/chart" uri="{C3380CC4-5D6E-409C-BE32-E72D297353CC}">
              <c16:uniqueId val="{00000001-CAC9-4B67-8C9F-7F26238D98C4}"/>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Ages'!$E$14:$R$14</c:f>
              <c:numCache>
                <c:formatCode>General</c:formatCode>
                <c:ptCount val="14"/>
                <c:pt idx="0">
                  <c:v>6319</c:v>
                </c:pt>
                <c:pt idx="1">
                  <c:v>6906</c:v>
                </c:pt>
                <c:pt idx="2">
                  <c:v>7233</c:v>
                </c:pt>
                <c:pt idx="3">
                  <c:v>7803</c:v>
                </c:pt>
                <c:pt idx="4">
                  <c:v>9065</c:v>
                </c:pt>
                <c:pt idx="5">
                  <c:v>9518</c:v>
                </c:pt>
                <c:pt idx="6">
                  <c:v>9932</c:v>
                </c:pt>
                <c:pt idx="7">
                  <c:v>9935</c:v>
                </c:pt>
                <c:pt idx="8">
                  <c:v>10347</c:v>
                </c:pt>
                <c:pt idx="9">
                  <c:v>10718</c:v>
                </c:pt>
                <c:pt idx="10" formatCode="#,##0">
                  <c:v>9909</c:v>
                </c:pt>
                <c:pt idx="11" formatCode="#,##0">
                  <c:v>9647</c:v>
                </c:pt>
                <c:pt idx="12" formatCode="#,##0">
                  <c:v>9798</c:v>
                </c:pt>
                <c:pt idx="13" formatCode="#,##0">
                  <c:v>10107</c:v>
                </c:pt>
              </c:numCache>
            </c:numRef>
          </c:val>
          <c:smooth val="0"/>
          <c:extLst>
            <c:ext xmlns:c16="http://schemas.microsoft.com/office/drawing/2014/chart" uri="{C3380CC4-5D6E-409C-BE32-E72D297353CC}">
              <c16:uniqueId val="{00000002-CAC9-4B67-8C9F-7F26238D98C4}"/>
            </c:ext>
          </c:extLst>
        </c:ser>
        <c:dLbls>
          <c:showLegendKey val="0"/>
          <c:showVal val="0"/>
          <c:showCatName val="0"/>
          <c:showSerName val="0"/>
          <c:showPercent val="0"/>
          <c:showBubbleSize val="0"/>
        </c:dLbls>
        <c:marker val="1"/>
        <c:smooth val="0"/>
        <c:axId val="1701829200"/>
        <c:axId val="1"/>
      </c:lineChart>
      <c:catAx>
        <c:axId val="17018292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29200"/>
        <c:crosses val="autoZero"/>
        <c:crossBetween val="between"/>
      </c:valAx>
      <c:spPr>
        <a:solidFill>
          <a:srgbClr val="FFFFFF"/>
        </a:solidFill>
        <a:ln w="25400">
          <a:noFill/>
        </a:ln>
      </c:spPr>
    </c:plotArea>
    <c:legend>
      <c:legendPos val="r"/>
      <c:layout>
        <c:manualLayout>
          <c:xMode val="edge"/>
          <c:yMode val="edge"/>
          <c:x val="0.10869908478873606"/>
          <c:y val="0.40721561866098321"/>
          <c:w val="0.80147458517561387"/>
          <c:h val="6.648418263852787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Total Overdose Deaths</a:t>
            </a:r>
          </a:p>
        </c:rich>
      </c:tx>
      <c:overlay val="0"/>
      <c:spPr>
        <a:noFill/>
        <a:ln w="25400">
          <a:noFill/>
        </a:ln>
      </c:spPr>
    </c:title>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dLbls>
            <c:dLbl>
              <c:idx val="16"/>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98-480F-8B3C-C23863AEDC7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Online!$C$8:$S$8</c:f>
              <c:numCache>
                <c:formatCode>#,##0</c:formatCode>
                <c:ptCount val="17"/>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numCache>
            </c:numRef>
          </c:val>
          <c:extLst>
            <c:ext xmlns:c16="http://schemas.microsoft.com/office/drawing/2014/chart" uri="{C3380CC4-5D6E-409C-BE32-E72D297353CC}">
              <c16:uniqueId val="{00000001-CB98-480F-8B3C-C23863AEDC70}"/>
            </c:ext>
          </c:extLst>
        </c:ser>
        <c:dLbls>
          <c:showLegendKey val="0"/>
          <c:showVal val="0"/>
          <c:showCatName val="0"/>
          <c:showSerName val="0"/>
          <c:showPercent val="0"/>
          <c:showBubbleSize val="0"/>
        </c:dLbls>
        <c:gapWidth val="100"/>
        <c:axId val="1701833200"/>
        <c:axId val="1"/>
      </c:barChart>
      <c:lineChart>
        <c:grouping val="standard"/>
        <c:varyColors val="0"/>
        <c:ser>
          <c:idx val="1"/>
          <c:order val="1"/>
          <c:tx>
            <c:strRef>
              <c:f>Online!$B$9</c:f>
              <c:strCache>
                <c:ptCount val="1"/>
                <c:pt idx="0">
                  <c:v>  Female</c:v>
                </c:pt>
              </c:strCache>
            </c:strRef>
          </c:tx>
          <c:spPr>
            <a:ln w="38100">
              <a:solidFill>
                <a:srgbClr val="FFCC00"/>
              </a:solidFill>
              <a:prstDash val="solid"/>
            </a:ln>
          </c:spPr>
          <c:marker>
            <c:symbol val="none"/>
          </c:marker>
          <c:dLbls>
            <c:dLbl>
              <c:idx val="16"/>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98-480F-8B3C-C23863AEDC7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Online!$C$9:$S$9</c:f>
              <c:numCache>
                <c:formatCode>#,##0</c:formatCode>
                <c:ptCount val="17"/>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numCache>
            </c:numRef>
          </c:val>
          <c:smooth val="0"/>
          <c:extLst>
            <c:ext xmlns:c16="http://schemas.microsoft.com/office/drawing/2014/chart" uri="{C3380CC4-5D6E-409C-BE32-E72D297353CC}">
              <c16:uniqueId val="{00000003-CB98-480F-8B3C-C23863AEDC70}"/>
            </c:ext>
          </c:extLst>
        </c:ser>
        <c:ser>
          <c:idx val="2"/>
          <c:order val="2"/>
          <c:tx>
            <c:strRef>
              <c:f>Online!$B$10</c:f>
              <c:strCache>
                <c:ptCount val="1"/>
                <c:pt idx="0">
                  <c:v>  Male</c:v>
                </c:pt>
              </c:strCache>
            </c:strRef>
          </c:tx>
          <c:spPr>
            <a:ln w="38100">
              <a:solidFill>
                <a:srgbClr val="FF6600"/>
              </a:solidFill>
              <a:prstDash val="solid"/>
            </a:ln>
          </c:spPr>
          <c:marker>
            <c:symbol val="none"/>
          </c:marker>
          <c:dLbls>
            <c:dLbl>
              <c:idx val="16"/>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98-480F-8B3C-C23863AEDC7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Online!$C$10:$S$10</c:f>
              <c:numCache>
                <c:formatCode>#,##0</c:formatCode>
                <c:ptCount val="17"/>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numCache>
            </c:numRef>
          </c:val>
          <c:smooth val="0"/>
          <c:extLst>
            <c:ext xmlns:c16="http://schemas.microsoft.com/office/drawing/2014/chart" uri="{C3380CC4-5D6E-409C-BE32-E72D297353CC}">
              <c16:uniqueId val="{00000005-CB98-480F-8B3C-C23863AEDC70}"/>
            </c:ext>
          </c:extLst>
        </c:ser>
        <c:dLbls>
          <c:showLegendKey val="0"/>
          <c:showVal val="0"/>
          <c:showCatName val="0"/>
          <c:showSerName val="0"/>
          <c:showPercent val="0"/>
          <c:showBubbleSize val="0"/>
        </c:dLbls>
        <c:marker val="1"/>
        <c:smooth val="0"/>
        <c:axId val="1701833200"/>
        <c:axId val="1"/>
      </c:lineChart>
      <c:catAx>
        <c:axId val="17018332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33200"/>
        <c:crosses val="autoZero"/>
        <c:crossBetween val="between"/>
      </c:valAx>
      <c:spPr>
        <a:solidFill>
          <a:srgbClr val="FFFFFF"/>
        </a:solidFill>
        <a:ln w="25400">
          <a:noFill/>
        </a:ln>
      </c:spPr>
    </c:plotArea>
    <c:legend>
      <c:legendPos val="r"/>
      <c:layout>
        <c:manualLayout>
          <c:xMode val="edge"/>
          <c:yMode val="edge"/>
          <c:x val="0.11755327215393134"/>
          <c:y val="0.27860143445037666"/>
          <c:w val="0.32451325834043016"/>
          <c:h val="0.19062203409762613"/>
        </c:manualLayout>
      </c:layout>
      <c:overlay val="0"/>
      <c:spPr>
        <a:noFill/>
        <a:ln w="25400">
          <a:noFill/>
        </a:ln>
      </c:sp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Illicit</a:t>
            </a:r>
            <a:r>
              <a:rPr lang="en-US" sz="1800" baseline="0"/>
              <a:t> Opioids (including heroin and fentanyl categories)</a:t>
            </a:r>
            <a:r>
              <a:rPr lang="en-US" sz="1800"/>
              <a:t> 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Ages'!$E$30:$R$30</c:f>
              <c:numCache>
                <c:formatCode>#,##0</c:formatCode>
                <c:ptCount val="14"/>
                <c:pt idx="0">
                  <c:v>3369</c:v>
                </c:pt>
                <c:pt idx="1">
                  <c:v>3464</c:v>
                </c:pt>
                <c:pt idx="2">
                  <c:v>3529</c:v>
                </c:pt>
                <c:pt idx="3">
                  <c:v>3717</c:v>
                </c:pt>
                <c:pt idx="4">
                  <c:v>4682</c:v>
                </c:pt>
                <c:pt idx="5">
                  <c:v>4599</c:v>
                </c:pt>
                <c:pt idx="6">
                  <c:v>5319</c:v>
                </c:pt>
                <c:pt idx="7">
                  <c:v>6195</c:v>
                </c:pt>
                <c:pt idx="8">
                  <c:v>5998</c:v>
                </c:pt>
                <c:pt idx="9">
                  <c:v>7019</c:v>
                </c:pt>
                <c:pt idx="10">
                  <c:v>8484</c:v>
                </c:pt>
                <c:pt idx="11">
                  <c:v>11153</c:v>
                </c:pt>
                <c:pt idx="12">
                  <c:v>15091</c:v>
                </c:pt>
                <c:pt idx="13">
                  <c:v>19884</c:v>
                </c:pt>
              </c:numCache>
            </c:numRef>
          </c:val>
          <c:extLst>
            <c:ext xmlns:c16="http://schemas.microsoft.com/office/drawing/2014/chart" uri="{C3380CC4-5D6E-409C-BE32-E72D297353CC}">
              <c16:uniqueId val="{00000000-CBB2-48F9-8CD0-0CEF5D876194}"/>
            </c:ext>
          </c:extLst>
        </c:ser>
        <c:dLbls>
          <c:showLegendKey val="0"/>
          <c:showVal val="0"/>
          <c:showCatName val="0"/>
          <c:showSerName val="0"/>
          <c:showPercent val="0"/>
          <c:showBubbleSize val="0"/>
        </c:dLbls>
        <c:gapWidth val="100"/>
        <c:axId val="1701832000"/>
        <c:axId val="1"/>
      </c:barChart>
      <c:lineChart>
        <c:grouping val="standard"/>
        <c:varyColors val="0"/>
        <c:ser>
          <c:idx val="1"/>
          <c:order val="1"/>
          <c:tx>
            <c:strRef>
              <c:f>'All Deaths All Ages'!$A$7</c:f>
              <c:strCache>
                <c:ptCount val="1"/>
                <c:pt idx="0">
                  <c:v>  Female</c:v>
                </c:pt>
              </c:strCache>
            </c:strRef>
          </c:tx>
          <c:spPr>
            <a:ln w="38100">
              <a:solidFill>
                <a:srgbClr val="FFCC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Ages'!$E$31:$R$31</c:f>
              <c:numCache>
                <c:formatCode>General</c:formatCode>
                <c:ptCount val="14"/>
                <c:pt idx="0">
                  <c:v>968</c:v>
                </c:pt>
                <c:pt idx="1">
                  <c:v>998</c:v>
                </c:pt>
                <c:pt idx="2">
                  <c:v>1133</c:v>
                </c:pt>
                <c:pt idx="3">
                  <c:v>1203</c:v>
                </c:pt>
                <c:pt idx="4">
                  <c:v>1349</c:v>
                </c:pt>
                <c:pt idx="5">
                  <c:v>1449</c:v>
                </c:pt>
                <c:pt idx="6">
                  <c:v>1621</c:v>
                </c:pt>
                <c:pt idx="7">
                  <c:v>2012</c:v>
                </c:pt>
                <c:pt idx="8">
                  <c:v>2016</c:v>
                </c:pt>
                <c:pt idx="9">
                  <c:v>2114</c:v>
                </c:pt>
                <c:pt idx="10" formatCode="#,##0">
                  <c:v>2389</c:v>
                </c:pt>
                <c:pt idx="11" formatCode="#,##0">
                  <c:v>3105</c:v>
                </c:pt>
                <c:pt idx="12" formatCode="#,##0">
                  <c:v>4218</c:v>
                </c:pt>
                <c:pt idx="13" formatCode="#,##0">
                  <c:v>5458</c:v>
                </c:pt>
              </c:numCache>
            </c:numRef>
          </c:val>
          <c:smooth val="0"/>
          <c:extLst>
            <c:ext xmlns:c16="http://schemas.microsoft.com/office/drawing/2014/chart" uri="{C3380CC4-5D6E-409C-BE32-E72D297353CC}">
              <c16:uniqueId val="{00000001-CBB2-48F9-8CD0-0CEF5D876194}"/>
            </c:ext>
          </c:extLst>
        </c:ser>
        <c:ser>
          <c:idx val="2"/>
          <c:order val="2"/>
          <c:tx>
            <c:strRef>
              <c:f>'All Deaths All Ages'!$A$8</c:f>
              <c:strCache>
                <c:ptCount val="1"/>
                <c:pt idx="0">
                  <c:v>  Male</c:v>
                </c:pt>
              </c:strCache>
            </c:strRef>
          </c:tx>
          <c:spPr>
            <a:ln w="38100">
              <a:solidFill>
                <a:srgbClr val="FF6600"/>
              </a:solidFill>
              <a:prstDash val="solid"/>
            </a:ln>
          </c:spPr>
          <c:marker>
            <c:symbol val="none"/>
          </c:marker>
          <c:cat>
            <c:numRef>
              <c:f>'All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'All Deaths All Ages'!$E$32:$R$32</c:f>
              <c:numCache>
                <c:formatCode>#,##0</c:formatCode>
                <c:ptCount val="14"/>
                <c:pt idx="0">
                  <c:v>2401</c:v>
                </c:pt>
                <c:pt idx="1">
                  <c:v>2466</c:v>
                </c:pt>
                <c:pt idx="2">
                  <c:v>2396</c:v>
                </c:pt>
                <c:pt idx="3">
                  <c:v>2514</c:v>
                </c:pt>
                <c:pt idx="4">
                  <c:v>3333</c:v>
                </c:pt>
                <c:pt idx="5">
                  <c:v>3150</c:v>
                </c:pt>
                <c:pt idx="6">
                  <c:v>3698</c:v>
                </c:pt>
                <c:pt idx="7">
                  <c:v>4183</c:v>
                </c:pt>
                <c:pt idx="8">
                  <c:v>3982</c:v>
                </c:pt>
                <c:pt idx="9">
                  <c:v>4905</c:v>
                </c:pt>
                <c:pt idx="10">
                  <c:v>6095</c:v>
                </c:pt>
                <c:pt idx="11">
                  <c:v>8048</c:v>
                </c:pt>
                <c:pt idx="12">
                  <c:v>10873</c:v>
                </c:pt>
                <c:pt idx="13">
                  <c:v>14426</c:v>
                </c:pt>
              </c:numCache>
            </c:numRef>
          </c:val>
          <c:smooth val="0"/>
          <c:extLst>
            <c:ext xmlns:c16="http://schemas.microsoft.com/office/drawing/2014/chart" uri="{C3380CC4-5D6E-409C-BE32-E72D297353CC}">
              <c16:uniqueId val="{00000002-CBB2-48F9-8CD0-0CEF5D876194}"/>
            </c:ext>
          </c:extLst>
        </c:ser>
        <c:dLbls>
          <c:showLegendKey val="0"/>
          <c:showVal val="0"/>
          <c:showCatName val="0"/>
          <c:showSerName val="0"/>
          <c:showPercent val="0"/>
          <c:showBubbleSize val="0"/>
        </c:dLbls>
        <c:marker val="1"/>
        <c:smooth val="0"/>
        <c:axId val="1701832000"/>
        <c:axId val="1"/>
      </c:lineChart>
      <c:catAx>
        <c:axId val="17018320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32000"/>
        <c:crosses val="autoZero"/>
        <c:crossBetween val="between"/>
      </c:valAx>
      <c:spPr>
        <a:solidFill>
          <a:srgbClr val="FFFFFF"/>
        </a:solidFill>
        <a:ln w="25400">
          <a:noFill/>
        </a:ln>
      </c:spPr>
    </c:plotArea>
    <c:legend>
      <c:legendPos val="r"/>
      <c:layout>
        <c:manualLayout>
          <c:xMode val="edge"/>
          <c:yMode val="edge"/>
          <c:x val="0.11835703727992894"/>
          <c:y val="0.43932116034916813"/>
          <c:w val="0.80105415086560605"/>
          <c:h val="6.9366499002500234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baseline="0"/>
              <a:t> Opioid </a:t>
            </a:r>
            <a:r>
              <a:rPr lang="en-US" sz="1800"/>
              <a:t>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val>
            <c:numRef>
              <c:f>Online!$F$29:$S$29</c:f>
              <c:numCache>
                <c:formatCode>#,##0</c:formatCode>
                <c:ptCount val="14"/>
                <c:pt idx="0">
                  <c:v>11917</c:v>
                </c:pt>
                <c:pt idx="1">
                  <c:v>12939</c:v>
                </c:pt>
                <c:pt idx="2">
                  <c:v>13755</c:v>
                </c:pt>
                <c:pt idx="3">
                  <c:v>14917</c:v>
                </c:pt>
                <c:pt idx="4">
                  <c:v>17545</c:v>
                </c:pt>
                <c:pt idx="5">
                  <c:v>18515</c:v>
                </c:pt>
                <c:pt idx="6">
                  <c:v>19582</c:v>
                </c:pt>
                <c:pt idx="7">
                  <c:v>20422</c:v>
                </c:pt>
                <c:pt idx="8">
                  <c:v>21088</c:v>
                </c:pt>
                <c:pt idx="9">
                  <c:v>22784</c:v>
                </c:pt>
                <c:pt idx="10">
                  <c:v>23164</c:v>
                </c:pt>
                <c:pt idx="11">
                  <c:v>25050</c:v>
                </c:pt>
                <c:pt idx="12">
                  <c:v>28647</c:v>
                </c:pt>
                <c:pt idx="13">
                  <c:v>33091</c:v>
                </c:pt>
              </c:numCache>
            </c:numRef>
          </c:val>
          <c:extLst>
            <c:ext xmlns:c16="http://schemas.microsoft.com/office/drawing/2014/chart" uri="{C3380CC4-5D6E-409C-BE32-E72D297353CC}">
              <c16:uniqueId val="{00000000-A3C4-4A94-8CE3-65F8EFE22508}"/>
            </c:ext>
          </c:extLst>
        </c:ser>
        <c:dLbls>
          <c:showLegendKey val="0"/>
          <c:showVal val="0"/>
          <c:showCatName val="0"/>
          <c:showSerName val="0"/>
          <c:showPercent val="0"/>
          <c:showBubbleSize val="0"/>
        </c:dLbls>
        <c:gapWidth val="100"/>
        <c:axId val="1701822800"/>
        <c:axId val="1"/>
      </c:barChart>
      <c:lineChart>
        <c:grouping val="standard"/>
        <c:varyColors val="0"/>
        <c:ser>
          <c:idx val="1"/>
          <c:order val="1"/>
          <c:tx>
            <c:v>Female</c:v>
          </c:tx>
          <c:spPr>
            <a:ln w="38100">
              <a:solidFill>
                <a:srgbClr val="FFCC00"/>
              </a:solidFill>
              <a:prstDash val="solid"/>
            </a:ln>
          </c:spPr>
          <c:marker>
            <c:symbol val="none"/>
          </c:marker>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Online!$F$30:$S$30</c:f>
              <c:numCache>
                <c:formatCode>#,##0</c:formatCode>
                <c:ptCount val="14"/>
                <c:pt idx="0">
                  <c:v>3759</c:v>
                </c:pt>
                <c:pt idx="1">
                  <c:v>4137</c:v>
                </c:pt>
                <c:pt idx="2">
                  <c:v>4642</c:v>
                </c:pt>
                <c:pt idx="3">
                  <c:v>5161</c:v>
                </c:pt>
                <c:pt idx="4">
                  <c:v>5945</c:v>
                </c:pt>
                <c:pt idx="5">
                  <c:v>6581</c:v>
                </c:pt>
                <c:pt idx="6">
                  <c:v>6819</c:v>
                </c:pt>
                <c:pt idx="7">
                  <c:v>7287</c:v>
                </c:pt>
                <c:pt idx="8">
                  <c:v>7733</c:v>
                </c:pt>
                <c:pt idx="9">
                  <c:v>8325</c:v>
                </c:pt>
                <c:pt idx="10">
                  <c:v>8431</c:v>
                </c:pt>
                <c:pt idx="11">
                  <c:v>9054</c:v>
                </c:pt>
                <c:pt idx="12">
                  <c:v>10227</c:v>
                </c:pt>
                <c:pt idx="13">
                  <c:v>11420</c:v>
                </c:pt>
              </c:numCache>
            </c:numRef>
          </c:val>
          <c:smooth val="0"/>
          <c:extLst>
            <c:ext xmlns:c16="http://schemas.microsoft.com/office/drawing/2014/chart" uri="{C3380CC4-5D6E-409C-BE32-E72D297353CC}">
              <c16:uniqueId val="{00000001-A3C4-4A94-8CE3-65F8EFE22508}"/>
            </c:ext>
          </c:extLst>
        </c:ser>
        <c:ser>
          <c:idx val="2"/>
          <c:order val="2"/>
          <c:tx>
            <c:v>Male</c:v>
          </c:tx>
          <c:spPr>
            <a:ln w="38100">
              <a:solidFill>
                <a:srgbClr val="FF6600"/>
              </a:solidFill>
              <a:prstDash val="solid"/>
            </a:ln>
          </c:spPr>
          <c:marker>
            <c:symbol val="none"/>
          </c:marker>
          <c:cat>
            <c:numRef>
              <c:f>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Online!$F$31:$S$31</c:f>
              <c:numCache>
                <c:formatCode>#,##0</c:formatCode>
                <c:ptCount val="14"/>
                <c:pt idx="0">
                  <c:v>8158</c:v>
                </c:pt>
                <c:pt idx="1">
                  <c:v>8802</c:v>
                </c:pt>
                <c:pt idx="2">
                  <c:v>9113</c:v>
                </c:pt>
                <c:pt idx="3">
                  <c:v>9756</c:v>
                </c:pt>
                <c:pt idx="4">
                  <c:v>11600</c:v>
                </c:pt>
                <c:pt idx="5">
                  <c:v>11934</c:v>
                </c:pt>
                <c:pt idx="6">
                  <c:v>12763</c:v>
                </c:pt>
                <c:pt idx="7">
                  <c:v>13135</c:v>
                </c:pt>
                <c:pt idx="8">
                  <c:v>13355</c:v>
                </c:pt>
                <c:pt idx="9">
                  <c:v>14459</c:v>
                </c:pt>
                <c:pt idx="10">
                  <c:v>14733</c:v>
                </c:pt>
                <c:pt idx="11">
                  <c:v>15996</c:v>
                </c:pt>
                <c:pt idx="12">
                  <c:v>18420</c:v>
                </c:pt>
                <c:pt idx="13">
                  <c:v>21671</c:v>
                </c:pt>
              </c:numCache>
            </c:numRef>
          </c:val>
          <c:smooth val="0"/>
          <c:extLst>
            <c:ext xmlns:c16="http://schemas.microsoft.com/office/drawing/2014/chart" uri="{C3380CC4-5D6E-409C-BE32-E72D297353CC}">
              <c16:uniqueId val="{00000002-A3C4-4A94-8CE3-65F8EFE22508}"/>
            </c:ext>
          </c:extLst>
        </c:ser>
        <c:dLbls>
          <c:showLegendKey val="0"/>
          <c:showVal val="0"/>
          <c:showCatName val="0"/>
          <c:showSerName val="0"/>
          <c:showPercent val="0"/>
          <c:showBubbleSize val="0"/>
        </c:dLbls>
        <c:marker val="1"/>
        <c:smooth val="0"/>
        <c:axId val="1701822800"/>
        <c:axId val="1"/>
      </c:lineChart>
      <c:catAx>
        <c:axId val="17018228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1701822800"/>
        <c:crosses val="autoZero"/>
        <c:crossBetween val="between"/>
      </c:valAx>
      <c:spPr>
        <a:solidFill>
          <a:srgbClr val="FFFFFF"/>
        </a:solidFill>
        <a:ln w="25400">
          <a:noFill/>
        </a:ln>
      </c:spPr>
    </c:plotArea>
    <c:legend>
      <c:legendPos val="r"/>
      <c:layout>
        <c:manualLayout>
          <c:xMode val="edge"/>
          <c:yMode val="edge"/>
          <c:x val="0.11815456650812217"/>
          <c:y val="0.36706439055489709"/>
          <c:w val="0.79968380520714577"/>
          <c:h val="6.9366499002500234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1381125</xdr:colOff>
      <xdr:row>2</xdr:row>
      <xdr:rowOff>190500</xdr:rowOff>
    </xdr:to>
    <xdr:pic>
      <xdr:nvPicPr>
        <xdr:cNvPr id="3074" name="Picture 1">
          <a:extLst>
            <a:ext uri="{FF2B5EF4-FFF2-40B4-BE49-F238E27FC236}">
              <a16:creationId xmlns:a16="http://schemas.microsoft.com/office/drawing/2014/main" id="{693BFEEC-E357-4A53-B9C1-6611AE6E34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875" y="257175"/>
          <a:ext cx="11906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0.01754</cdr:x>
      <cdr:y>0.89295</cdr:y>
    </cdr:from>
    <cdr:to>
      <cdr:x>0.40506</cdr:x>
      <cdr:y>0.96847</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0.09019</cdr:x>
      <cdr:y>0.92531</cdr:y>
    </cdr:from>
    <cdr:to>
      <cdr:x>0.30618</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0.38129</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0.09019</cdr:x>
      <cdr:y>0.92531</cdr:y>
    </cdr:from>
    <cdr:to>
      <cdr:x>0.30618</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0.38129</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0.02894</cdr:x>
      <cdr:y>0.88348</cdr:y>
    </cdr:from>
    <cdr:to>
      <cdr:x>0.41474</cdr:x>
      <cdr:y>0.92871</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0.01754</cdr:x>
      <cdr:y>0.8944</cdr:y>
    </cdr:from>
    <cdr:to>
      <cdr:x>0.40506</cdr:x>
      <cdr:y>0.96871</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0.08995</cdr:x>
      <cdr:y>0.92627</cdr:y>
    </cdr:from>
    <cdr:to>
      <cdr:x>0.30593</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0.92071</cdr:y>
    </cdr:from>
    <cdr:to>
      <cdr:x>0.38129</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0.08995</cdr:x>
      <cdr:y>0.92627</cdr:y>
    </cdr:from>
    <cdr:to>
      <cdr:x>0.30593</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0.92071</cdr:y>
    </cdr:from>
    <cdr:to>
      <cdr:x>0.38129</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0.02894</cdr:x>
      <cdr:y>0.88494</cdr:y>
    </cdr:from>
    <cdr:to>
      <cdr:x>0.41449</cdr:x>
      <cdr:y>0.92968</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66675</xdr:colOff>
      <xdr:row>13</xdr:row>
      <xdr:rowOff>28575</xdr:rowOff>
    </xdr:from>
    <xdr:to>
      <xdr:col>9</xdr:col>
      <xdr:colOff>352425</xdr:colOff>
      <xdr:row>30</xdr:row>
      <xdr:rowOff>38100</xdr:rowOff>
    </xdr:to>
    <xdr:graphicFrame macro="">
      <xdr:nvGraphicFramePr>
        <xdr:cNvPr id="4099" name="Chart 3">
          <a:extLst>
            <a:ext uri="{FF2B5EF4-FFF2-40B4-BE49-F238E27FC236}">
              <a16:creationId xmlns:a16="http://schemas.microsoft.com/office/drawing/2014/main" id="{A08F0BC7-96C8-453C-AD1A-A54992CD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13</xdr:row>
      <xdr:rowOff>9525</xdr:rowOff>
    </xdr:from>
    <xdr:to>
      <xdr:col>19</xdr:col>
      <xdr:colOff>285750</xdr:colOff>
      <xdr:row>30</xdr:row>
      <xdr:rowOff>28575</xdr:rowOff>
    </xdr:to>
    <xdr:graphicFrame macro="">
      <xdr:nvGraphicFramePr>
        <xdr:cNvPr id="4100" name="Chart 3">
          <a:extLst>
            <a:ext uri="{FF2B5EF4-FFF2-40B4-BE49-F238E27FC236}">
              <a16:creationId xmlns:a16="http://schemas.microsoft.com/office/drawing/2014/main" id="{CC5FBFC5-1C92-4107-8EEF-9C4C1380A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0.08995</cdr:x>
      <cdr:y>0.9253</cdr:y>
    </cdr:from>
    <cdr:to>
      <cdr:x>0.30471</cdr:x>
      <cdr:y>0.99758</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0.37981</cdr:x>
      <cdr:y>0.99758</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0.08995</cdr:x>
      <cdr:y>0.9253</cdr:y>
    </cdr:from>
    <cdr:to>
      <cdr:x>0.30471</cdr:x>
      <cdr:y>0.99758</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0.37981</cdr:x>
      <cdr:y>0.99758</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0.02894</cdr:x>
      <cdr:y>0.88348</cdr:y>
    </cdr:from>
    <cdr:to>
      <cdr:x>0.41278</cdr:x>
      <cdr:y>0.92871</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0.08946</cdr:x>
      <cdr:y>0.92555</cdr:y>
    </cdr:from>
    <cdr:to>
      <cdr:x>0.30471</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0.91998</cdr:y>
    </cdr:from>
    <cdr:to>
      <cdr:x>0.38006</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0.08946</cdr:x>
      <cdr:y>0.92555</cdr:y>
    </cdr:from>
    <cdr:to>
      <cdr:x>0.30471</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0.91998</cdr:y>
    </cdr:from>
    <cdr:to>
      <cdr:x>0.38006</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0.02845</cdr:x>
      <cdr:y>0.88372</cdr:y>
    </cdr:from>
    <cdr:to>
      <cdr:x>0.41425</cdr:x>
      <cdr:y>0.92895</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123825</xdr:rowOff>
    </xdr:from>
    <xdr:to>
      <xdr:col>11</xdr:col>
      <xdr:colOff>19050</xdr:colOff>
      <xdr:row>17</xdr:row>
      <xdr:rowOff>161925</xdr:rowOff>
    </xdr:to>
    <xdr:graphicFrame macro="">
      <xdr:nvGraphicFramePr>
        <xdr:cNvPr id="2058" name="Chart 1">
          <a:extLst>
            <a:ext uri="{FF2B5EF4-FFF2-40B4-BE49-F238E27FC236}">
              <a16:creationId xmlns:a16="http://schemas.microsoft.com/office/drawing/2014/main" id="{099EF563-6DAE-4650-8F33-36AE214C1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37</xdr:row>
      <xdr:rowOff>66675</xdr:rowOff>
    </xdr:from>
    <xdr:to>
      <xdr:col>20</xdr:col>
      <xdr:colOff>114300</xdr:colOff>
      <xdr:row>54</xdr:row>
      <xdr:rowOff>66675</xdr:rowOff>
    </xdr:to>
    <xdr:graphicFrame macro="">
      <xdr:nvGraphicFramePr>
        <xdr:cNvPr id="2059" name="Chart 3">
          <a:extLst>
            <a:ext uri="{FF2B5EF4-FFF2-40B4-BE49-F238E27FC236}">
              <a16:creationId xmlns:a16="http://schemas.microsoft.com/office/drawing/2014/main" id="{D58B19DA-B657-4384-95A6-27FA0352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37</xdr:row>
      <xdr:rowOff>9525</xdr:rowOff>
    </xdr:from>
    <xdr:to>
      <xdr:col>9</xdr:col>
      <xdr:colOff>457200</xdr:colOff>
      <xdr:row>54</xdr:row>
      <xdr:rowOff>9525</xdr:rowOff>
    </xdr:to>
    <xdr:graphicFrame macro="">
      <xdr:nvGraphicFramePr>
        <xdr:cNvPr id="2060" name="Chart 4">
          <a:extLst>
            <a:ext uri="{FF2B5EF4-FFF2-40B4-BE49-F238E27FC236}">
              <a16:creationId xmlns:a16="http://schemas.microsoft.com/office/drawing/2014/main" id="{941A04EA-D656-4D69-8B54-C7B2676C4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171450</xdr:colOff>
      <xdr:row>18</xdr:row>
      <xdr:rowOff>161925</xdr:rowOff>
    </xdr:from>
    <xdr:to>
      <xdr:col>20</xdr:col>
      <xdr:colOff>85725</xdr:colOff>
      <xdr:row>36</xdr:row>
      <xdr:rowOff>85725</xdr:rowOff>
    </xdr:to>
    <xdr:graphicFrame macro="">
      <xdr:nvGraphicFramePr>
        <xdr:cNvPr id="2061" name="Chart 5">
          <a:extLst>
            <a:ext uri="{FF2B5EF4-FFF2-40B4-BE49-F238E27FC236}">
              <a16:creationId xmlns:a16="http://schemas.microsoft.com/office/drawing/2014/main" id="{236ADE61-C9D1-4CEA-BCE7-BABE176F5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18</xdr:row>
      <xdr:rowOff>190500</xdr:rowOff>
    </xdr:from>
    <xdr:to>
      <xdr:col>9</xdr:col>
      <xdr:colOff>457200</xdr:colOff>
      <xdr:row>36</xdr:row>
      <xdr:rowOff>28575</xdr:rowOff>
    </xdr:to>
    <xdr:graphicFrame macro="">
      <xdr:nvGraphicFramePr>
        <xdr:cNvPr id="2062" name="Chart 6">
          <a:extLst>
            <a:ext uri="{FF2B5EF4-FFF2-40B4-BE49-F238E27FC236}">
              <a16:creationId xmlns:a16="http://schemas.microsoft.com/office/drawing/2014/main" id="{8745AAC4-3496-4480-BBAF-B4B5C558D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314325</xdr:colOff>
      <xdr:row>0</xdr:row>
      <xdr:rowOff>28575</xdr:rowOff>
    </xdr:from>
    <xdr:to>
      <xdr:col>22</xdr:col>
      <xdr:colOff>390525</xdr:colOff>
      <xdr:row>18</xdr:row>
      <xdr:rowOff>38100</xdr:rowOff>
    </xdr:to>
    <xdr:graphicFrame macro="">
      <xdr:nvGraphicFramePr>
        <xdr:cNvPr id="2063" name="Chart 8">
          <a:extLst>
            <a:ext uri="{FF2B5EF4-FFF2-40B4-BE49-F238E27FC236}">
              <a16:creationId xmlns:a16="http://schemas.microsoft.com/office/drawing/2014/main" id="{AFAC34C2-A095-44FA-A0B6-90CEBCAB5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55</xdr:row>
      <xdr:rowOff>0</xdr:rowOff>
    </xdr:from>
    <xdr:to>
      <xdr:col>9</xdr:col>
      <xdr:colOff>438150</xdr:colOff>
      <xdr:row>72</xdr:row>
      <xdr:rowOff>9525</xdr:rowOff>
    </xdr:to>
    <xdr:graphicFrame macro="">
      <xdr:nvGraphicFramePr>
        <xdr:cNvPr id="2064" name="Chart 3">
          <a:extLst>
            <a:ext uri="{FF2B5EF4-FFF2-40B4-BE49-F238E27FC236}">
              <a16:creationId xmlns:a16="http://schemas.microsoft.com/office/drawing/2014/main" id="{D69C9BAA-0DBD-4046-944F-75973FBA4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171450</xdr:colOff>
      <xdr:row>55</xdr:row>
      <xdr:rowOff>9525</xdr:rowOff>
    </xdr:from>
    <xdr:to>
      <xdr:col>19</xdr:col>
      <xdr:colOff>409575</xdr:colOff>
      <xdr:row>72</xdr:row>
      <xdr:rowOff>66675</xdr:rowOff>
    </xdr:to>
    <xdr:graphicFrame macro="">
      <xdr:nvGraphicFramePr>
        <xdr:cNvPr id="2065" name="Chart 3">
          <a:extLst>
            <a:ext uri="{FF2B5EF4-FFF2-40B4-BE49-F238E27FC236}">
              <a16:creationId xmlns:a16="http://schemas.microsoft.com/office/drawing/2014/main" id="{CA79CBA3-E53E-4C5D-B40B-DDD8AC250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76</xdr:row>
      <xdr:rowOff>123825</xdr:rowOff>
    </xdr:from>
    <xdr:to>
      <xdr:col>9</xdr:col>
      <xdr:colOff>247650</xdr:colOff>
      <xdr:row>93</xdr:row>
      <xdr:rowOff>180975</xdr:rowOff>
    </xdr:to>
    <xdr:graphicFrame macro="">
      <xdr:nvGraphicFramePr>
        <xdr:cNvPr id="2066" name="Chart 3">
          <a:extLst>
            <a:ext uri="{FF2B5EF4-FFF2-40B4-BE49-F238E27FC236}">
              <a16:creationId xmlns:a16="http://schemas.microsoft.com/office/drawing/2014/main" id="{01BF01DF-8C77-4B94-AC74-3AA12B956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0.08998</cdr:x>
      <cdr:y>0.92894</cdr:y>
    </cdr:from>
    <cdr:to>
      <cdr:x>0.30596</cdr:x>
      <cdr:y>0.99685</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0.92337</cdr:y>
    </cdr:from>
    <cdr:to>
      <cdr:x>0.38131</cdr:x>
      <cdr:y>0.99685</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0.0217</cdr:x>
      <cdr:y>0.91455</cdr:y>
    </cdr:from>
    <cdr:to>
      <cdr:x>0.40924</cdr:x>
      <cdr:y>0.98256</cdr:y>
    </cdr:to>
    <cdr:sp macro="" textlink="">
      <cdr:nvSpPr>
        <cdr:cNvPr id="4" name="TextBox 1"/>
        <cdr:cNvSpPr txBox="1"/>
      </cdr:nvSpPr>
      <cdr:spPr>
        <a:xfrm xmlns:a="http://schemas.openxmlformats.org/drawingml/2006/main">
          <a:off x="114179" y="2981548"/>
          <a:ext cx="2181029" cy="2379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userShapes>
</file>

<file path=xl/drawings/drawing4.xml><?xml version="1.0" encoding="utf-8"?>
<c:userShapes xmlns:c="http://schemas.openxmlformats.org/drawingml/2006/chart">
  <cdr:relSizeAnchor xmlns:cdr="http://schemas.openxmlformats.org/drawingml/2006/chartDrawing">
    <cdr:from>
      <cdr:x>0.01729</cdr:x>
      <cdr:y>0.89416</cdr:y>
    </cdr:from>
    <cdr:to>
      <cdr:x>0.40311</cdr:x>
      <cdr:y>0.96871</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0.08873</cdr:x>
      <cdr:y>0.92627</cdr:y>
    </cdr:from>
    <cdr:to>
      <cdr:x>0.30398</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0.92046</cdr:y>
    </cdr:from>
    <cdr:to>
      <cdr:x>0.37933</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0.08873</cdr:x>
      <cdr:y>0.92627</cdr:y>
    </cdr:from>
    <cdr:to>
      <cdr:x>0.30398</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0.92046</cdr:y>
    </cdr:from>
    <cdr:to>
      <cdr:x>0.37933</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0.02845</cdr:x>
      <cdr:y>0.88469</cdr:y>
    </cdr:from>
    <cdr:to>
      <cdr:x>0.41229</cdr:x>
      <cdr:y>0.92968</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0.08922</cdr:x>
      <cdr:y>0.92675</cdr:y>
    </cdr:from>
    <cdr:to>
      <cdr:x>0.30496</cdr:x>
      <cdr:y>0.99733</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0.08922</cdr:x>
      <cdr:y>0.92675</cdr:y>
    </cdr:from>
    <cdr:to>
      <cdr:x>0.30496</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0.08922</cdr:x>
      <cdr:y>0.92675</cdr:y>
    </cdr:from>
    <cdr:to>
      <cdr:x>0.30496</cdr:x>
      <cdr:y>0.99733</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0.09044</cdr:x>
      <cdr:y>0.92604</cdr:y>
    </cdr:from>
    <cdr:to>
      <cdr:x>0.30545</cdr:x>
      <cdr:y>0.99758</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0.01591</cdr:x>
      <cdr:y>0.93256</cdr:y>
    </cdr:from>
    <cdr:to>
      <cdr:x>0.40319</cdr:x>
      <cdr:y>0.97777</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0.09044</cdr:x>
      <cdr:y>0.92604</cdr:y>
    </cdr:from>
    <cdr:to>
      <cdr:x>0.30545</cdr:x>
      <cdr:y>0.99758</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0.09044</cdr:x>
      <cdr:y>0.92604</cdr:y>
    </cdr:from>
    <cdr:to>
      <cdr:x>0.30545</cdr:x>
      <cdr:y>0.99758</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0.91771</cdr:y>
    </cdr:from>
    <cdr:to>
      <cdr:x>0.40748</cdr:x>
      <cdr:y>0.96269</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0.09069</cdr:x>
      <cdr:y>0.92701</cdr:y>
    </cdr:from>
    <cdr:to>
      <cdr:x>0.30668</cdr:x>
      <cdr:y>0.99709</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0.01566</cdr:x>
      <cdr:y>0.93352</cdr:y>
    </cdr:from>
    <cdr:to>
      <cdr:x>0.4049</cdr:x>
      <cdr:y>0.97753</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0.09069</cdr:x>
      <cdr:y>0.92701</cdr:y>
    </cdr:from>
    <cdr:to>
      <cdr:x>0.30668</cdr:x>
      <cdr:y>0.99709</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0.09069</cdr:x>
      <cdr:y>0.92701</cdr:y>
    </cdr:from>
    <cdr:to>
      <cdr:x>0.30668</cdr:x>
      <cdr:y>0.99709</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0.91916</cdr:y>
    </cdr:from>
    <cdr:to>
      <cdr:x>0.4092</cdr:x>
      <cdr:y>0.96293</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0.01398</cdr:x>
      <cdr:y>0.90736</cdr:y>
    </cdr:from>
    <cdr:to>
      <cdr:x>0.40177</cdr:x>
      <cdr:y>0.97457</cdr:y>
    </cdr:to>
    <cdr:sp macro="" textlink="">
      <cdr:nvSpPr>
        <cdr:cNvPr id="2" name="TextBox 1"/>
        <cdr:cNvSpPr txBox="1"/>
      </cdr:nvSpPr>
      <cdr:spPr>
        <a:xfrm xmlns:a="http://schemas.openxmlformats.org/drawingml/2006/main">
          <a:off x="87110" y="2957168"/>
          <a:ext cx="2503802" cy="2337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0.08827</cdr:x>
      <cdr:y>0.92846</cdr:y>
    </cdr:from>
    <cdr:to>
      <cdr:x>0.3045</cdr:x>
      <cdr:y>0.99685</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0.02471</cdr:x>
      <cdr:y>0.92289</cdr:y>
    </cdr:from>
    <cdr:to>
      <cdr:x>0.38009</cdr:x>
      <cdr:y>0.99685</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0.08827</cdr:x>
      <cdr:y>0.92846</cdr:y>
    </cdr:from>
    <cdr:to>
      <cdr:x>0.3045</cdr:x>
      <cdr:y>0.99685</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0.02471</cdr:x>
      <cdr:y>0.92289</cdr:y>
    </cdr:from>
    <cdr:to>
      <cdr:x>0.38009</cdr:x>
      <cdr:y>0.99685</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0.92038</cdr:y>
    </cdr:from>
    <cdr:to>
      <cdr:x>0.40776</cdr:x>
      <cdr:y>0.96341</cdr:y>
    </cdr:to>
    <cdr:sp macro="" textlink="">
      <cdr:nvSpPr>
        <cdr:cNvPr id="7"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0.01729</cdr:x>
      <cdr:y>0.85843</cdr:y>
    </cdr:from>
    <cdr:to>
      <cdr:x>0.6319</cdr:x>
      <cdr:y>0.99927</cdr:y>
    </cdr:to>
    <cdr:sp macro="" textlink="">
      <cdr:nvSpPr>
        <cdr:cNvPr id="2" name="TextBox 1"/>
        <cdr:cNvSpPr txBox="1"/>
      </cdr:nvSpPr>
      <cdr:spPr>
        <a:xfrm xmlns:a="http://schemas.openxmlformats.org/drawingml/2006/main">
          <a:off x="95230" y="2762249"/>
          <a:ext cx="3581419" cy="4857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a:p xmlns:a="http://schemas.openxmlformats.org/drawingml/2006/main">
          <a:r>
            <a:rPr lang="en-US" sz="1000"/>
            <a:t>Includes intentional,</a:t>
          </a:r>
          <a:r>
            <a:rPr lang="en-US" sz="1000" baseline="0"/>
            <a:t> unintentional and undetermined deaths</a:t>
          </a:r>
          <a:endParaRPr lang="en-US" sz="1000"/>
        </a:p>
      </cdr:txBody>
    </cdr:sp>
  </cdr:relSizeAnchor>
  <cdr:relSizeAnchor xmlns:cdr="http://schemas.openxmlformats.org/drawingml/2006/chartDrawing">
    <cdr:from>
      <cdr:x>0.08897</cdr:x>
      <cdr:y>0.92651</cdr:y>
    </cdr:from>
    <cdr:to>
      <cdr:x>0.30397</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0.9207</cdr:y>
    </cdr:from>
    <cdr:to>
      <cdr:x>0.37933</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0.08897</cdr:x>
      <cdr:y>0.92651</cdr:y>
    </cdr:from>
    <cdr:to>
      <cdr:x>0.30397</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0.9207</cdr:y>
    </cdr:from>
    <cdr:to>
      <cdr:x>0.37933</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0.02845</cdr:x>
      <cdr:y>0.88493</cdr:y>
    </cdr:from>
    <cdr:to>
      <cdr:x>0.41229</cdr:x>
      <cdr:y>0.92992</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tabSelected="1" topLeftCell="A97" zoomScaleNormal="100" workbookViewId="0">
      <selection activeCell="H13" sqref="H13"/>
    </sheetView>
  </sheetViews>
  <sheetFormatPr defaultColWidth="8.85546875" defaultRowHeight="12.75" x14ac:dyDescent="0.2"/>
  <cols>
    <col min="1" max="1" width="5" style="14" customWidth="1"/>
    <col min="2" max="2" width="33.140625" style="14" customWidth="1"/>
    <col min="3" max="11" width="8.85546875" style="14"/>
    <col min="12" max="14" width="8.42578125" style="14" bestFit="1" customWidth="1"/>
    <col min="15" max="16" width="8.140625" style="14" bestFit="1" customWidth="1"/>
    <col min="17" max="19" width="8.42578125" style="14" bestFit="1" customWidth="1"/>
    <col min="20" max="16384" width="8.85546875" style="14"/>
  </cols>
  <sheetData>
    <row r="1" spans="1:20" x14ac:dyDescent="0.2">
      <c r="A1" s="16"/>
      <c r="B1" s="13"/>
      <c r="C1" s="13"/>
      <c r="D1" s="13"/>
      <c r="E1" s="13"/>
      <c r="F1" s="13"/>
      <c r="G1" s="13"/>
      <c r="H1" s="13"/>
      <c r="I1" s="13"/>
      <c r="J1" s="13"/>
      <c r="K1" s="13"/>
      <c r="L1" s="13"/>
      <c r="M1" s="13"/>
      <c r="N1" s="13"/>
      <c r="O1" s="13"/>
      <c r="P1" s="13"/>
      <c r="Q1" s="206"/>
      <c r="R1" s="207"/>
      <c r="S1" s="207"/>
      <c r="T1" s="13"/>
    </row>
    <row r="2" spans="1:20" ht="23.25" x14ac:dyDescent="0.35">
      <c r="A2" s="16"/>
      <c r="B2" s="13"/>
      <c r="C2" s="74" t="s">
        <v>16</v>
      </c>
      <c r="D2" s="13"/>
      <c r="E2" s="13"/>
      <c r="F2" s="13"/>
      <c r="G2" s="13"/>
      <c r="H2" s="13"/>
      <c r="I2" s="13"/>
      <c r="J2" s="13"/>
      <c r="K2" s="13"/>
      <c r="L2" s="13"/>
      <c r="M2" s="13"/>
      <c r="N2" s="13"/>
      <c r="O2" s="13"/>
      <c r="P2" s="13"/>
      <c r="Q2" s="206"/>
      <c r="R2" s="207"/>
      <c r="S2" s="207"/>
      <c r="T2" s="13"/>
    </row>
    <row r="3" spans="1:20" ht="18.75" x14ac:dyDescent="0.3">
      <c r="A3" s="16"/>
      <c r="B3" s="15"/>
      <c r="C3" s="75" t="s">
        <v>8</v>
      </c>
      <c r="D3" s="15"/>
      <c r="E3" s="15"/>
      <c r="F3" s="15"/>
      <c r="G3" s="15"/>
      <c r="H3" s="15"/>
      <c r="I3" s="15"/>
      <c r="J3" s="15"/>
      <c r="K3" s="15"/>
      <c r="L3" s="15"/>
      <c r="M3" s="15"/>
      <c r="N3" s="15"/>
      <c r="O3" s="15"/>
      <c r="P3" s="15"/>
      <c r="Q3" s="206"/>
      <c r="R3" s="207"/>
      <c r="S3" s="207"/>
      <c r="T3" s="13"/>
    </row>
    <row r="4" spans="1:20" ht="18.75" x14ac:dyDescent="0.3">
      <c r="A4" s="16"/>
      <c r="B4" s="15"/>
      <c r="C4" s="75"/>
      <c r="D4" s="15"/>
      <c r="E4" s="15"/>
      <c r="F4" s="15"/>
      <c r="G4" s="15"/>
      <c r="H4" s="15"/>
      <c r="I4" s="15"/>
      <c r="J4" s="15"/>
      <c r="K4" s="15"/>
      <c r="L4" s="15"/>
      <c r="M4" s="15"/>
      <c r="N4" s="15"/>
      <c r="O4" s="15"/>
      <c r="P4" s="15"/>
      <c r="Q4" s="206"/>
      <c r="R4" s="207"/>
      <c r="S4" s="207"/>
      <c r="T4" s="13"/>
    </row>
    <row r="5" spans="1:20" ht="15.75" x14ac:dyDescent="0.25">
      <c r="A5" s="16"/>
      <c r="B5" s="15"/>
      <c r="C5" s="76" t="s">
        <v>15</v>
      </c>
      <c r="D5" s="15"/>
      <c r="E5" s="15"/>
      <c r="F5" s="15"/>
      <c r="G5" s="15"/>
      <c r="H5" s="15"/>
      <c r="I5" s="15"/>
      <c r="J5" s="15"/>
      <c r="K5" s="15"/>
      <c r="L5" s="15"/>
      <c r="M5" s="15"/>
      <c r="N5" s="15"/>
      <c r="O5" s="15"/>
      <c r="P5" s="15"/>
      <c r="Q5" s="206"/>
      <c r="R5" s="207"/>
      <c r="S5" s="207"/>
      <c r="T5" s="13"/>
    </row>
    <row r="6" spans="1:20" ht="15" x14ac:dyDescent="0.25">
      <c r="A6" s="16"/>
      <c r="B6" s="77"/>
      <c r="C6" s="12"/>
      <c r="D6" s="12"/>
      <c r="E6" s="12"/>
      <c r="F6" s="12"/>
      <c r="G6" s="12"/>
      <c r="H6" s="12"/>
      <c r="I6" s="12"/>
      <c r="J6" s="12"/>
      <c r="K6" s="12"/>
      <c r="L6" s="12"/>
      <c r="M6" s="13"/>
      <c r="N6" s="13"/>
      <c r="O6" s="13"/>
      <c r="P6" s="13"/>
      <c r="Q6" s="206"/>
      <c r="R6" s="207"/>
      <c r="S6" s="207"/>
      <c r="T6" s="13"/>
    </row>
    <row r="7" spans="1:20" x14ac:dyDescent="0.2">
      <c r="A7" s="18"/>
      <c r="B7" s="12"/>
      <c r="C7" s="171">
        <v>1999</v>
      </c>
      <c r="D7" s="171">
        <v>2000</v>
      </c>
      <c r="E7" s="171">
        <v>2001</v>
      </c>
      <c r="F7" s="171">
        <v>2002</v>
      </c>
      <c r="G7" s="171">
        <v>2003</v>
      </c>
      <c r="H7" s="171">
        <v>2004</v>
      </c>
      <c r="I7" s="171">
        <v>2005</v>
      </c>
      <c r="J7" s="171">
        <v>2006</v>
      </c>
      <c r="K7" s="171">
        <v>2007</v>
      </c>
      <c r="L7" s="171">
        <v>2008</v>
      </c>
      <c r="M7" s="171">
        <v>2009</v>
      </c>
      <c r="N7" s="171">
        <v>2010</v>
      </c>
      <c r="O7" s="171">
        <v>2011</v>
      </c>
      <c r="P7" s="171">
        <v>2012</v>
      </c>
      <c r="Q7" s="171">
        <v>2013</v>
      </c>
      <c r="R7" s="171">
        <v>2014</v>
      </c>
      <c r="S7" s="171">
        <v>2015</v>
      </c>
      <c r="T7" s="13"/>
    </row>
    <row r="8" spans="1:20" ht="15" x14ac:dyDescent="0.25">
      <c r="A8" s="18"/>
      <c r="B8" s="78" t="s">
        <v>23</v>
      </c>
      <c r="C8" s="131">
        <v>16849</v>
      </c>
      <c r="D8" s="131">
        <v>17415</v>
      </c>
      <c r="E8" s="131">
        <v>19394</v>
      </c>
      <c r="F8" s="131">
        <v>23518</v>
      </c>
      <c r="G8" s="131">
        <v>25785</v>
      </c>
      <c r="H8" s="131">
        <v>27424</v>
      </c>
      <c r="I8" s="131">
        <v>29813</v>
      </c>
      <c r="J8" s="131">
        <v>34425</v>
      </c>
      <c r="K8" s="131">
        <v>36010</v>
      </c>
      <c r="L8" s="131">
        <v>36450</v>
      </c>
      <c r="M8" s="131">
        <v>37004</v>
      </c>
      <c r="N8" s="131">
        <v>38329</v>
      </c>
      <c r="O8" s="131">
        <v>41340</v>
      </c>
      <c r="P8" s="131">
        <v>41502</v>
      </c>
      <c r="Q8" s="131">
        <v>43982</v>
      </c>
      <c r="R8" s="131">
        <v>47055</v>
      </c>
      <c r="S8" s="131">
        <v>52404</v>
      </c>
      <c r="T8" s="13"/>
    </row>
    <row r="9" spans="1:20" x14ac:dyDescent="0.2">
      <c r="A9" s="18"/>
      <c r="B9" s="79" t="s">
        <v>5</v>
      </c>
      <c r="C9" s="132">
        <v>5591</v>
      </c>
      <c r="D9" s="132">
        <v>5852</v>
      </c>
      <c r="E9" s="132">
        <v>6736</v>
      </c>
      <c r="F9" s="132">
        <v>8490</v>
      </c>
      <c r="G9" s="132">
        <v>9386</v>
      </c>
      <c r="H9" s="132">
        <v>10304</v>
      </c>
      <c r="I9" s="132">
        <v>11089</v>
      </c>
      <c r="J9" s="132">
        <v>12532</v>
      </c>
      <c r="K9" s="132">
        <v>13712</v>
      </c>
      <c r="L9" s="132">
        <v>13982</v>
      </c>
      <c r="M9" s="132">
        <v>14411</v>
      </c>
      <c r="N9" s="132">
        <v>15323</v>
      </c>
      <c r="O9" s="132">
        <v>16352</v>
      </c>
      <c r="P9" s="132">
        <v>16390</v>
      </c>
      <c r="Q9" s="132">
        <v>17183</v>
      </c>
      <c r="R9" s="132">
        <v>18243</v>
      </c>
      <c r="S9" s="132">
        <v>19447</v>
      </c>
      <c r="T9" s="13"/>
    </row>
    <row r="10" spans="1:20" x14ac:dyDescent="0.2">
      <c r="A10" s="18"/>
      <c r="B10" s="80" t="s">
        <v>6</v>
      </c>
      <c r="C10" s="132">
        <v>11258</v>
      </c>
      <c r="D10" s="132">
        <v>11563</v>
      </c>
      <c r="E10" s="132">
        <v>12658</v>
      </c>
      <c r="F10" s="132">
        <v>15028</v>
      </c>
      <c r="G10" s="132">
        <v>16399</v>
      </c>
      <c r="H10" s="132">
        <v>17120</v>
      </c>
      <c r="I10" s="132">
        <v>18724</v>
      </c>
      <c r="J10" s="132">
        <v>21893</v>
      </c>
      <c r="K10" s="132">
        <v>22298</v>
      </c>
      <c r="L10" s="132">
        <v>22468</v>
      </c>
      <c r="M10" s="132">
        <v>22593</v>
      </c>
      <c r="N10" s="132">
        <v>23006</v>
      </c>
      <c r="O10" s="132">
        <v>24988</v>
      </c>
      <c r="P10" s="132">
        <v>25112</v>
      </c>
      <c r="Q10" s="132">
        <v>26799</v>
      </c>
      <c r="R10" s="132">
        <v>28812</v>
      </c>
      <c r="S10" s="132">
        <v>32957</v>
      </c>
      <c r="T10" s="13"/>
    </row>
    <row r="11" spans="1:20" ht="15" x14ac:dyDescent="0.2">
      <c r="A11" s="18"/>
      <c r="B11" s="81" t="s">
        <v>24</v>
      </c>
      <c r="C11" s="82">
        <v>7523</v>
      </c>
      <c r="D11" s="133">
        <v>7885</v>
      </c>
      <c r="E11" s="133">
        <v>9197</v>
      </c>
      <c r="F11" s="133">
        <v>11529</v>
      </c>
      <c r="G11" s="133">
        <v>12640</v>
      </c>
      <c r="H11" s="133">
        <v>14153</v>
      </c>
      <c r="I11" s="133">
        <v>15352</v>
      </c>
      <c r="J11" s="133">
        <v>18559</v>
      </c>
      <c r="K11" s="133">
        <v>19601</v>
      </c>
      <c r="L11" s="133">
        <v>20044</v>
      </c>
      <c r="M11" s="133">
        <v>20848</v>
      </c>
      <c r="N11" s="134">
        <v>22134</v>
      </c>
      <c r="O11" s="134">
        <v>22810</v>
      </c>
      <c r="P11" s="134">
        <v>22114</v>
      </c>
      <c r="Q11" s="134">
        <v>22767</v>
      </c>
      <c r="R11" s="134">
        <f>R13+R12</f>
        <v>25760</v>
      </c>
      <c r="S11" s="134">
        <f>S13+S12</f>
        <v>29728</v>
      </c>
      <c r="T11" s="13"/>
    </row>
    <row r="12" spans="1:20" x14ac:dyDescent="0.2">
      <c r="A12" s="16"/>
      <c r="B12" s="79" t="s">
        <v>5</v>
      </c>
      <c r="C12" s="135">
        <v>3011</v>
      </c>
      <c r="D12" s="135">
        <v>3196</v>
      </c>
      <c r="E12" s="135">
        <v>3790</v>
      </c>
      <c r="F12" s="135">
        <v>4765</v>
      </c>
      <c r="G12" s="135">
        <v>5191</v>
      </c>
      <c r="H12" s="135">
        <v>5980</v>
      </c>
      <c r="I12" s="135">
        <v>6351</v>
      </c>
      <c r="J12" s="135">
        <v>7553</v>
      </c>
      <c r="K12" s="135">
        <v>8251</v>
      </c>
      <c r="L12" s="135">
        <v>8275</v>
      </c>
      <c r="M12" s="135">
        <v>8740</v>
      </c>
      <c r="N12" s="136">
        <v>9292</v>
      </c>
      <c r="O12" s="135">
        <v>9771</v>
      </c>
      <c r="P12" s="135">
        <v>9632</v>
      </c>
      <c r="Q12" s="135">
        <v>10019</v>
      </c>
      <c r="R12" s="135">
        <v>11181</v>
      </c>
      <c r="S12" s="135">
        <v>12218</v>
      </c>
      <c r="T12" s="13"/>
    </row>
    <row r="13" spans="1:20" x14ac:dyDescent="0.2">
      <c r="A13" s="16"/>
      <c r="B13" s="80" t="s">
        <v>6</v>
      </c>
      <c r="C13" s="137">
        <v>4512</v>
      </c>
      <c r="D13" s="137">
        <v>4689</v>
      </c>
      <c r="E13" s="137">
        <v>5407</v>
      </c>
      <c r="F13" s="137">
        <v>6764</v>
      </c>
      <c r="G13" s="137">
        <v>7449</v>
      </c>
      <c r="H13" s="137">
        <v>8173</v>
      </c>
      <c r="I13" s="137">
        <v>9001</v>
      </c>
      <c r="J13" s="137">
        <v>11006</v>
      </c>
      <c r="K13" s="137">
        <v>11350</v>
      </c>
      <c r="L13" s="137">
        <v>11769</v>
      </c>
      <c r="M13" s="137">
        <v>12108</v>
      </c>
      <c r="N13" s="138">
        <v>12842</v>
      </c>
      <c r="O13" s="137">
        <v>13039</v>
      </c>
      <c r="P13" s="137">
        <v>12482</v>
      </c>
      <c r="Q13" s="137">
        <v>12748</v>
      </c>
      <c r="R13" s="137">
        <v>14579</v>
      </c>
      <c r="S13" s="137">
        <v>17510</v>
      </c>
      <c r="T13" s="13"/>
    </row>
    <row r="14" spans="1:20" ht="15" x14ac:dyDescent="0.2">
      <c r="A14" s="16"/>
      <c r="B14" s="85" t="s">
        <v>25</v>
      </c>
      <c r="C14" s="139">
        <v>4030</v>
      </c>
      <c r="D14" s="139">
        <v>4400</v>
      </c>
      <c r="E14" s="139">
        <v>5528</v>
      </c>
      <c r="F14" s="139">
        <v>7456</v>
      </c>
      <c r="G14" s="139">
        <v>8517</v>
      </c>
      <c r="H14" s="139">
        <v>9857</v>
      </c>
      <c r="I14" s="139">
        <v>10928</v>
      </c>
      <c r="J14" s="139">
        <v>13723</v>
      </c>
      <c r="K14" s="139">
        <v>14408</v>
      </c>
      <c r="L14" s="139">
        <v>14800</v>
      </c>
      <c r="M14" s="139">
        <v>15597</v>
      </c>
      <c r="N14" s="140">
        <v>16651</v>
      </c>
      <c r="O14" s="141">
        <v>16917</v>
      </c>
      <c r="P14" s="141">
        <v>16007</v>
      </c>
      <c r="Q14" s="141">
        <v>16235</v>
      </c>
      <c r="R14" s="141">
        <f>R16+R15</f>
        <v>18893</v>
      </c>
      <c r="S14" s="141">
        <f>S16+S15</f>
        <v>22598</v>
      </c>
      <c r="T14" s="13"/>
    </row>
    <row r="15" spans="1:20" x14ac:dyDescent="0.2">
      <c r="A15" s="16"/>
      <c r="B15" s="88" t="s">
        <v>5</v>
      </c>
      <c r="C15" s="142">
        <v>1287</v>
      </c>
      <c r="D15" s="142">
        <v>1534</v>
      </c>
      <c r="E15" s="142">
        <v>1969</v>
      </c>
      <c r="F15" s="142">
        <v>2761</v>
      </c>
      <c r="G15" s="142">
        <v>3173</v>
      </c>
      <c r="H15" s="142">
        <v>3758</v>
      </c>
      <c r="I15" s="142">
        <v>4188</v>
      </c>
      <c r="J15" s="142">
        <v>5058</v>
      </c>
      <c r="K15" s="142">
        <v>5630</v>
      </c>
      <c r="L15" s="142">
        <v>5733</v>
      </c>
      <c r="M15" s="142">
        <v>6213</v>
      </c>
      <c r="N15" s="143">
        <v>6631</v>
      </c>
      <c r="O15" s="142">
        <v>6903</v>
      </c>
      <c r="P15" s="142">
        <v>6745</v>
      </c>
      <c r="Q15" s="142">
        <v>6992</v>
      </c>
      <c r="R15" s="142">
        <v>7924</v>
      </c>
      <c r="S15" s="144">
        <v>8786</v>
      </c>
      <c r="T15" s="13"/>
    </row>
    <row r="16" spans="1:20" x14ac:dyDescent="0.2">
      <c r="A16" s="16"/>
      <c r="B16" s="92" t="s">
        <v>6</v>
      </c>
      <c r="C16" s="145">
        <v>2743</v>
      </c>
      <c r="D16" s="145">
        <v>2866</v>
      </c>
      <c r="E16" s="145">
        <v>3559</v>
      </c>
      <c r="F16" s="145">
        <v>4695</v>
      </c>
      <c r="G16" s="145">
        <v>5344</v>
      </c>
      <c r="H16" s="145">
        <v>6099</v>
      </c>
      <c r="I16" s="145">
        <v>6740</v>
      </c>
      <c r="J16" s="145">
        <v>8665</v>
      </c>
      <c r="K16" s="145">
        <v>8778</v>
      </c>
      <c r="L16" s="145">
        <v>9067</v>
      </c>
      <c r="M16" s="145">
        <v>9384</v>
      </c>
      <c r="N16" s="146">
        <v>10020</v>
      </c>
      <c r="O16" s="147">
        <v>10014</v>
      </c>
      <c r="P16" s="147">
        <v>9262</v>
      </c>
      <c r="Q16" s="147">
        <v>9243</v>
      </c>
      <c r="R16" s="147">
        <v>10969</v>
      </c>
      <c r="S16" s="137">
        <v>13812</v>
      </c>
      <c r="T16" s="13"/>
    </row>
    <row r="17" spans="1:20" ht="15" x14ac:dyDescent="0.2">
      <c r="A17" s="16"/>
      <c r="B17" s="96" t="s">
        <v>26</v>
      </c>
      <c r="C17" s="148">
        <v>1135</v>
      </c>
      <c r="D17" s="148">
        <v>1298</v>
      </c>
      <c r="E17" s="148">
        <v>1594</v>
      </c>
      <c r="F17" s="148">
        <v>2022</v>
      </c>
      <c r="G17" s="148">
        <v>2248</v>
      </c>
      <c r="H17" s="148">
        <v>2627</v>
      </c>
      <c r="I17" s="148">
        <v>3084</v>
      </c>
      <c r="J17" s="148">
        <v>3835</v>
      </c>
      <c r="K17" s="148">
        <v>4500</v>
      </c>
      <c r="L17" s="148">
        <v>5010</v>
      </c>
      <c r="M17" s="148">
        <v>5567</v>
      </c>
      <c r="N17" s="149">
        <v>6497</v>
      </c>
      <c r="O17" s="148">
        <v>6872</v>
      </c>
      <c r="P17" s="148">
        <v>6524</v>
      </c>
      <c r="Q17" s="148">
        <v>6973</v>
      </c>
      <c r="R17" s="148">
        <f>R19+R18</f>
        <v>7945</v>
      </c>
      <c r="S17" s="148">
        <f>S19+S18</f>
        <v>8791</v>
      </c>
      <c r="T17" s="13"/>
    </row>
    <row r="18" spans="1:20" x14ac:dyDescent="0.2">
      <c r="A18" s="16"/>
      <c r="B18" s="88" t="s">
        <v>5</v>
      </c>
      <c r="C18" s="144">
        <v>420</v>
      </c>
      <c r="D18" s="144">
        <v>480</v>
      </c>
      <c r="E18" s="144">
        <v>614</v>
      </c>
      <c r="F18" s="144">
        <v>763</v>
      </c>
      <c r="G18" s="144">
        <v>885</v>
      </c>
      <c r="H18" s="144">
        <v>1079</v>
      </c>
      <c r="I18" s="144">
        <v>1209</v>
      </c>
      <c r="J18" s="144">
        <v>1472</v>
      </c>
      <c r="K18" s="144">
        <v>1894</v>
      </c>
      <c r="L18" s="144">
        <v>2046</v>
      </c>
      <c r="M18" s="144">
        <v>2281</v>
      </c>
      <c r="N18" s="150">
        <v>2579</v>
      </c>
      <c r="O18" s="144">
        <v>2902</v>
      </c>
      <c r="P18" s="144">
        <v>2789</v>
      </c>
      <c r="Q18" s="144">
        <v>3026</v>
      </c>
      <c r="R18" s="144">
        <v>3487</v>
      </c>
      <c r="S18" s="144">
        <v>3779</v>
      </c>
      <c r="T18" s="13"/>
    </row>
    <row r="19" spans="1:20" x14ac:dyDescent="0.2">
      <c r="A19" s="16"/>
      <c r="B19" s="80" t="s">
        <v>6</v>
      </c>
      <c r="C19" s="137">
        <v>715</v>
      </c>
      <c r="D19" s="137">
        <v>818</v>
      </c>
      <c r="E19" s="137">
        <v>980</v>
      </c>
      <c r="F19" s="137">
        <v>1259</v>
      </c>
      <c r="G19" s="137">
        <v>1363</v>
      </c>
      <c r="H19" s="137">
        <v>1548</v>
      </c>
      <c r="I19" s="137">
        <v>1875</v>
      </c>
      <c r="J19" s="137">
        <v>2363</v>
      </c>
      <c r="K19" s="137">
        <v>2606</v>
      </c>
      <c r="L19" s="137">
        <v>2964</v>
      </c>
      <c r="M19" s="137">
        <v>3286</v>
      </c>
      <c r="N19" s="138">
        <v>3918</v>
      </c>
      <c r="O19" s="137">
        <v>3970</v>
      </c>
      <c r="P19" s="137">
        <v>3735</v>
      </c>
      <c r="Q19" s="137">
        <v>3947</v>
      </c>
      <c r="R19" s="137">
        <v>4458</v>
      </c>
      <c r="S19" s="137">
        <v>5012</v>
      </c>
      <c r="T19" s="13"/>
    </row>
    <row r="20" spans="1:20" ht="15" x14ac:dyDescent="0.2">
      <c r="A20" s="18"/>
      <c r="B20" s="81" t="s">
        <v>27</v>
      </c>
      <c r="C20" s="82">
        <v>5630</v>
      </c>
      <c r="D20" s="82">
        <v>5309</v>
      </c>
      <c r="E20" s="82">
        <v>5556</v>
      </c>
      <c r="F20" s="82">
        <v>6838</v>
      </c>
      <c r="G20" s="82">
        <v>7653</v>
      </c>
      <c r="H20" s="82">
        <v>7911</v>
      </c>
      <c r="I20" s="82">
        <v>8923</v>
      </c>
      <c r="J20" s="82">
        <v>10039</v>
      </c>
      <c r="K20" s="82">
        <v>9418</v>
      </c>
      <c r="L20" s="82">
        <v>8612</v>
      </c>
      <c r="M20" s="82">
        <v>8446</v>
      </c>
      <c r="N20" s="82">
        <v>8408</v>
      </c>
      <c r="O20" s="82">
        <v>10284</v>
      </c>
      <c r="P20" s="82">
        <v>11641</v>
      </c>
      <c r="Q20" s="82">
        <v>14775</v>
      </c>
      <c r="R20" s="82">
        <f>R22+R21</f>
        <v>17465</v>
      </c>
      <c r="S20" s="82">
        <f>S22+S21</f>
        <v>21823</v>
      </c>
      <c r="T20" s="13"/>
    </row>
    <row r="21" spans="1:20" x14ac:dyDescent="0.2">
      <c r="A21" s="16"/>
      <c r="B21" s="98" t="s">
        <v>5</v>
      </c>
      <c r="C21" s="151">
        <v>1190</v>
      </c>
      <c r="D21" s="151">
        <v>1164</v>
      </c>
      <c r="E21" s="151">
        <v>1284</v>
      </c>
      <c r="F21" s="151">
        <v>1627</v>
      </c>
      <c r="G21" s="151">
        <v>1854</v>
      </c>
      <c r="H21" s="151">
        <v>2001</v>
      </c>
      <c r="I21" s="151">
        <v>2251</v>
      </c>
      <c r="J21" s="151">
        <v>2456</v>
      </c>
      <c r="K21" s="152">
        <v>2301</v>
      </c>
      <c r="L21" s="153">
        <v>2055</v>
      </c>
      <c r="M21" s="154">
        <v>2043</v>
      </c>
      <c r="N21" s="154">
        <v>2159</v>
      </c>
      <c r="O21" s="155">
        <v>2636</v>
      </c>
      <c r="P21" s="154">
        <v>2957</v>
      </c>
      <c r="Q21" s="154">
        <v>3707</v>
      </c>
      <c r="R21" s="154">
        <v>4472</v>
      </c>
      <c r="S21" s="135">
        <v>5770</v>
      </c>
      <c r="T21" s="13"/>
    </row>
    <row r="22" spans="1:20" x14ac:dyDescent="0.2">
      <c r="A22" s="16"/>
      <c r="B22" s="99" t="s">
        <v>6</v>
      </c>
      <c r="C22" s="156">
        <v>4440</v>
      </c>
      <c r="D22" s="156">
        <v>4145</v>
      </c>
      <c r="E22" s="156">
        <v>4272</v>
      </c>
      <c r="F22" s="156">
        <v>5211</v>
      </c>
      <c r="G22" s="156">
        <v>5799</v>
      </c>
      <c r="H22" s="156">
        <v>5910</v>
      </c>
      <c r="I22" s="156">
        <v>6672</v>
      </c>
      <c r="J22" s="156">
        <v>7583</v>
      </c>
      <c r="K22" s="156">
        <v>7117</v>
      </c>
      <c r="L22" s="157">
        <v>6557</v>
      </c>
      <c r="M22" s="157">
        <v>6403</v>
      </c>
      <c r="N22" s="157">
        <v>6249</v>
      </c>
      <c r="O22" s="158">
        <v>7648</v>
      </c>
      <c r="P22" s="159">
        <v>8684</v>
      </c>
      <c r="Q22" s="159">
        <v>11068</v>
      </c>
      <c r="R22" s="159">
        <v>12993</v>
      </c>
      <c r="S22" s="137">
        <v>16053</v>
      </c>
      <c r="T22" s="13"/>
    </row>
    <row r="23" spans="1:20" ht="15" x14ac:dyDescent="0.2">
      <c r="A23" s="16"/>
      <c r="B23" s="96" t="s">
        <v>28</v>
      </c>
      <c r="C23" s="160">
        <v>3822</v>
      </c>
      <c r="D23" s="160">
        <v>3544</v>
      </c>
      <c r="E23" s="160">
        <v>3833</v>
      </c>
      <c r="F23" s="160">
        <v>4599</v>
      </c>
      <c r="G23" s="160">
        <v>5199</v>
      </c>
      <c r="H23" s="160">
        <v>5443</v>
      </c>
      <c r="I23" s="160">
        <v>6208</v>
      </c>
      <c r="J23" s="160">
        <v>7448</v>
      </c>
      <c r="K23" s="160">
        <v>6512</v>
      </c>
      <c r="L23" s="161">
        <v>5129</v>
      </c>
      <c r="M23" s="161">
        <v>4350</v>
      </c>
      <c r="N23" s="141">
        <v>4183</v>
      </c>
      <c r="O23" s="162">
        <v>4681</v>
      </c>
      <c r="P23" s="141">
        <v>4404</v>
      </c>
      <c r="Q23" s="141">
        <v>4944</v>
      </c>
      <c r="R23" s="141">
        <f>R25+R24</f>
        <v>5415</v>
      </c>
      <c r="S23" s="141">
        <f>S25+S24</f>
        <v>6784</v>
      </c>
      <c r="T23" s="13"/>
    </row>
    <row r="24" spans="1:20" x14ac:dyDescent="0.2">
      <c r="A24" s="16"/>
      <c r="B24" s="88" t="s">
        <v>5</v>
      </c>
      <c r="C24" s="163">
        <v>850</v>
      </c>
      <c r="D24" s="163">
        <v>843</v>
      </c>
      <c r="E24" s="163">
        <v>957</v>
      </c>
      <c r="F24" s="163">
        <v>1143</v>
      </c>
      <c r="G24" s="163">
        <v>1322</v>
      </c>
      <c r="H24" s="163">
        <v>1405</v>
      </c>
      <c r="I24" s="163">
        <v>1620</v>
      </c>
      <c r="J24" s="163">
        <v>1860</v>
      </c>
      <c r="K24" s="163">
        <v>1665</v>
      </c>
      <c r="L24" s="144">
        <v>1322</v>
      </c>
      <c r="M24" s="144">
        <v>1141</v>
      </c>
      <c r="N24" s="144">
        <v>1132</v>
      </c>
      <c r="O24" s="150">
        <v>1314</v>
      </c>
      <c r="P24" s="144">
        <v>1262</v>
      </c>
      <c r="Q24" s="144">
        <v>1376</v>
      </c>
      <c r="R24" s="144">
        <v>1535</v>
      </c>
      <c r="S24" s="144">
        <v>1899</v>
      </c>
      <c r="T24" s="13"/>
    </row>
    <row r="25" spans="1:20" x14ac:dyDescent="0.2">
      <c r="A25" s="16"/>
      <c r="B25" s="80" t="s">
        <v>6</v>
      </c>
      <c r="C25" s="164">
        <v>2972</v>
      </c>
      <c r="D25" s="164">
        <v>2701</v>
      </c>
      <c r="E25" s="164">
        <v>2876</v>
      </c>
      <c r="F25" s="164">
        <v>3456</v>
      </c>
      <c r="G25" s="164">
        <v>3877</v>
      </c>
      <c r="H25" s="164">
        <v>4038</v>
      </c>
      <c r="I25" s="164">
        <v>4588</v>
      </c>
      <c r="J25" s="164">
        <v>5588</v>
      </c>
      <c r="K25" s="164">
        <v>4847</v>
      </c>
      <c r="L25" s="137">
        <v>3807</v>
      </c>
      <c r="M25" s="137">
        <v>3209</v>
      </c>
      <c r="N25" s="137">
        <v>3051</v>
      </c>
      <c r="O25" s="138">
        <v>3367</v>
      </c>
      <c r="P25" s="137">
        <v>3142</v>
      </c>
      <c r="Q25" s="137">
        <v>3568</v>
      </c>
      <c r="R25" s="137">
        <v>3880</v>
      </c>
      <c r="S25" s="137">
        <v>4885</v>
      </c>
      <c r="T25" s="13"/>
    </row>
    <row r="26" spans="1:20" ht="15" x14ac:dyDescent="0.2">
      <c r="A26" s="16"/>
      <c r="B26" s="102" t="s">
        <v>29</v>
      </c>
      <c r="C26" s="165">
        <v>1960</v>
      </c>
      <c r="D26" s="165">
        <v>1842</v>
      </c>
      <c r="E26" s="165">
        <v>1779</v>
      </c>
      <c r="F26" s="165">
        <v>2089</v>
      </c>
      <c r="G26" s="165">
        <v>2080</v>
      </c>
      <c r="H26" s="165">
        <v>1878</v>
      </c>
      <c r="I26" s="165">
        <v>2009</v>
      </c>
      <c r="J26" s="165">
        <v>2088</v>
      </c>
      <c r="K26" s="165">
        <v>2399</v>
      </c>
      <c r="L26" s="166">
        <v>3041</v>
      </c>
      <c r="M26" s="166">
        <v>3278</v>
      </c>
      <c r="N26" s="167">
        <v>3036</v>
      </c>
      <c r="O26" s="168">
        <v>4397</v>
      </c>
      <c r="P26" s="141">
        <v>5925</v>
      </c>
      <c r="Q26" s="141">
        <v>8257</v>
      </c>
      <c r="R26" s="141">
        <f>R28+R27</f>
        <v>10574</v>
      </c>
      <c r="S26" s="141">
        <v>12989</v>
      </c>
      <c r="T26" s="13"/>
    </row>
    <row r="27" spans="1:20" x14ac:dyDescent="0.2">
      <c r="A27" s="16"/>
      <c r="B27" s="107" t="s">
        <v>5</v>
      </c>
      <c r="C27" s="169">
        <v>306</v>
      </c>
      <c r="D27" s="169">
        <v>279</v>
      </c>
      <c r="E27" s="169">
        <v>313</v>
      </c>
      <c r="F27" s="169">
        <v>359</v>
      </c>
      <c r="G27" s="169">
        <v>358</v>
      </c>
      <c r="H27" s="169">
        <v>341</v>
      </c>
      <c r="I27" s="169">
        <v>389</v>
      </c>
      <c r="J27" s="169">
        <v>344</v>
      </c>
      <c r="K27" s="169">
        <v>399</v>
      </c>
      <c r="L27" s="144">
        <v>551</v>
      </c>
      <c r="M27" s="144">
        <v>577</v>
      </c>
      <c r="N27" s="144">
        <v>584</v>
      </c>
      <c r="O27" s="150">
        <v>878</v>
      </c>
      <c r="P27" s="144">
        <v>1213</v>
      </c>
      <c r="Q27" s="144">
        <v>1732</v>
      </c>
      <c r="R27" s="144">
        <v>2414</v>
      </c>
      <c r="S27" s="144">
        <v>3108</v>
      </c>
      <c r="T27" s="13"/>
    </row>
    <row r="28" spans="1:20" x14ac:dyDescent="0.2">
      <c r="A28" s="16"/>
      <c r="B28" s="109" t="s">
        <v>6</v>
      </c>
      <c r="C28" s="170">
        <v>1654</v>
      </c>
      <c r="D28" s="170">
        <v>1563</v>
      </c>
      <c r="E28" s="170">
        <v>1466</v>
      </c>
      <c r="F28" s="170">
        <v>1730</v>
      </c>
      <c r="G28" s="170">
        <v>1722</v>
      </c>
      <c r="H28" s="170">
        <v>1537</v>
      </c>
      <c r="I28" s="170">
        <v>1620</v>
      </c>
      <c r="J28" s="170">
        <v>1744</v>
      </c>
      <c r="K28" s="170">
        <v>2000</v>
      </c>
      <c r="L28" s="135">
        <v>2490</v>
      </c>
      <c r="M28" s="135">
        <v>2701</v>
      </c>
      <c r="N28" s="135">
        <v>2452</v>
      </c>
      <c r="O28" s="136">
        <v>3519</v>
      </c>
      <c r="P28" s="144">
        <v>4712</v>
      </c>
      <c r="Q28" s="144">
        <v>6525</v>
      </c>
      <c r="R28" s="144">
        <v>8160</v>
      </c>
      <c r="S28" s="144">
        <v>9881</v>
      </c>
      <c r="T28" s="13"/>
    </row>
    <row r="29" spans="1:20" ht="15" x14ac:dyDescent="0.2">
      <c r="A29" s="16"/>
      <c r="B29" s="81" t="s">
        <v>30</v>
      </c>
      <c r="C29" s="113">
        <v>8048</v>
      </c>
      <c r="D29" s="113">
        <v>8407</v>
      </c>
      <c r="E29" s="113">
        <v>9492</v>
      </c>
      <c r="F29" s="113">
        <v>11917</v>
      </c>
      <c r="G29" s="113">
        <v>12939</v>
      </c>
      <c r="H29" s="113">
        <v>13755</v>
      </c>
      <c r="I29" s="113">
        <v>14917</v>
      </c>
      <c r="J29" s="113">
        <v>17545</v>
      </c>
      <c r="K29" s="113">
        <v>18515</v>
      </c>
      <c r="L29" s="113">
        <v>19582</v>
      </c>
      <c r="M29" s="113">
        <v>20422</v>
      </c>
      <c r="N29" s="113">
        <v>21088</v>
      </c>
      <c r="O29" s="113">
        <v>22784</v>
      </c>
      <c r="P29" s="113">
        <v>23164</v>
      </c>
      <c r="Q29" s="113">
        <v>25050</v>
      </c>
      <c r="R29" s="113">
        <v>28647</v>
      </c>
      <c r="S29" s="113">
        <v>33091</v>
      </c>
      <c r="T29" s="13"/>
    </row>
    <row r="30" spans="1:20" x14ac:dyDescent="0.2">
      <c r="A30" s="16"/>
      <c r="B30" s="98" t="s">
        <v>5</v>
      </c>
      <c r="C30" s="114">
        <v>2057</v>
      </c>
      <c r="D30" s="114">
        <v>2264</v>
      </c>
      <c r="E30" s="114">
        <v>2766</v>
      </c>
      <c r="F30" s="114">
        <v>3759</v>
      </c>
      <c r="G30" s="114">
        <v>4137</v>
      </c>
      <c r="H30" s="114">
        <v>4642</v>
      </c>
      <c r="I30" s="114">
        <v>5161</v>
      </c>
      <c r="J30" s="114">
        <v>5945</v>
      </c>
      <c r="K30" s="114">
        <v>6581</v>
      </c>
      <c r="L30" s="91">
        <v>6819</v>
      </c>
      <c r="M30" s="91">
        <v>7287</v>
      </c>
      <c r="N30" s="91">
        <v>7733</v>
      </c>
      <c r="O30" s="91">
        <v>8325</v>
      </c>
      <c r="P30" s="91">
        <v>8431</v>
      </c>
      <c r="Q30" s="91">
        <v>9054</v>
      </c>
      <c r="R30" s="91">
        <v>10227</v>
      </c>
      <c r="S30" s="91">
        <v>11420</v>
      </c>
      <c r="T30" s="13"/>
    </row>
    <row r="31" spans="1:20" x14ac:dyDescent="0.2">
      <c r="A31" s="16"/>
      <c r="B31" s="99" t="s">
        <v>6</v>
      </c>
      <c r="C31" s="114">
        <v>5991</v>
      </c>
      <c r="D31" s="114">
        <v>6143</v>
      </c>
      <c r="E31" s="114">
        <v>6726</v>
      </c>
      <c r="F31" s="114">
        <v>8158</v>
      </c>
      <c r="G31" s="114">
        <v>8802</v>
      </c>
      <c r="H31" s="114">
        <v>9113</v>
      </c>
      <c r="I31" s="114">
        <v>9756</v>
      </c>
      <c r="J31" s="114">
        <v>11600</v>
      </c>
      <c r="K31" s="114">
        <v>11934</v>
      </c>
      <c r="L31" s="83">
        <v>12763</v>
      </c>
      <c r="M31" s="83">
        <v>13135</v>
      </c>
      <c r="N31" s="83">
        <v>13355</v>
      </c>
      <c r="O31" s="83">
        <v>14459</v>
      </c>
      <c r="P31" s="83">
        <v>14733</v>
      </c>
      <c r="Q31" s="83">
        <v>15996</v>
      </c>
      <c r="R31" s="83">
        <v>18420</v>
      </c>
      <c r="S31" s="83">
        <v>21671</v>
      </c>
      <c r="T31" s="13"/>
    </row>
    <row r="32" spans="1:20" ht="15" x14ac:dyDescent="0.2">
      <c r="A32" s="16"/>
      <c r="B32" s="85" t="s">
        <v>25</v>
      </c>
      <c r="C32" s="86">
        <v>4030</v>
      </c>
      <c r="D32" s="86">
        <v>4400</v>
      </c>
      <c r="E32" s="86">
        <v>5528</v>
      </c>
      <c r="F32" s="86">
        <v>7456</v>
      </c>
      <c r="G32" s="86">
        <v>8517</v>
      </c>
      <c r="H32" s="86">
        <v>9857</v>
      </c>
      <c r="I32" s="86">
        <v>10928</v>
      </c>
      <c r="J32" s="86">
        <v>13723</v>
      </c>
      <c r="K32" s="86">
        <v>14408</v>
      </c>
      <c r="L32" s="100">
        <v>14800</v>
      </c>
      <c r="M32" s="100">
        <v>15597</v>
      </c>
      <c r="N32" s="87">
        <v>16651</v>
      </c>
      <c r="O32" s="101">
        <v>16917</v>
      </c>
      <c r="P32" s="87">
        <v>16007</v>
      </c>
      <c r="Q32" s="87">
        <v>16235</v>
      </c>
      <c r="R32" s="87">
        <f>R34+R33</f>
        <v>18893</v>
      </c>
      <c r="S32" s="101">
        <f>S34+S33</f>
        <v>22598</v>
      </c>
      <c r="T32" s="13"/>
    </row>
    <row r="33" spans="1:20" x14ac:dyDescent="0.2">
      <c r="A33" s="16"/>
      <c r="B33" s="88" t="s">
        <v>5</v>
      </c>
      <c r="C33" s="89">
        <v>1287</v>
      </c>
      <c r="D33" s="89">
        <v>1534</v>
      </c>
      <c r="E33" s="89">
        <v>1969</v>
      </c>
      <c r="F33" s="89">
        <v>2761</v>
      </c>
      <c r="G33" s="89">
        <v>3173</v>
      </c>
      <c r="H33" s="89">
        <v>3758</v>
      </c>
      <c r="I33" s="89">
        <v>4188</v>
      </c>
      <c r="J33" s="89">
        <v>5058</v>
      </c>
      <c r="K33" s="89">
        <v>5630</v>
      </c>
      <c r="L33" s="89">
        <v>5733</v>
      </c>
      <c r="M33" s="89">
        <v>6213</v>
      </c>
      <c r="N33" s="89">
        <v>6631</v>
      </c>
      <c r="O33" s="90">
        <v>6903</v>
      </c>
      <c r="P33" s="89">
        <v>6745</v>
      </c>
      <c r="Q33" s="89">
        <v>6992</v>
      </c>
      <c r="R33" s="89">
        <v>7924</v>
      </c>
      <c r="S33" s="97">
        <v>8786</v>
      </c>
      <c r="T33" s="13"/>
    </row>
    <row r="34" spans="1:20" x14ac:dyDescent="0.2">
      <c r="A34" s="16"/>
      <c r="B34" s="92" t="s">
        <v>6</v>
      </c>
      <c r="C34" s="93">
        <v>2743</v>
      </c>
      <c r="D34" s="93">
        <v>2866</v>
      </c>
      <c r="E34" s="93">
        <v>3559</v>
      </c>
      <c r="F34" s="93">
        <v>4695</v>
      </c>
      <c r="G34" s="93">
        <v>5344</v>
      </c>
      <c r="H34" s="93">
        <v>6099</v>
      </c>
      <c r="I34" s="93">
        <v>6740</v>
      </c>
      <c r="J34" s="93">
        <v>8665</v>
      </c>
      <c r="K34" s="93">
        <v>8778</v>
      </c>
      <c r="L34" s="93">
        <v>9067</v>
      </c>
      <c r="M34" s="93">
        <v>9384</v>
      </c>
      <c r="N34" s="93">
        <v>10020</v>
      </c>
      <c r="O34" s="94">
        <v>10014</v>
      </c>
      <c r="P34" s="95">
        <v>9262</v>
      </c>
      <c r="Q34" s="95">
        <v>9243</v>
      </c>
      <c r="R34" s="95">
        <v>10969</v>
      </c>
      <c r="S34" s="84">
        <v>13812</v>
      </c>
      <c r="T34" s="13"/>
    </row>
    <row r="35" spans="1:20" s="72" customFormat="1" ht="27.75" x14ac:dyDescent="0.25">
      <c r="A35" s="71"/>
      <c r="B35" s="115" t="s">
        <v>38</v>
      </c>
      <c r="C35" s="86">
        <v>6158</v>
      </c>
      <c r="D35" s="86">
        <v>6462</v>
      </c>
      <c r="E35" s="86">
        <v>7389</v>
      </c>
      <c r="F35" s="86">
        <v>9349</v>
      </c>
      <c r="G35" s="86">
        <v>10266</v>
      </c>
      <c r="H35" s="86">
        <v>11000</v>
      </c>
      <c r="I35" s="86">
        <v>12068</v>
      </c>
      <c r="J35" s="86">
        <v>13989</v>
      </c>
      <c r="K35" s="86">
        <v>15046</v>
      </c>
      <c r="L35" s="86">
        <v>15560</v>
      </c>
      <c r="M35" s="86">
        <v>15800</v>
      </c>
      <c r="N35" s="116">
        <v>16655</v>
      </c>
      <c r="O35" s="117">
        <v>17552</v>
      </c>
      <c r="P35" s="118">
        <v>16652</v>
      </c>
      <c r="Q35" s="118">
        <v>16443</v>
      </c>
      <c r="R35" s="118">
        <v>16941</v>
      </c>
      <c r="S35" s="118">
        <v>17536</v>
      </c>
      <c r="T35" s="73"/>
    </row>
    <row r="36" spans="1:20" x14ac:dyDescent="0.2">
      <c r="A36" s="16"/>
      <c r="B36" s="88" t="s">
        <v>5</v>
      </c>
      <c r="C36" s="89">
        <v>1578</v>
      </c>
      <c r="D36" s="89">
        <v>1773</v>
      </c>
      <c r="E36" s="89">
        <v>2176</v>
      </c>
      <c r="F36" s="89">
        <v>3030</v>
      </c>
      <c r="G36" s="89">
        <v>3360</v>
      </c>
      <c r="H36" s="89">
        <v>3767</v>
      </c>
      <c r="I36" s="89">
        <v>4265</v>
      </c>
      <c r="J36" s="89">
        <v>4924</v>
      </c>
      <c r="K36" s="89">
        <v>5528</v>
      </c>
      <c r="L36" s="89">
        <v>5628</v>
      </c>
      <c r="M36" s="89">
        <v>5865</v>
      </c>
      <c r="N36" s="89">
        <v>6308</v>
      </c>
      <c r="O36" s="90">
        <v>6834</v>
      </c>
      <c r="P36" s="89">
        <v>6743</v>
      </c>
      <c r="Q36" s="89">
        <v>6796</v>
      </c>
      <c r="R36" s="89">
        <v>7143</v>
      </c>
      <c r="S36" s="89">
        <v>7429</v>
      </c>
      <c r="T36" s="13"/>
    </row>
    <row r="37" spans="1:20" x14ac:dyDescent="0.2">
      <c r="A37" s="16"/>
      <c r="B37" s="92" t="s">
        <v>6</v>
      </c>
      <c r="C37" s="93">
        <v>4580</v>
      </c>
      <c r="D37" s="93">
        <v>4689</v>
      </c>
      <c r="E37" s="93">
        <v>5213</v>
      </c>
      <c r="F37" s="93">
        <v>6319</v>
      </c>
      <c r="G37" s="93">
        <v>6906</v>
      </c>
      <c r="H37" s="93">
        <v>7233</v>
      </c>
      <c r="I37" s="93">
        <v>7803</v>
      </c>
      <c r="J37" s="93">
        <v>9065</v>
      </c>
      <c r="K37" s="93">
        <v>9518</v>
      </c>
      <c r="L37" s="93">
        <v>9932</v>
      </c>
      <c r="M37" s="93">
        <v>9935</v>
      </c>
      <c r="N37" s="93">
        <v>10347</v>
      </c>
      <c r="O37" s="94">
        <v>10718</v>
      </c>
      <c r="P37" s="95">
        <v>9909</v>
      </c>
      <c r="Q37" s="95">
        <v>9647</v>
      </c>
      <c r="R37" s="95">
        <v>9798</v>
      </c>
      <c r="S37" s="83">
        <v>10107</v>
      </c>
      <c r="T37" s="13"/>
    </row>
    <row r="38" spans="1:20" ht="15" x14ac:dyDescent="0.2">
      <c r="A38" s="16"/>
      <c r="B38" s="102" t="s">
        <v>29</v>
      </c>
      <c r="C38" s="103">
        <v>1960</v>
      </c>
      <c r="D38" s="103">
        <v>1842</v>
      </c>
      <c r="E38" s="103">
        <v>1779</v>
      </c>
      <c r="F38" s="103">
        <v>2089</v>
      </c>
      <c r="G38" s="103">
        <v>2080</v>
      </c>
      <c r="H38" s="103">
        <v>1878</v>
      </c>
      <c r="I38" s="103">
        <v>2009</v>
      </c>
      <c r="J38" s="103">
        <v>2088</v>
      </c>
      <c r="K38" s="103">
        <v>2399</v>
      </c>
      <c r="L38" s="104">
        <v>3041</v>
      </c>
      <c r="M38" s="104">
        <v>3278</v>
      </c>
      <c r="N38" s="105">
        <v>3036</v>
      </c>
      <c r="O38" s="106">
        <v>4397</v>
      </c>
      <c r="P38" s="87">
        <v>5925</v>
      </c>
      <c r="Q38" s="87">
        <v>8257</v>
      </c>
      <c r="R38" s="87">
        <f>R40+R39</f>
        <v>10574</v>
      </c>
      <c r="S38" s="87">
        <v>12989</v>
      </c>
      <c r="T38" s="13"/>
    </row>
    <row r="39" spans="1:20" x14ac:dyDescent="0.2">
      <c r="A39" s="16"/>
      <c r="B39" s="107" t="s">
        <v>5</v>
      </c>
      <c r="C39" s="108">
        <v>306</v>
      </c>
      <c r="D39" s="108">
        <v>279</v>
      </c>
      <c r="E39" s="108">
        <v>313</v>
      </c>
      <c r="F39" s="108">
        <v>359</v>
      </c>
      <c r="G39" s="108">
        <v>358</v>
      </c>
      <c r="H39" s="108">
        <v>341</v>
      </c>
      <c r="I39" s="108">
        <v>389</v>
      </c>
      <c r="J39" s="108">
        <v>344</v>
      </c>
      <c r="K39" s="108">
        <v>399</v>
      </c>
      <c r="L39" s="91">
        <v>551</v>
      </c>
      <c r="M39" s="91">
        <v>577</v>
      </c>
      <c r="N39" s="91">
        <v>584</v>
      </c>
      <c r="O39" s="97">
        <v>878</v>
      </c>
      <c r="P39" s="91">
        <v>1213</v>
      </c>
      <c r="Q39" s="91">
        <v>1732</v>
      </c>
      <c r="R39" s="91">
        <v>2414</v>
      </c>
      <c r="S39" s="91">
        <v>3108</v>
      </c>
      <c r="T39" s="13"/>
    </row>
    <row r="40" spans="1:20" x14ac:dyDescent="0.2">
      <c r="A40" s="16"/>
      <c r="B40" s="109" t="s">
        <v>6</v>
      </c>
      <c r="C40" s="110">
        <v>1654</v>
      </c>
      <c r="D40" s="110">
        <v>1563</v>
      </c>
      <c r="E40" s="110">
        <v>1466</v>
      </c>
      <c r="F40" s="110">
        <v>1730</v>
      </c>
      <c r="G40" s="110">
        <v>1722</v>
      </c>
      <c r="H40" s="110">
        <v>1537</v>
      </c>
      <c r="I40" s="110">
        <v>1620</v>
      </c>
      <c r="J40" s="110">
        <v>1744</v>
      </c>
      <c r="K40" s="110">
        <v>2000</v>
      </c>
      <c r="L40" s="111">
        <v>2490</v>
      </c>
      <c r="M40" s="111">
        <v>2701</v>
      </c>
      <c r="N40" s="111">
        <v>2452</v>
      </c>
      <c r="O40" s="112">
        <v>3519</v>
      </c>
      <c r="P40" s="83">
        <v>4712</v>
      </c>
      <c r="Q40" s="83">
        <v>6525</v>
      </c>
      <c r="R40" s="83">
        <v>8160</v>
      </c>
      <c r="S40" s="83">
        <v>9881</v>
      </c>
      <c r="T40" s="13"/>
    </row>
    <row r="41" spans="1:20" s="72" customFormat="1" ht="27.75" x14ac:dyDescent="0.25">
      <c r="A41" s="71"/>
      <c r="B41" s="115" t="s">
        <v>39</v>
      </c>
      <c r="C41" s="103">
        <v>730</v>
      </c>
      <c r="D41" s="103">
        <v>782</v>
      </c>
      <c r="E41" s="103">
        <v>957</v>
      </c>
      <c r="F41" s="103">
        <v>1295</v>
      </c>
      <c r="G41" s="103">
        <v>1400</v>
      </c>
      <c r="H41" s="103">
        <v>1664</v>
      </c>
      <c r="I41" s="103">
        <v>1742</v>
      </c>
      <c r="J41" s="103">
        <v>2707</v>
      </c>
      <c r="K41" s="103">
        <v>2213</v>
      </c>
      <c r="L41" s="104">
        <v>2306</v>
      </c>
      <c r="M41" s="104">
        <v>2946</v>
      </c>
      <c r="N41" s="119">
        <v>3007</v>
      </c>
      <c r="O41" s="120">
        <v>2666</v>
      </c>
      <c r="P41" s="119">
        <v>2628</v>
      </c>
      <c r="Q41" s="120">
        <v>3105</v>
      </c>
      <c r="R41" s="119">
        <v>5544</v>
      </c>
      <c r="S41" s="120">
        <v>9580</v>
      </c>
      <c r="T41" s="73"/>
    </row>
    <row r="42" spans="1:20" s="72" customFormat="1" x14ac:dyDescent="0.25">
      <c r="A42" s="71"/>
      <c r="B42" s="121" t="s">
        <v>5</v>
      </c>
      <c r="C42" s="108">
        <v>330</v>
      </c>
      <c r="D42" s="108">
        <v>374</v>
      </c>
      <c r="E42" s="108">
        <v>447</v>
      </c>
      <c r="F42" s="108">
        <v>614</v>
      </c>
      <c r="G42" s="108">
        <v>643</v>
      </c>
      <c r="H42" s="108">
        <v>798</v>
      </c>
      <c r="I42" s="108">
        <v>823</v>
      </c>
      <c r="J42" s="108">
        <v>1030</v>
      </c>
      <c r="K42" s="108">
        <v>1053</v>
      </c>
      <c r="L42" s="91">
        <v>1083</v>
      </c>
      <c r="M42" s="91">
        <v>1445</v>
      </c>
      <c r="N42" s="91">
        <v>1440</v>
      </c>
      <c r="O42" s="97">
        <v>1247</v>
      </c>
      <c r="P42" s="91">
        <v>1195</v>
      </c>
      <c r="Q42" s="97">
        <v>1431</v>
      </c>
      <c r="R42" s="91">
        <v>2079</v>
      </c>
      <c r="S42" s="97">
        <v>3020</v>
      </c>
      <c r="T42" s="73"/>
    </row>
    <row r="43" spans="1:20" s="72" customFormat="1" x14ac:dyDescent="0.25">
      <c r="A43" s="71"/>
      <c r="B43" s="122" t="s">
        <v>6</v>
      </c>
      <c r="C43" s="110">
        <v>400</v>
      </c>
      <c r="D43" s="110">
        <v>408</v>
      </c>
      <c r="E43" s="110">
        <v>510</v>
      </c>
      <c r="F43" s="110">
        <v>681</v>
      </c>
      <c r="G43" s="110">
        <v>757</v>
      </c>
      <c r="H43" s="110">
        <v>866</v>
      </c>
      <c r="I43" s="110">
        <v>919</v>
      </c>
      <c r="J43" s="110">
        <v>1677</v>
      </c>
      <c r="K43" s="110">
        <v>1160</v>
      </c>
      <c r="L43" s="111">
        <v>1223</v>
      </c>
      <c r="M43" s="111">
        <v>1501</v>
      </c>
      <c r="N43" s="111">
        <v>1567</v>
      </c>
      <c r="O43" s="112">
        <v>1419</v>
      </c>
      <c r="P43" s="111">
        <v>1433</v>
      </c>
      <c r="Q43" s="112">
        <v>1674</v>
      </c>
      <c r="R43" s="111">
        <v>3465</v>
      </c>
      <c r="S43" s="112">
        <v>6560</v>
      </c>
      <c r="T43" s="73"/>
    </row>
    <row r="44" spans="1:20" ht="27.75" x14ac:dyDescent="0.2">
      <c r="A44" s="71"/>
      <c r="B44" s="115" t="s">
        <v>42</v>
      </c>
      <c r="C44" s="103">
        <f>C45+C46</f>
        <v>2675</v>
      </c>
      <c r="D44" s="103">
        <f t="shared" ref="D44:S44" si="0">D45+D46</f>
        <v>2606</v>
      </c>
      <c r="E44" s="103">
        <f t="shared" si="0"/>
        <v>2721</v>
      </c>
      <c r="F44" s="103">
        <f t="shared" si="0"/>
        <v>3369</v>
      </c>
      <c r="G44" s="103">
        <f t="shared" si="0"/>
        <v>3464</v>
      </c>
      <c r="H44" s="103">
        <f t="shared" si="0"/>
        <v>3529</v>
      </c>
      <c r="I44" s="103">
        <f t="shared" si="0"/>
        <v>3717</v>
      </c>
      <c r="J44" s="103">
        <f t="shared" si="0"/>
        <v>4682</v>
      </c>
      <c r="K44" s="103">
        <f t="shared" si="0"/>
        <v>4599</v>
      </c>
      <c r="L44" s="103">
        <f t="shared" si="0"/>
        <v>5319</v>
      </c>
      <c r="M44" s="103">
        <f t="shared" si="0"/>
        <v>6195</v>
      </c>
      <c r="N44" s="103">
        <f t="shared" si="0"/>
        <v>5998</v>
      </c>
      <c r="O44" s="103">
        <f t="shared" si="0"/>
        <v>7019</v>
      </c>
      <c r="P44" s="103">
        <f t="shared" si="0"/>
        <v>8484</v>
      </c>
      <c r="Q44" s="103">
        <f t="shared" si="0"/>
        <v>11153</v>
      </c>
      <c r="R44" s="103">
        <f t="shared" si="0"/>
        <v>15091</v>
      </c>
      <c r="S44" s="103">
        <f t="shared" si="0"/>
        <v>19884</v>
      </c>
      <c r="T44" s="13"/>
    </row>
    <row r="45" spans="1:20" x14ac:dyDescent="0.2">
      <c r="A45" s="71"/>
      <c r="B45" s="121" t="s">
        <v>5</v>
      </c>
      <c r="C45" s="108">
        <v>632</v>
      </c>
      <c r="D45" s="108">
        <v>646</v>
      </c>
      <c r="E45" s="108">
        <v>756</v>
      </c>
      <c r="F45" s="108">
        <v>968</v>
      </c>
      <c r="G45" s="108">
        <v>998</v>
      </c>
      <c r="H45" s="108">
        <v>1133</v>
      </c>
      <c r="I45" s="108">
        <v>1203</v>
      </c>
      <c r="J45" s="108">
        <v>1349</v>
      </c>
      <c r="K45" s="108">
        <v>1449</v>
      </c>
      <c r="L45" s="91">
        <v>1621</v>
      </c>
      <c r="M45" s="91">
        <v>2012</v>
      </c>
      <c r="N45" s="91">
        <v>2016</v>
      </c>
      <c r="O45" s="97">
        <v>2114</v>
      </c>
      <c r="P45" s="91">
        <v>2389</v>
      </c>
      <c r="Q45" s="97">
        <v>3105</v>
      </c>
      <c r="R45" s="91">
        <v>4218</v>
      </c>
      <c r="S45" s="97">
        <v>5458</v>
      </c>
      <c r="T45" s="13"/>
    </row>
    <row r="46" spans="1:20" x14ac:dyDescent="0.2">
      <c r="A46" s="71"/>
      <c r="B46" s="122" t="s">
        <v>6</v>
      </c>
      <c r="C46" s="110">
        <v>2043</v>
      </c>
      <c r="D46" s="110">
        <v>1960</v>
      </c>
      <c r="E46" s="110">
        <v>1965</v>
      </c>
      <c r="F46" s="110">
        <v>2401</v>
      </c>
      <c r="G46" s="110">
        <v>2466</v>
      </c>
      <c r="H46" s="110">
        <v>2396</v>
      </c>
      <c r="I46" s="110">
        <v>2514</v>
      </c>
      <c r="J46" s="110">
        <v>3333</v>
      </c>
      <c r="K46" s="110">
        <v>3150</v>
      </c>
      <c r="L46" s="111">
        <v>3698</v>
      </c>
      <c r="M46" s="111">
        <v>4183</v>
      </c>
      <c r="N46" s="111">
        <v>3982</v>
      </c>
      <c r="O46" s="112">
        <v>4905</v>
      </c>
      <c r="P46" s="111">
        <v>6095</v>
      </c>
      <c r="Q46" s="112">
        <v>8048</v>
      </c>
      <c r="R46" s="111">
        <v>10873</v>
      </c>
      <c r="S46" s="112">
        <v>14426</v>
      </c>
      <c r="T46" s="13"/>
    </row>
    <row r="47" spans="1:20" x14ac:dyDescent="0.2">
      <c r="A47" s="16"/>
      <c r="B47" s="107"/>
      <c r="C47" s="12"/>
      <c r="D47" s="12"/>
      <c r="E47" s="12"/>
      <c r="F47" s="12"/>
      <c r="G47" s="12"/>
      <c r="H47" s="12"/>
      <c r="I47" s="12"/>
      <c r="J47" s="12"/>
      <c r="K47" s="12"/>
      <c r="L47" s="12"/>
      <c r="M47" s="12"/>
      <c r="N47" s="12"/>
      <c r="O47" s="69"/>
      <c r="P47" s="69"/>
      <c r="Q47" s="16"/>
      <c r="R47" s="70"/>
      <c r="S47" s="70"/>
      <c r="T47" s="13"/>
    </row>
    <row r="48" spans="1:20" ht="15" x14ac:dyDescent="0.25">
      <c r="A48" s="16"/>
      <c r="B48" s="202" t="s">
        <v>9</v>
      </c>
      <c r="C48" s="202"/>
      <c r="D48" s="202"/>
      <c r="E48" s="202"/>
      <c r="F48" s="202"/>
      <c r="G48" s="202"/>
      <c r="H48" s="202"/>
      <c r="I48" s="202"/>
      <c r="J48" s="202"/>
      <c r="K48" s="202"/>
      <c r="L48" s="202"/>
      <c r="M48" s="202"/>
      <c r="N48" s="202"/>
      <c r="O48" s="203"/>
      <c r="P48" s="123"/>
      <c r="Q48" s="16"/>
      <c r="R48" s="70"/>
      <c r="S48" s="70"/>
      <c r="T48" s="13"/>
    </row>
    <row r="49" spans="1:20" ht="15" x14ac:dyDescent="0.25">
      <c r="A49" s="16"/>
      <c r="B49" s="204"/>
      <c r="C49" s="204"/>
      <c r="D49" s="204"/>
      <c r="E49" s="204"/>
      <c r="F49" s="204"/>
      <c r="G49" s="204"/>
      <c r="H49" s="204"/>
      <c r="I49" s="204"/>
      <c r="J49" s="204"/>
      <c r="K49" s="204"/>
      <c r="L49" s="204"/>
      <c r="M49" s="204"/>
      <c r="N49" s="204"/>
      <c r="O49" s="205"/>
      <c r="P49" s="124"/>
      <c r="Q49" s="16"/>
      <c r="R49" s="70"/>
      <c r="S49" s="70"/>
      <c r="T49" s="13"/>
    </row>
    <row r="50" spans="1:20" ht="15" x14ac:dyDescent="0.25">
      <c r="A50" s="16"/>
      <c r="B50" s="125"/>
      <c r="C50" s="126"/>
      <c r="D50" s="126"/>
      <c r="E50" s="126"/>
      <c r="F50" s="126"/>
      <c r="G50" s="126"/>
      <c r="H50" s="126"/>
      <c r="I50" s="126"/>
      <c r="J50" s="126"/>
      <c r="K50" s="126"/>
      <c r="L50" s="126"/>
      <c r="M50" s="126"/>
      <c r="N50" s="126"/>
      <c r="O50" s="127"/>
      <c r="P50" s="127"/>
      <c r="Q50" s="17"/>
      <c r="R50" s="70"/>
      <c r="S50" s="70"/>
      <c r="T50" s="13"/>
    </row>
    <row r="51" spans="1:20" ht="17.25" x14ac:dyDescent="0.25">
      <c r="A51" s="16"/>
      <c r="B51" s="128" t="s">
        <v>31</v>
      </c>
      <c r="C51" s="17"/>
      <c r="D51" s="17"/>
      <c r="E51" s="17"/>
      <c r="F51" s="17"/>
      <c r="G51" s="17"/>
      <c r="H51" s="17"/>
      <c r="I51" s="17"/>
      <c r="J51" s="17"/>
      <c r="K51" s="17"/>
      <c r="L51" s="17"/>
      <c r="M51" s="17"/>
      <c r="N51" s="17"/>
      <c r="O51" s="17"/>
      <c r="P51" s="17"/>
      <c r="Q51" s="17"/>
      <c r="R51" s="70"/>
      <c r="S51" s="70"/>
      <c r="T51" s="13"/>
    </row>
    <row r="52" spans="1:20" ht="17.25" x14ac:dyDescent="0.25">
      <c r="A52" s="16"/>
      <c r="B52" s="129" t="s">
        <v>32</v>
      </c>
      <c r="C52" s="13"/>
      <c r="D52" s="13"/>
      <c r="E52" s="13"/>
      <c r="F52" s="13"/>
      <c r="G52" s="13"/>
      <c r="H52" s="13"/>
      <c r="I52" s="13"/>
      <c r="J52" s="13"/>
      <c r="K52" s="13"/>
      <c r="L52" s="13"/>
      <c r="M52" s="13"/>
      <c r="N52" s="13"/>
      <c r="O52" s="13"/>
      <c r="P52" s="13"/>
      <c r="Q52" s="13"/>
      <c r="R52" s="70"/>
      <c r="S52" s="70"/>
      <c r="T52" s="13"/>
    </row>
    <row r="53" spans="1:20" ht="17.25" x14ac:dyDescent="0.25">
      <c r="A53" s="16"/>
      <c r="B53" s="130" t="s">
        <v>33</v>
      </c>
      <c r="C53" s="13"/>
      <c r="D53" s="13"/>
      <c r="E53" s="13"/>
      <c r="F53" s="13"/>
      <c r="G53" s="13"/>
      <c r="H53" s="13"/>
      <c r="I53" s="13"/>
      <c r="J53" s="13"/>
      <c r="K53" s="13"/>
      <c r="L53" s="13"/>
      <c r="M53" s="13"/>
      <c r="N53" s="13"/>
      <c r="O53" s="13"/>
      <c r="P53" s="13"/>
      <c r="Q53" s="13"/>
      <c r="R53" s="70"/>
      <c r="S53" s="70"/>
      <c r="T53" s="13"/>
    </row>
    <row r="54" spans="1:20" ht="17.25" x14ac:dyDescent="0.25">
      <c r="A54" s="16"/>
      <c r="B54" s="130" t="s">
        <v>34</v>
      </c>
      <c r="C54" s="13"/>
      <c r="D54" s="13"/>
      <c r="E54" s="13"/>
      <c r="F54" s="13"/>
      <c r="G54" s="13"/>
      <c r="H54" s="13"/>
      <c r="I54" s="13"/>
      <c r="J54" s="13"/>
      <c r="K54" s="13"/>
      <c r="L54" s="13"/>
      <c r="M54" s="13"/>
      <c r="N54" s="13"/>
      <c r="O54" s="13"/>
      <c r="P54" s="13"/>
      <c r="Q54" s="13"/>
      <c r="R54" s="70"/>
      <c r="S54" s="70"/>
      <c r="T54" s="13"/>
    </row>
    <row r="55" spans="1:20" ht="17.25" x14ac:dyDescent="0.25">
      <c r="A55" s="16"/>
      <c r="B55" s="130" t="s">
        <v>35</v>
      </c>
      <c r="C55" s="13"/>
      <c r="D55" s="13"/>
      <c r="E55" s="13"/>
      <c r="F55" s="13"/>
      <c r="G55" s="13"/>
      <c r="H55" s="13"/>
      <c r="I55" s="13"/>
      <c r="J55" s="13"/>
      <c r="K55" s="13"/>
      <c r="L55" s="13"/>
      <c r="M55" s="13"/>
      <c r="N55" s="13"/>
      <c r="O55" s="13"/>
      <c r="P55" s="13"/>
      <c r="Q55" s="13"/>
      <c r="R55" s="70"/>
      <c r="S55" s="70"/>
      <c r="T55" s="13"/>
    </row>
    <row r="56" spans="1:20" ht="17.25" x14ac:dyDescent="0.25">
      <c r="A56" s="16"/>
      <c r="B56" s="130" t="s">
        <v>36</v>
      </c>
      <c r="C56" s="13"/>
      <c r="D56" s="13"/>
      <c r="E56" s="13"/>
      <c r="F56" s="13"/>
      <c r="G56" s="13"/>
      <c r="H56" s="13"/>
      <c r="I56" s="13"/>
      <c r="J56" s="13"/>
      <c r="K56" s="13"/>
      <c r="L56" s="13"/>
      <c r="M56" s="13"/>
      <c r="N56" s="13"/>
      <c r="O56" s="13"/>
      <c r="P56" s="13"/>
      <c r="Q56" s="13"/>
      <c r="R56" s="70"/>
      <c r="S56" s="70"/>
      <c r="T56" s="13"/>
    </row>
    <row r="57" spans="1:20" ht="17.25" x14ac:dyDescent="0.25">
      <c r="A57" s="16"/>
      <c r="B57" s="130" t="s">
        <v>37</v>
      </c>
      <c r="C57" s="13"/>
      <c r="D57" s="13"/>
      <c r="E57" s="13"/>
      <c r="F57" s="13"/>
      <c r="G57" s="13"/>
      <c r="H57" s="13"/>
      <c r="I57" s="13"/>
      <c r="J57" s="13"/>
      <c r="K57" s="13"/>
      <c r="L57" s="13"/>
      <c r="M57" s="13"/>
      <c r="N57" s="13"/>
      <c r="O57" s="13"/>
      <c r="P57" s="13"/>
      <c r="Q57" s="13"/>
      <c r="R57" s="70"/>
      <c r="S57" s="70"/>
      <c r="T57" s="13"/>
    </row>
    <row r="58" spans="1:20" ht="17.25" x14ac:dyDescent="0.25">
      <c r="A58" s="16"/>
      <c r="B58" s="130" t="s">
        <v>41</v>
      </c>
      <c r="C58" s="13"/>
      <c r="D58" s="13"/>
      <c r="E58" s="13"/>
      <c r="F58" s="13"/>
      <c r="G58" s="13"/>
      <c r="H58" s="13"/>
      <c r="I58" s="13"/>
      <c r="J58" s="13"/>
      <c r="K58" s="13"/>
      <c r="L58" s="13"/>
      <c r="M58" s="13"/>
      <c r="N58" s="13"/>
      <c r="O58" s="13"/>
      <c r="P58" s="13"/>
      <c r="Q58" s="13"/>
      <c r="R58" s="70"/>
      <c r="S58" s="70"/>
    </row>
    <row r="59" spans="1:20" ht="17.25" x14ac:dyDescent="0.25">
      <c r="A59" s="13"/>
      <c r="B59" s="130" t="s">
        <v>40</v>
      </c>
      <c r="C59" s="13"/>
      <c r="D59" s="13"/>
      <c r="E59" s="13"/>
      <c r="F59" s="13"/>
      <c r="G59" s="13"/>
      <c r="H59" s="13"/>
      <c r="I59" s="13"/>
      <c r="J59" s="13"/>
      <c r="K59" s="13"/>
      <c r="L59" s="13"/>
      <c r="M59" s="13"/>
      <c r="N59" s="13"/>
      <c r="O59" s="13"/>
      <c r="P59" s="13"/>
      <c r="Q59" s="13"/>
      <c r="R59" s="13"/>
      <c r="S59" s="13"/>
    </row>
    <row r="60" spans="1:20" ht="12.75" customHeight="1" x14ac:dyDescent="0.25">
      <c r="A60" s="13"/>
      <c r="B60" s="172" t="s">
        <v>43</v>
      </c>
      <c r="C60" s="13"/>
      <c r="D60" s="13"/>
      <c r="E60" s="13"/>
      <c r="F60" s="13"/>
      <c r="G60" s="13"/>
      <c r="H60" s="13"/>
      <c r="I60" s="13"/>
      <c r="J60" s="13"/>
      <c r="K60" s="13"/>
      <c r="L60" s="13"/>
      <c r="M60" s="13"/>
      <c r="N60" s="13"/>
      <c r="O60" s="13"/>
      <c r="P60" s="13"/>
      <c r="Q60" s="13"/>
      <c r="R60" s="13"/>
      <c r="S60" s="13"/>
    </row>
  </sheetData>
  <mergeCells count="2">
    <mergeCell ref="B48:O49"/>
    <mergeCell ref="Q1:S6"/>
  </mergeCells>
  <pageMargins left="0.25" right="0.25" top="1" bottom="1" header="0.3" footer="0.3"/>
  <pageSetup scale="78"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4"/>
  <sheetViews>
    <sheetView topLeftCell="B50" workbookViewId="0">
      <selection activeCell="D80" sqref="D80"/>
    </sheetView>
  </sheetViews>
  <sheetFormatPr defaultColWidth="8.85546875" defaultRowHeight="15" x14ac:dyDescent="0.25"/>
  <sheetData>
    <row r="74" spans="7:7" x14ac:dyDescent="0.25">
      <c r="G74" t="s">
        <v>62</v>
      </c>
    </row>
  </sheetData>
  <pageMargins left="0.75" right="0.75" top="1" bottom="1" header="0.3" footer="0.3"/>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39"/>
  <sheetViews>
    <sheetView topLeftCell="L7" workbookViewId="0">
      <selection activeCell="V24" sqref="V24"/>
    </sheetView>
  </sheetViews>
  <sheetFormatPr defaultColWidth="8.85546875" defaultRowHeight="15" x14ac:dyDescent="0.25"/>
  <cols>
    <col min="1" max="1" width="30.85546875" customWidth="1"/>
    <col min="2" max="2" width="6.85546875" customWidth="1"/>
    <col min="3" max="3" width="9.7109375" customWidth="1"/>
    <col min="4" max="4" width="7.140625" customWidth="1"/>
    <col min="5" max="5" width="7.28515625" customWidth="1"/>
    <col min="6" max="6" width="9.7109375" customWidth="1"/>
    <col min="7" max="8" width="7.28515625" customWidth="1"/>
    <col min="9" max="14" width="7.42578125" customWidth="1"/>
    <col min="15" max="15" width="8.42578125" style="6" bestFit="1" customWidth="1"/>
    <col min="16" max="18" width="8.42578125" style="6" customWidth="1"/>
    <col min="19" max="19" width="18.42578125" style="11" bestFit="1" customWidth="1"/>
    <col min="20" max="21" width="18.42578125" style="11" customWidth="1"/>
    <col min="22" max="22" width="14.85546875" style="11" bestFit="1" customWidth="1"/>
    <col min="23" max="23" width="13.28515625" style="5" bestFit="1" customWidth="1"/>
  </cols>
  <sheetData>
    <row r="1" spans="1:35" s="4" customFormat="1" x14ac:dyDescent="0.25">
      <c r="A1" s="4" t="s">
        <v>2</v>
      </c>
      <c r="B1" s="4" t="s">
        <v>17</v>
      </c>
      <c r="O1" s="6"/>
      <c r="P1" s="6"/>
      <c r="Q1" s="6"/>
      <c r="R1" s="6"/>
      <c r="S1" s="11"/>
      <c r="T1" s="11"/>
      <c r="U1" s="11"/>
      <c r="V1" s="11"/>
      <c r="W1" s="5"/>
    </row>
    <row r="2" spans="1:35" s="4" customFormat="1" x14ac:dyDescent="0.25">
      <c r="A2" s="4" t="s">
        <v>21</v>
      </c>
      <c r="B2" s="4" t="s">
        <v>3</v>
      </c>
      <c r="O2" s="6"/>
      <c r="P2" s="6"/>
      <c r="Q2" s="6"/>
      <c r="R2" s="6"/>
      <c r="S2" s="11"/>
      <c r="T2" s="11"/>
      <c r="U2" s="11"/>
      <c r="V2" s="11"/>
      <c r="W2" s="5"/>
    </row>
    <row r="3" spans="1:35" s="4" customFormat="1" x14ac:dyDescent="0.25">
      <c r="O3" s="6"/>
      <c r="P3" s="6"/>
      <c r="Q3" s="6"/>
      <c r="R3" s="6"/>
      <c r="S3" s="11"/>
      <c r="T3" s="11"/>
      <c r="U3" s="11"/>
      <c r="V3" s="11" t="s">
        <v>20</v>
      </c>
      <c r="W3" s="5"/>
    </row>
    <row r="4" spans="1:35" s="4" customFormat="1" x14ac:dyDescent="0.25">
      <c r="O4" s="19"/>
      <c r="P4" s="19"/>
      <c r="Q4" s="19"/>
      <c r="R4" s="19"/>
      <c r="S4" s="11" t="s">
        <v>19</v>
      </c>
      <c r="T4" s="11" t="s">
        <v>22</v>
      </c>
      <c r="U4" s="11" t="s">
        <v>19</v>
      </c>
      <c r="V4" s="65" t="s">
        <v>18</v>
      </c>
    </row>
    <row r="5" spans="1:35" ht="15.75" x14ac:dyDescent="0.25">
      <c r="A5" s="56" t="s">
        <v>8</v>
      </c>
      <c r="B5" s="7">
        <v>1999</v>
      </c>
      <c r="C5" s="7">
        <v>2000</v>
      </c>
      <c r="D5" s="7">
        <v>2001</v>
      </c>
      <c r="E5" s="7">
        <v>2002</v>
      </c>
      <c r="F5" s="7">
        <v>2003</v>
      </c>
      <c r="G5" s="7">
        <v>2004</v>
      </c>
      <c r="H5" s="7">
        <v>2005</v>
      </c>
      <c r="I5" s="7">
        <v>2006</v>
      </c>
      <c r="J5" s="7">
        <v>2007</v>
      </c>
      <c r="K5" s="7">
        <v>2008</v>
      </c>
      <c r="L5" s="7">
        <v>2009</v>
      </c>
      <c r="M5" s="7">
        <v>2010</v>
      </c>
      <c r="N5" s="7">
        <v>2011</v>
      </c>
      <c r="O5" s="7">
        <v>2012</v>
      </c>
      <c r="P5" s="44">
        <v>2013</v>
      </c>
      <c r="Q5" s="44">
        <v>2014</v>
      </c>
      <c r="R5" s="44">
        <v>2015</v>
      </c>
      <c r="S5" s="64" t="s">
        <v>7</v>
      </c>
      <c r="T5" s="64" t="s">
        <v>7</v>
      </c>
      <c r="U5" s="64" t="s">
        <v>14</v>
      </c>
      <c r="V5" s="46" t="s">
        <v>14</v>
      </c>
      <c r="W5"/>
    </row>
    <row r="6" spans="1:35" x14ac:dyDescent="0.25">
      <c r="A6" s="57" t="s">
        <v>0</v>
      </c>
      <c r="B6" s="47">
        <v>7523</v>
      </c>
      <c r="C6" s="22">
        <v>7885</v>
      </c>
      <c r="D6" s="22">
        <v>9197</v>
      </c>
      <c r="E6" s="22">
        <v>11529</v>
      </c>
      <c r="F6" s="22">
        <v>12640</v>
      </c>
      <c r="G6" s="22">
        <v>14153</v>
      </c>
      <c r="H6" s="22">
        <v>15352</v>
      </c>
      <c r="I6" s="22">
        <v>18559</v>
      </c>
      <c r="J6" s="22">
        <v>19601</v>
      </c>
      <c r="K6" s="22">
        <v>20044</v>
      </c>
      <c r="L6" s="22">
        <v>20848</v>
      </c>
      <c r="M6" s="23">
        <v>22134</v>
      </c>
      <c r="N6" s="24">
        <v>22810</v>
      </c>
      <c r="O6" s="24">
        <v>22114</v>
      </c>
      <c r="P6" s="24">
        <v>22767</v>
      </c>
      <c r="Q6" s="24">
        <f>Q8+Q7</f>
        <v>25760</v>
      </c>
      <c r="R6" s="24">
        <f>R8+R7</f>
        <v>29728</v>
      </c>
      <c r="S6" s="66">
        <f>(R6-B6)/B6</f>
        <v>2.9516150471886218</v>
      </c>
      <c r="T6" s="66">
        <f>(R6-Q6)/Q6</f>
        <v>0.15403726708074533</v>
      </c>
      <c r="U6" s="68">
        <f>R6/B6</f>
        <v>3.9516150471886218</v>
      </c>
      <c r="V6" s="67">
        <f>R6/E6</f>
        <v>2.578541070344349</v>
      </c>
      <c r="W6"/>
    </row>
    <row r="7" spans="1:35" s="3" customFormat="1" x14ac:dyDescent="0.25">
      <c r="A7" s="58" t="s">
        <v>5</v>
      </c>
      <c r="B7" s="48">
        <v>3011</v>
      </c>
      <c r="C7" s="8">
        <v>3196</v>
      </c>
      <c r="D7" s="8">
        <v>3790</v>
      </c>
      <c r="E7" s="8">
        <v>4765</v>
      </c>
      <c r="F7" s="8">
        <v>5191</v>
      </c>
      <c r="G7" s="8">
        <v>5980</v>
      </c>
      <c r="H7" s="8">
        <v>6351</v>
      </c>
      <c r="I7" s="8">
        <v>7553</v>
      </c>
      <c r="J7" s="8">
        <v>8251</v>
      </c>
      <c r="K7" s="8">
        <v>8275</v>
      </c>
      <c r="L7" s="8">
        <v>8740</v>
      </c>
      <c r="M7" s="8">
        <v>9292</v>
      </c>
      <c r="N7" s="9">
        <v>9771</v>
      </c>
      <c r="O7" s="9">
        <v>9632</v>
      </c>
      <c r="P7" s="9">
        <v>10019</v>
      </c>
      <c r="Q7" s="9">
        <v>11181</v>
      </c>
      <c r="R7" s="9">
        <v>12218</v>
      </c>
      <c r="S7" s="66">
        <f t="shared" ref="S7:S26" si="0">(R7-B7)/B7</f>
        <v>3.0577881102623712</v>
      </c>
      <c r="T7" s="66">
        <f t="shared" ref="T7:T26" si="1">(R7-Q7)/Q7</f>
        <v>9.2746623736696177E-2</v>
      </c>
      <c r="U7" s="68">
        <f t="shared" ref="U7:U26" si="2">R7/B7</f>
        <v>4.0577881102623712</v>
      </c>
      <c r="V7" s="67">
        <f t="shared" ref="V7:V26" si="3">R7/E7</f>
        <v>2.5641133263378806</v>
      </c>
    </row>
    <row r="8" spans="1:35" s="3" customFormat="1" x14ac:dyDescent="0.25">
      <c r="A8" s="59" t="s">
        <v>6</v>
      </c>
      <c r="B8" s="49">
        <v>4512</v>
      </c>
      <c r="C8" s="10">
        <v>4689</v>
      </c>
      <c r="D8" s="10">
        <v>5407</v>
      </c>
      <c r="E8" s="10">
        <v>6764</v>
      </c>
      <c r="F8" s="10">
        <v>7449</v>
      </c>
      <c r="G8" s="10">
        <v>8173</v>
      </c>
      <c r="H8" s="10">
        <v>9001</v>
      </c>
      <c r="I8" s="10">
        <v>11006</v>
      </c>
      <c r="J8" s="10">
        <v>11350</v>
      </c>
      <c r="K8" s="10">
        <v>11769</v>
      </c>
      <c r="L8" s="10">
        <v>12108</v>
      </c>
      <c r="M8" s="10">
        <v>12842</v>
      </c>
      <c r="N8" s="20">
        <v>13039</v>
      </c>
      <c r="O8" s="20">
        <v>12482</v>
      </c>
      <c r="P8" s="20">
        <v>12748</v>
      </c>
      <c r="Q8" s="20">
        <v>14579</v>
      </c>
      <c r="R8" s="20">
        <v>17510</v>
      </c>
      <c r="S8" s="66">
        <f t="shared" si="0"/>
        <v>2.8807624113475176</v>
      </c>
      <c r="T8" s="66">
        <f t="shared" si="1"/>
        <v>0.20104259551409562</v>
      </c>
      <c r="U8" s="68">
        <f t="shared" si="2"/>
        <v>3.8807624113475176</v>
      </c>
      <c r="V8" s="67">
        <f t="shared" si="3"/>
        <v>2.5887049083382614</v>
      </c>
    </row>
    <row r="9" spans="1:35" x14ac:dyDescent="0.25">
      <c r="A9" s="60" t="s">
        <v>13</v>
      </c>
      <c r="B9" s="37">
        <v>4030</v>
      </c>
      <c r="C9" s="37">
        <v>4400</v>
      </c>
      <c r="D9" s="37">
        <v>5528</v>
      </c>
      <c r="E9" s="37">
        <v>7456</v>
      </c>
      <c r="F9" s="37">
        <v>8517</v>
      </c>
      <c r="G9" s="37">
        <v>9857</v>
      </c>
      <c r="H9" s="37">
        <v>10928</v>
      </c>
      <c r="I9" s="37">
        <v>13723</v>
      </c>
      <c r="J9" s="37">
        <v>14408</v>
      </c>
      <c r="K9" s="37">
        <v>14800</v>
      </c>
      <c r="L9" s="37">
        <v>15597</v>
      </c>
      <c r="M9" s="38">
        <v>16651</v>
      </c>
      <c r="N9" s="38">
        <v>16917</v>
      </c>
      <c r="O9" s="38">
        <v>16007</v>
      </c>
      <c r="P9" s="38">
        <v>16235</v>
      </c>
      <c r="Q9" s="38">
        <v>18893</v>
      </c>
      <c r="R9" s="38">
        <f>SUM(R10:R11)</f>
        <v>22598</v>
      </c>
      <c r="S9" s="66">
        <f t="shared" si="0"/>
        <v>4.6074441687344914</v>
      </c>
      <c r="T9" s="66">
        <f t="shared" si="1"/>
        <v>0.19610437728259145</v>
      </c>
      <c r="U9" s="68">
        <f t="shared" si="2"/>
        <v>5.6074441687344914</v>
      </c>
      <c r="V9" s="67">
        <f t="shared" si="3"/>
        <v>3.0308476394849784</v>
      </c>
      <c r="W9"/>
    </row>
    <row r="10" spans="1:35" s="1" customFormat="1" x14ac:dyDescent="0.25">
      <c r="A10" s="58" t="s">
        <v>5</v>
      </c>
      <c r="B10" s="25">
        <v>1287</v>
      </c>
      <c r="C10" s="25">
        <v>1534</v>
      </c>
      <c r="D10" s="25">
        <v>1969</v>
      </c>
      <c r="E10" s="25">
        <v>2761</v>
      </c>
      <c r="F10" s="25">
        <v>3173</v>
      </c>
      <c r="G10" s="25">
        <v>3758</v>
      </c>
      <c r="H10" s="25">
        <v>4188</v>
      </c>
      <c r="I10" s="25">
        <v>5058</v>
      </c>
      <c r="J10" s="25">
        <v>5630</v>
      </c>
      <c r="K10" s="25">
        <v>5733</v>
      </c>
      <c r="L10" s="25">
        <v>6213</v>
      </c>
      <c r="M10" s="25">
        <v>6631</v>
      </c>
      <c r="N10" s="25">
        <v>6903</v>
      </c>
      <c r="O10" s="26">
        <v>6745</v>
      </c>
      <c r="P10" s="26">
        <v>6992</v>
      </c>
      <c r="Q10" s="26">
        <v>7924</v>
      </c>
      <c r="R10" s="26">
        <v>8786</v>
      </c>
      <c r="S10" s="66">
        <f t="shared" si="0"/>
        <v>5.8267288267288269</v>
      </c>
      <c r="T10" s="66">
        <f t="shared" si="1"/>
        <v>0.10878344270570418</v>
      </c>
      <c r="U10" s="68">
        <f t="shared" si="2"/>
        <v>6.8267288267288269</v>
      </c>
      <c r="V10" s="67">
        <f t="shared" si="3"/>
        <v>3.1821803694313653</v>
      </c>
    </row>
    <row r="11" spans="1:35" s="1" customFormat="1" x14ac:dyDescent="0.25">
      <c r="A11" s="59" t="s">
        <v>6</v>
      </c>
      <c r="B11" s="25">
        <v>2743</v>
      </c>
      <c r="C11" s="25">
        <v>2866</v>
      </c>
      <c r="D11" s="25">
        <v>3559</v>
      </c>
      <c r="E11" s="25">
        <v>4695</v>
      </c>
      <c r="F11" s="25">
        <v>5344</v>
      </c>
      <c r="G11" s="25">
        <v>6099</v>
      </c>
      <c r="H11" s="25">
        <v>6740</v>
      </c>
      <c r="I11" s="25">
        <v>8665</v>
      </c>
      <c r="J11" s="25">
        <v>8778</v>
      </c>
      <c r="K11" s="25">
        <v>9067</v>
      </c>
      <c r="L11" s="25">
        <v>9384</v>
      </c>
      <c r="M11" s="25">
        <v>10020</v>
      </c>
      <c r="N11" s="25">
        <v>10014</v>
      </c>
      <c r="O11" s="26">
        <v>9262</v>
      </c>
      <c r="P11" s="26">
        <v>9243</v>
      </c>
      <c r="Q11" s="26">
        <v>10969</v>
      </c>
      <c r="R11" s="26">
        <v>13812</v>
      </c>
      <c r="S11" s="66">
        <f t="shared" si="0"/>
        <v>4.0353627415238789</v>
      </c>
      <c r="T11" s="66">
        <f t="shared" si="1"/>
        <v>0.25918497584100647</v>
      </c>
      <c r="U11" s="68">
        <f t="shared" si="2"/>
        <v>5.0353627415238789</v>
      </c>
      <c r="V11" s="67">
        <f t="shared" si="3"/>
        <v>2.9418530351437702</v>
      </c>
    </row>
    <row r="12" spans="1:35" ht="26.25" x14ac:dyDescent="0.25">
      <c r="A12" s="190" t="s">
        <v>55</v>
      </c>
      <c r="B12" s="37">
        <f>(SUM(B13:B14))</f>
        <v>6158</v>
      </c>
      <c r="C12" s="37">
        <f t="shared" ref="C12:R12" si="4">(SUM(C13:C14))</f>
        <v>6462</v>
      </c>
      <c r="D12" s="37">
        <f t="shared" si="4"/>
        <v>7389</v>
      </c>
      <c r="E12" s="37">
        <f t="shared" si="4"/>
        <v>9349</v>
      </c>
      <c r="F12" s="37">
        <f t="shared" si="4"/>
        <v>10266</v>
      </c>
      <c r="G12" s="37">
        <f t="shared" si="4"/>
        <v>11000</v>
      </c>
      <c r="H12" s="37">
        <f t="shared" si="4"/>
        <v>12068</v>
      </c>
      <c r="I12" s="37">
        <f t="shared" si="4"/>
        <v>13989</v>
      </c>
      <c r="J12" s="37">
        <f t="shared" si="4"/>
        <v>15046</v>
      </c>
      <c r="K12" s="37">
        <f t="shared" si="4"/>
        <v>15560</v>
      </c>
      <c r="L12" s="37">
        <f t="shared" si="4"/>
        <v>15800</v>
      </c>
      <c r="M12" s="37">
        <f t="shared" si="4"/>
        <v>16655</v>
      </c>
      <c r="N12" s="37">
        <f t="shared" si="4"/>
        <v>17552</v>
      </c>
      <c r="O12" s="37">
        <f t="shared" si="4"/>
        <v>16652</v>
      </c>
      <c r="P12" s="37">
        <f t="shared" si="4"/>
        <v>16443</v>
      </c>
      <c r="Q12" s="37">
        <f t="shared" si="4"/>
        <v>16941</v>
      </c>
      <c r="R12" s="37">
        <f t="shared" si="4"/>
        <v>17536</v>
      </c>
      <c r="S12" s="66">
        <f>(R12-B12)/B12</f>
        <v>1.8476778174732056</v>
      </c>
      <c r="T12" s="66">
        <f>(R12-Q12)/Q12</f>
        <v>3.5121893630836433E-2</v>
      </c>
      <c r="U12" s="68">
        <f>R12/B12</f>
        <v>2.8476778174732056</v>
      </c>
      <c r="V12" s="67">
        <f>R12/E12</f>
        <v>1.8757086319392449</v>
      </c>
      <c r="W12"/>
    </row>
    <row r="13" spans="1:35" s="1" customFormat="1" x14ac:dyDescent="0.25">
      <c r="A13" s="58" t="s">
        <v>5</v>
      </c>
      <c r="B13" s="25">
        <v>1578</v>
      </c>
      <c r="C13" s="25">
        <v>1773</v>
      </c>
      <c r="D13" s="25">
        <v>2176</v>
      </c>
      <c r="E13" s="25">
        <v>3030</v>
      </c>
      <c r="F13" s="25">
        <v>3360</v>
      </c>
      <c r="G13" s="25">
        <v>3767</v>
      </c>
      <c r="H13" s="25">
        <v>4265</v>
      </c>
      <c r="I13" s="25">
        <v>4924</v>
      </c>
      <c r="J13" s="25">
        <v>5528</v>
      </c>
      <c r="K13" s="25">
        <v>5628</v>
      </c>
      <c r="L13" s="25">
        <v>5865</v>
      </c>
      <c r="M13" s="25">
        <v>6308</v>
      </c>
      <c r="N13" s="25">
        <v>6834</v>
      </c>
      <c r="O13" s="26">
        <v>6743</v>
      </c>
      <c r="P13" s="26">
        <v>6796</v>
      </c>
      <c r="Q13" s="26">
        <v>7143</v>
      </c>
      <c r="R13" s="26">
        <v>7429</v>
      </c>
      <c r="S13" s="66">
        <f>(R13-B13)/B13</f>
        <v>3.7078580481622305</v>
      </c>
      <c r="T13" s="66">
        <f>(R13-Q13)/Q13</f>
        <v>4.0039199216015682E-2</v>
      </c>
      <c r="U13" s="68">
        <f>R13/B13</f>
        <v>4.7078580481622305</v>
      </c>
      <c r="V13" s="67">
        <f>R13/E13</f>
        <v>2.4518151815181519</v>
      </c>
      <c r="AI13" s="1" t="s">
        <v>4</v>
      </c>
    </row>
    <row r="14" spans="1:35" s="1" customFormat="1" x14ac:dyDescent="0.25">
      <c r="A14" s="59" t="s">
        <v>6</v>
      </c>
      <c r="B14" s="25">
        <v>4580</v>
      </c>
      <c r="C14" s="25">
        <v>4689</v>
      </c>
      <c r="D14" s="25">
        <v>5213</v>
      </c>
      <c r="E14" s="25">
        <v>6319</v>
      </c>
      <c r="F14" s="25">
        <v>6906</v>
      </c>
      <c r="G14" s="25">
        <v>7233</v>
      </c>
      <c r="H14" s="25">
        <v>7803</v>
      </c>
      <c r="I14" s="25">
        <v>9065</v>
      </c>
      <c r="J14" s="25">
        <v>9518</v>
      </c>
      <c r="K14" s="25">
        <v>9932</v>
      </c>
      <c r="L14" s="25">
        <v>9935</v>
      </c>
      <c r="M14" s="25">
        <v>10347</v>
      </c>
      <c r="N14" s="25">
        <v>10718</v>
      </c>
      <c r="O14" s="26">
        <v>9909</v>
      </c>
      <c r="P14" s="26">
        <v>9647</v>
      </c>
      <c r="Q14" s="26">
        <v>9798</v>
      </c>
      <c r="R14" s="26">
        <v>10107</v>
      </c>
      <c r="S14" s="66">
        <f>(R14-B14)/B14</f>
        <v>1.206768558951965</v>
      </c>
      <c r="T14" s="66">
        <f>(R14-Q14)/Q14</f>
        <v>3.1537048377219844E-2</v>
      </c>
      <c r="U14" s="68">
        <f>R14/B14</f>
        <v>2.206768558951965</v>
      </c>
      <c r="V14" s="67">
        <f>R14/E14</f>
        <v>1.5994619401804082</v>
      </c>
    </row>
    <row r="15" spans="1:35" x14ac:dyDescent="0.25">
      <c r="A15" s="60" t="s">
        <v>12</v>
      </c>
      <c r="B15" s="50">
        <v>1135</v>
      </c>
      <c r="C15" s="39">
        <v>1298</v>
      </c>
      <c r="D15" s="39">
        <v>1594</v>
      </c>
      <c r="E15" s="39">
        <v>2022</v>
      </c>
      <c r="F15" s="39">
        <v>2248</v>
      </c>
      <c r="G15" s="39">
        <v>2627</v>
      </c>
      <c r="H15" s="39">
        <v>3084</v>
      </c>
      <c r="I15" s="39">
        <v>3835</v>
      </c>
      <c r="J15" s="39">
        <v>4500</v>
      </c>
      <c r="K15" s="39">
        <v>5010</v>
      </c>
      <c r="L15" s="39">
        <v>5567</v>
      </c>
      <c r="M15" s="39">
        <v>6497</v>
      </c>
      <c r="N15" s="40">
        <v>6872</v>
      </c>
      <c r="O15" s="45">
        <v>6524</v>
      </c>
      <c r="P15" s="45">
        <v>6973</v>
      </c>
      <c r="Q15" s="45">
        <v>7945</v>
      </c>
      <c r="R15" s="45">
        <f>SUM(R16:R17)</f>
        <v>8791</v>
      </c>
      <c r="S15" s="66">
        <f t="shared" si="0"/>
        <v>6.7453744493392067</v>
      </c>
      <c r="T15" s="66">
        <f t="shared" si="1"/>
        <v>0.1064820641913153</v>
      </c>
      <c r="U15" s="68">
        <f t="shared" si="2"/>
        <v>7.7453744493392067</v>
      </c>
      <c r="V15" s="67">
        <f t="shared" si="3"/>
        <v>4.347675568743818</v>
      </c>
      <c r="W15"/>
    </row>
    <row r="16" spans="1:35" s="3" customFormat="1" x14ac:dyDescent="0.25">
      <c r="A16" s="58" t="s">
        <v>5</v>
      </c>
      <c r="B16" s="51">
        <v>420</v>
      </c>
      <c r="C16" s="27">
        <v>480</v>
      </c>
      <c r="D16" s="27">
        <v>614</v>
      </c>
      <c r="E16" s="27">
        <v>763</v>
      </c>
      <c r="F16" s="27">
        <v>885</v>
      </c>
      <c r="G16" s="28">
        <v>1079</v>
      </c>
      <c r="H16" s="28">
        <v>1209</v>
      </c>
      <c r="I16" s="28">
        <v>1472</v>
      </c>
      <c r="J16" s="28">
        <v>1894</v>
      </c>
      <c r="K16" s="28">
        <v>2046</v>
      </c>
      <c r="L16" s="28">
        <v>2281</v>
      </c>
      <c r="M16" s="28">
        <v>2579</v>
      </c>
      <c r="N16" s="29">
        <v>2902</v>
      </c>
      <c r="O16" s="30">
        <v>2789</v>
      </c>
      <c r="P16" s="30">
        <v>3026</v>
      </c>
      <c r="Q16" s="30">
        <v>3487</v>
      </c>
      <c r="R16" s="30">
        <v>3779</v>
      </c>
      <c r="S16" s="66">
        <f t="shared" si="0"/>
        <v>7.9976190476190476</v>
      </c>
      <c r="T16" s="66">
        <f t="shared" si="1"/>
        <v>8.3739604244336102E-2</v>
      </c>
      <c r="U16" s="68">
        <f t="shared" si="2"/>
        <v>8.9976190476190467</v>
      </c>
      <c r="V16" s="67">
        <f t="shared" si="3"/>
        <v>4.9528178243774574</v>
      </c>
    </row>
    <row r="17" spans="1:23" s="3" customFormat="1" x14ac:dyDescent="0.25">
      <c r="A17" s="61" t="s">
        <v>6</v>
      </c>
      <c r="B17" s="52">
        <v>715</v>
      </c>
      <c r="C17" s="31">
        <v>818</v>
      </c>
      <c r="D17" s="31">
        <v>980</v>
      </c>
      <c r="E17" s="32">
        <v>1259</v>
      </c>
      <c r="F17" s="32">
        <v>1363</v>
      </c>
      <c r="G17" s="32">
        <v>1548</v>
      </c>
      <c r="H17" s="32">
        <v>1875</v>
      </c>
      <c r="I17" s="32">
        <v>2363</v>
      </c>
      <c r="J17" s="32">
        <v>2606</v>
      </c>
      <c r="K17" s="32">
        <v>2964</v>
      </c>
      <c r="L17" s="32">
        <v>3286</v>
      </c>
      <c r="M17" s="32">
        <v>3918</v>
      </c>
      <c r="N17" s="33">
        <v>3970</v>
      </c>
      <c r="O17" s="30">
        <v>3735</v>
      </c>
      <c r="P17" s="30">
        <v>3947</v>
      </c>
      <c r="Q17" s="30">
        <v>4458</v>
      </c>
      <c r="R17" s="30">
        <v>5012</v>
      </c>
      <c r="S17" s="66">
        <f t="shared" si="0"/>
        <v>6.0097902097902098</v>
      </c>
      <c r="T17" s="66">
        <f t="shared" si="1"/>
        <v>0.12427097353073127</v>
      </c>
      <c r="U17" s="68">
        <f t="shared" si="2"/>
        <v>7.0097902097902098</v>
      </c>
      <c r="V17" s="67">
        <f t="shared" si="3"/>
        <v>3.9809372517871324</v>
      </c>
    </row>
    <row r="18" spans="1:23" x14ac:dyDescent="0.25">
      <c r="A18" s="62" t="s">
        <v>1</v>
      </c>
      <c r="B18" s="21">
        <v>5630</v>
      </c>
      <c r="C18" s="21">
        <v>5309</v>
      </c>
      <c r="D18" s="21">
        <v>5556</v>
      </c>
      <c r="E18" s="21">
        <v>6838</v>
      </c>
      <c r="F18" s="21">
        <v>7653</v>
      </c>
      <c r="G18" s="21">
        <v>7911</v>
      </c>
      <c r="H18" s="21">
        <v>8923</v>
      </c>
      <c r="I18" s="21">
        <v>10039</v>
      </c>
      <c r="J18" s="21">
        <v>9418</v>
      </c>
      <c r="K18" s="21">
        <v>8612</v>
      </c>
      <c r="L18" s="21">
        <v>8446</v>
      </c>
      <c r="M18" s="21">
        <v>8408</v>
      </c>
      <c r="N18" s="21">
        <v>10284</v>
      </c>
      <c r="O18" s="21">
        <v>11641</v>
      </c>
      <c r="P18" s="21">
        <v>14775</v>
      </c>
      <c r="Q18" s="21">
        <v>17465</v>
      </c>
      <c r="R18" s="21">
        <f>SUM(R19:R20)</f>
        <v>21823</v>
      </c>
      <c r="S18" s="66">
        <f t="shared" si="0"/>
        <v>2.8761989342806396</v>
      </c>
      <c r="T18" s="66">
        <f t="shared" si="1"/>
        <v>0.24952762668193529</v>
      </c>
      <c r="U18" s="68">
        <f t="shared" si="2"/>
        <v>3.8761989342806396</v>
      </c>
      <c r="V18" s="67">
        <f t="shared" si="3"/>
        <v>3.191430242761041</v>
      </c>
      <c r="W18"/>
    </row>
    <row r="19" spans="1:23" s="1" customFormat="1" x14ac:dyDescent="0.25">
      <c r="A19" s="58" t="s">
        <v>5</v>
      </c>
      <c r="B19" s="53">
        <v>1190</v>
      </c>
      <c r="C19" s="28">
        <v>1164</v>
      </c>
      <c r="D19" s="28">
        <v>1284</v>
      </c>
      <c r="E19" s="28">
        <v>1627</v>
      </c>
      <c r="F19" s="28">
        <v>1854</v>
      </c>
      <c r="G19" s="28">
        <v>2001</v>
      </c>
      <c r="H19" s="28">
        <v>2251</v>
      </c>
      <c r="I19" s="28">
        <v>2456</v>
      </c>
      <c r="J19" s="28">
        <v>2301</v>
      </c>
      <c r="K19" s="28">
        <v>2055</v>
      </c>
      <c r="L19" s="28">
        <v>2043</v>
      </c>
      <c r="M19" s="28">
        <v>2159</v>
      </c>
      <c r="N19" s="29">
        <v>2636</v>
      </c>
      <c r="O19" s="29">
        <v>2957</v>
      </c>
      <c r="P19" s="29">
        <v>3707</v>
      </c>
      <c r="Q19" s="29">
        <v>4472</v>
      </c>
      <c r="R19" s="29">
        <v>5770</v>
      </c>
      <c r="S19" s="66">
        <f t="shared" si="0"/>
        <v>3.8487394957983194</v>
      </c>
      <c r="T19" s="66">
        <f t="shared" si="1"/>
        <v>0.2902504472271914</v>
      </c>
      <c r="U19" s="68">
        <f t="shared" si="2"/>
        <v>4.848739495798319</v>
      </c>
      <c r="V19" s="67">
        <f t="shared" si="3"/>
        <v>3.5464044253226796</v>
      </c>
    </row>
    <row r="20" spans="1:23" s="1" customFormat="1" x14ac:dyDescent="0.25">
      <c r="A20" s="59" t="s">
        <v>6</v>
      </c>
      <c r="B20" s="53">
        <v>4440</v>
      </c>
      <c r="C20" s="28">
        <v>4145</v>
      </c>
      <c r="D20" s="28">
        <v>4272</v>
      </c>
      <c r="E20" s="28">
        <v>5211</v>
      </c>
      <c r="F20" s="28">
        <v>5799</v>
      </c>
      <c r="G20" s="28">
        <v>5910</v>
      </c>
      <c r="H20" s="28">
        <v>6672</v>
      </c>
      <c r="I20" s="28">
        <v>7583</v>
      </c>
      <c r="J20" s="28">
        <v>7117</v>
      </c>
      <c r="K20" s="28">
        <v>6557</v>
      </c>
      <c r="L20" s="28">
        <v>6403</v>
      </c>
      <c r="M20" s="28">
        <v>6249</v>
      </c>
      <c r="N20" s="29">
        <v>7648</v>
      </c>
      <c r="O20" s="29">
        <v>8684</v>
      </c>
      <c r="P20" s="29">
        <v>11068</v>
      </c>
      <c r="Q20" s="29">
        <v>12993</v>
      </c>
      <c r="R20" s="29">
        <v>16053</v>
      </c>
      <c r="S20" s="66">
        <f t="shared" si="0"/>
        <v>2.6155405405405405</v>
      </c>
      <c r="T20" s="66">
        <f t="shared" si="1"/>
        <v>0.23551142923112445</v>
      </c>
      <c r="U20" s="68">
        <f t="shared" si="2"/>
        <v>3.6155405405405405</v>
      </c>
      <c r="V20" s="67">
        <f t="shared" si="3"/>
        <v>3.0805987334484746</v>
      </c>
    </row>
    <row r="21" spans="1:23" x14ac:dyDescent="0.25">
      <c r="A21" s="63" t="s">
        <v>11</v>
      </c>
      <c r="B21" s="54">
        <v>3822</v>
      </c>
      <c r="C21" s="41">
        <v>3544</v>
      </c>
      <c r="D21" s="41">
        <v>3833</v>
      </c>
      <c r="E21" s="41">
        <v>4599</v>
      </c>
      <c r="F21" s="41">
        <v>5199</v>
      </c>
      <c r="G21" s="41">
        <v>5443</v>
      </c>
      <c r="H21" s="41">
        <v>6208</v>
      </c>
      <c r="I21" s="41">
        <v>7448</v>
      </c>
      <c r="J21" s="41">
        <v>6512</v>
      </c>
      <c r="K21" s="41">
        <v>5129</v>
      </c>
      <c r="L21" s="41">
        <v>4350</v>
      </c>
      <c r="M21" s="42">
        <v>4183</v>
      </c>
      <c r="N21" s="43">
        <v>4681</v>
      </c>
      <c r="O21" s="43">
        <v>4404</v>
      </c>
      <c r="P21" s="43">
        <v>4944</v>
      </c>
      <c r="Q21" s="43">
        <v>5415</v>
      </c>
      <c r="R21" s="43">
        <f>SUM(R22:R23)</f>
        <v>6784</v>
      </c>
      <c r="S21" s="66">
        <f t="shared" si="0"/>
        <v>0.77498691784406071</v>
      </c>
      <c r="T21" s="66">
        <f t="shared" si="1"/>
        <v>0.25281625115420131</v>
      </c>
      <c r="U21" s="68">
        <f t="shared" si="2"/>
        <v>1.7749869178440607</v>
      </c>
      <c r="V21" s="67">
        <f t="shared" si="3"/>
        <v>1.4751032833224613</v>
      </c>
      <c r="W21"/>
    </row>
    <row r="22" spans="1:23" s="1" customFormat="1" x14ac:dyDescent="0.25">
      <c r="A22" s="58" t="s">
        <v>5</v>
      </c>
      <c r="B22" s="51">
        <v>850</v>
      </c>
      <c r="C22" s="27">
        <v>843</v>
      </c>
      <c r="D22" s="27">
        <v>957</v>
      </c>
      <c r="E22" s="28">
        <v>1143</v>
      </c>
      <c r="F22" s="28">
        <v>1322</v>
      </c>
      <c r="G22" s="28">
        <v>1405</v>
      </c>
      <c r="H22" s="28">
        <v>1620</v>
      </c>
      <c r="I22" s="28">
        <v>1860</v>
      </c>
      <c r="J22" s="28">
        <v>1665</v>
      </c>
      <c r="K22" s="28">
        <v>1322</v>
      </c>
      <c r="L22" s="28">
        <v>1141</v>
      </c>
      <c r="M22" s="28">
        <v>1132</v>
      </c>
      <c r="N22" s="29">
        <v>1314</v>
      </c>
      <c r="O22" s="29">
        <v>1262</v>
      </c>
      <c r="P22" s="29">
        <v>1376</v>
      </c>
      <c r="Q22" s="29">
        <v>1535</v>
      </c>
      <c r="R22" s="29">
        <v>1899</v>
      </c>
      <c r="S22" s="66">
        <f t="shared" si="0"/>
        <v>1.2341176470588235</v>
      </c>
      <c r="T22" s="66">
        <f t="shared" si="1"/>
        <v>0.23713355048859935</v>
      </c>
      <c r="U22" s="68">
        <f t="shared" si="2"/>
        <v>2.2341176470588233</v>
      </c>
      <c r="V22" s="67">
        <f t="shared" si="3"/>
        <v>1.6614173228346456</v>
      </c>
    </row>
    <row r="23" spans="1:23" x14ac:dyDescent="0.25">
      <c r="A23" s="59" t="s">
        <v>6</v>
      </c>
      <c r="B23" s="55">
        <v>2972</v>
      </c>
      <c r="C23" s="34">
        <v>2701</v>
      </c>
      <c r="D23" s="34">
        <v>2876</v>
      </c>
      <c r="E23" s="34">
        <v>3456</v>
      </c>
      <c r="F23" s="34">
        <v>3877</v>
      </c>
      <c r="G23" s="34">
        <v>4038</v>
      </c>
      <c r="H23" s="34">
        <v>4588</v>
      </c>
      <c r="I23" s="34">
        <v>5588</v>
      </c>
      <c r="J23" s="34">
        <v>4847</v>
      </c>
      <c r="K23" s="34">
        <v>3807</v>
      </c>
      <c r="L23" s="34">
        <v>3209</v>
      </c>
      <c r="M23" s="34">
        <v>3051</v>
      </c>
      <c r="N23" s="35">
        <v>3367</v>
      </c>
      <c r="O23" s="35">
        <v>3142</v>
      </c>
      <c r="P23" s="35">
        <v>3568</v>
      </c>
      <c r="Q23" s="35">
        <v>3880</v>
      </c>
      <c r="R23" s="35">
        <v>4885</v>
      </c>
      <c r="S23" s="66">
        <f t="shared" si="0"/>
        <v>0.64367429340511439</v>
      </c>
      <c r="T23" s="66">
        <f t="shared" si="1"/>
        <v>0.25902061855670105</v>
      </c>
      <c r="U23" s="68">
        <f t="shared" si="2"/>
        <v>1.6436742934051145</v>
      </c>
      <c r="V23" s="67">
        <f t="shared" si="3"/>
        <v>1.4134837962962963</v>
      </c>
      <c r="W23"/>
    </row>
    <row r="24" spans="1:23" s="1" customFormat="1" x14ac:dyDescent="0.25">
      <c r="A24" s="63" t="s">
        <v>10</v>
      </c>
      <c r="B24" s="54">
        <v>1960</v>
      </c>
      <c r="C24" s="41">
        <v>1842</v>
      </c>
      <c r="D24" s="41">
        <v>1779</v>
      </c>
      <c r="E24" s="41">
        <v>2089</v>
      </c>
      <c r="F24" s="41">
        <v>2080</v>
      </c>
      <c r="G24" s="41">
        <v>1878</v>
      </c>
      <c r="H24" s="41">
        <v>2009</v>
      </c>
      <c r="I24" s="41">
        <v>2088</v>
      </c>
      <c r="J24" s="41">
        <v>2399</v>
      </c>
      <c r="K24" s="41">
        <v>3041</v>
      </c>
      <c r="L24" s="41">
        <v>3278</v>
      </c>
      <c r="M24" s="42">
        <v>3036</v>
      </c>
      <c r="N24" s="43">
        <v>4397</v>
      </c>
      <c r="O24" s="43">
        <v>5925</v>
      </c>
      <c r="P24" s="43">
        <v>8257</v>
      </c>
      <c r="Q24" s="43">
        <v>10574</v>
      </c>
      <c r="R24" s="43">
        <f>SUM(R25:R26)</f>
        <v>12989</v>
      </c>
      <c r="S24" s="66">
        <f t="shared" si="0"/>
        <v>5.6270408163265309</v>
      </c>
      <c r="T24" s="66">
        <f t="shared" si="1"/>
        <v>0.22839039152638546</v>
      </c>
      <c r="U24" s="68">
        <f t="shared" si="2"/>
        <v>6.6270408163265309</v>
      </c>
      <c r="V24" s="67">
        <f t="shared" si="3"/>
        <v>6.2178075634274776</v>
      </c>
      <c r="W24" s="5"/>
    </row>
    <row r="25" spans="1:23" x14ac:dyDescent="0.25">
      <c r="A25" s="58" t="s">
        <v>5</v>
      </c>
      <c r="B25" s="51">
        <v>306</v>
      </c>
      <c r="C25" s="27">
        <v>279</v>
      </c>
      <c r="D25" s="27">
        <v>313</v>
      </c>
      <c r="E25" s="27">
        <v>359</v>
      </c>
      <c r="F25" s="27">
        <v>358</v>
      </c>
      <c r="G25" s="27">
        <v>341</v>
      </c>
      <c r="H25" s="27">
        <v>389</v>
      </c>
      <c r="I25" s="27">
        <v>344</v>
      </c>
      <c r="J25" s="27">
        <v>399</v>
      </c>
      <c r="K25" s="27">
        <v>551</v>
      </c>
      <c r="L25" s="27">
        <v>577</v>
      </c>
      <c r="M25" s="27">
        <v>584</v>
      </c>
      <c r="N25" s="36">
        <v>878</v>
      </c>
      <c r="O25" s="29">
        <v>1213</v>
      </c>
      <c r="P25" s="29">
        <v>1732</v>
      </c>
      <c r="Q25" s="29">
        <v>2414</v>
      </c>
      <c r="R25" s="29">
        <v>3108</v>
      </c>
      <c r="S25" s="66">
        <f t="shared" si="0"/>
        <v>9.1568627450980387</v>
      </c>
      <c r="T25" s="66">
        <f t="shared" si="1"/>
        <v>0.28748964374482189</v>
      </c>
      <c r="U25" s="68">
        <f t="shared" si="2"/>
        <v>10.156862745098039</v>
      </c>
      <c r="V25" s="67">
        <f t="shared" si="3"/>
        <v>8.6573816155988865</v>
      </c>
      <c r="W25"/>
    </row>
    <row r="26" spans="1:23" x14ac:dyDescent="0.25">
      <c r="A26" s="59" t="s">
        <v>6</v>
      </c>
      <c r="B26" s="55">
        <v>1654</v>
      </c>
      <c r="C26" s="34">
        <v>1563</v>
      </c>
      <c r="D26" s="34">
        <v>1466</v>
      </c>
      <c r="E26" s="34">
        <v>1730</v>
      </c>
      <c r="F26" s="34">
        <v>1722</v>
      </c>
      <c r="G26" s="34">
        <v>1537</v>
      </c>
      <c r="H26" s="34">
        <v>1620</v>
      </c>
      <c r="I26" s="34">
        <v>1744</v>
      </c>
      <c r="J26" s="34">
        <v>2000</v>
      </c>
      <c r="K26" s="34">
        <v>2490</v>
      </c>
      <c r="L26" s="34">
        <v>2701</v>
      </c>
      <c r="M26" s="34">
        <v>2452</v>
      </c>
      <c r="N26" s="35">
        <v>3519</v>
      </c>
      <c r="O26" s="35">
        <v>4712</v>
      </c>
      <c r="P26" s="35">
        <v>6525</v>
      </c>
      <c r="Q26" s="35">
        <v>8160</v>
      </c>
      <c r="R26" s="35">
        <v>9881</v>
      </c>
      <c r="S26" s="66">
        <f t="shared" si="0"/>
        <v>4.974002418379686</v>
      </c>
      <c r="T26" s="66">
        <f t="shared" si="1"/>
        <v>0.21090686274509804</v>
      </c>
      <c r="U26" s="68">
        <f t="shared" si="2"/>
        <v>5.974002418379686</v>
      </c>
      <c r="V26" s="67">
        <f t="shared" si="3"/>
        <v>5.7115606936416183</v>
      </c>
      <c r="W26"/>
    </row>
    <row r="27" spans="1:23" ht="29.25" x14ac:dyDescent="0.25">
      <c r="A27" s="191" t="s">
        <v>58</v>
      </c>
      <c r="B27" s="192">
        <v>730</v>
      </c>
      <c r="C27" s="193">
        <v>782</v>
      </c>
      <c r="D27" s="193">
        <v>957</v>
      </c>
      <c r="E27" s="193">
        <v>1295</v>
      </c>
      <c r="F27" s="193">
        <v>1400</v>
      </c>
      <c r="G27" s="193">
        <v>1664</v>
      </c>
      <c r="H27" s="193">
        <v>1742</v>
      </c>
      <c r="I27" s="193">
        <v>2707</v>
      </c>
      <c r="J27" s="193">
        <v>2213</v>
      </c>
      <c r="K27" s="193">
        <v>2306</v>
      </c>
      <c r="L27" s="193">
        <v>2946</v>
      </c>
      <c r="M27" s="193">
        <v>3007</v>
      </c>
      <c r="N27" s="193">
        <v>2666</v>
      </c>
      <c r="O27" s="193">
        <v>2628</v>
      </c>
      <c r="P27" s="193">
        <v>3105</v>
      </c>
      <c r="Q27" s="193">
        <v>5544</v>
      </c>
      <c r="R27" s="193">
        <v>9580</v>
      </c>
      <c r="S27" s="66">
        <f t="shared" ref="S27:S32" si="5">(R27-B27)/B27</f>
        <v>12.123287671232877</v>
      </c>
      <c r="T27" s="66">
        <f t="shared" ref="T27:T32" si="6">(R27-Q27)/Q27</f>
        <v>0.72799422799422797</v>
      </c>
      <c r="U27" s="68">
        <f t="shared" ref="U27:U32" si="7">R27/B27</f>
        <v>13.123287671232877</v>
      </c>
      <c r="V27" s="67">
        <f t="shared" ref="V27:V32" si="8">R27/E27</f>
        <v>7.397683397683398</v>
      </c>
      <c r="W27"/>
    </row>
    <row r="28" spans="1:23" x14ac:dyDescent="0.25">
      <c r="A28" s="58" t="s">
        <v>5</v>
      </c>
      <c r="B28" s="51">
        <v>330</v>
      </c>
      <c r="C28" s="27">
        <v>374</v>
      </c>
      <c r="D28" s="27">
        <v>447</v>
      </c>
      <c r="E28" s="27">
        <v>614</v>
      </c>
      <c r="F28" s="27">
        <v>643</v>
      </c>
      <c r="G28" s="27">
        <v>798</v>
      </c>
      <c r="H28" s="27">
        <v>823</v>
      </c>
      <c r="I28" s="27">
        <v>1030</v>
      </c>
      <c r="J28" s="27">
        <v>1053</v>
      </c>
      <c r="K28" s="27">
        <v>1083</v>
      </c>
      <c r="L28" s="27">
        <v>1445</v>
      </c>
      <c r="M28" s="27">
        <v>1440</v>
      </c>
      <c r="N28" s="36">
        <v>1247</v>
      </c>
      <c r="O28" s="29">
        <v>1195</v>
      </c>
      <c r="P28" s="29">
        <v>1431</v>
      </c>
      <c r="Q28" s="29">
        <v>2079</v>
      </c>
      <c r="R28" s="29">
        <v>3020</v>
      </c>
      <c r="S28" s="66">
        <f t="shared" si="5"/>
        <v>8.1515151515151523</v>
      </c>
      <c r="T28" s="66">
        <f t="shared" si="6"/>
        <v>0.45262145262145265</v>
      </c>
      <c r="U28" s="68">
        <f t="shared" si="7"/>
        <v>9.1515151515151523</v>
      </c>
      <c r="V28" s="67">
        <f t="shared" si="8"/>
        <v>4.9185667752443001</v>
      </c>
    </row>
    <row r="29" spans="1:23" x14ac:dyDescent="0.25">
      <c r="A29" s="59" t="s">
        <v>6</v>
      </c>
      <c r="B29" s="55">
        <v>400</v>
      </c>
      <c r="C29" s="34">
        <v>408</v>
      </c>
      <c r="D29" s="34">
        <v>510</v>
      </c>
      <c r="E29" s="34">
        <v>681</v>
      </c>
      <c r="F29" s="34">
        <v>757</v>
      </c>
      <c r="G29" s="34">
        <v>866</v>
      </c>
      <c r="H29" s="34">
        <v>919</v>
      </c>
      <c r="I29" s="34">
        <v>1677</v>
      </c>
      <c r="J29" s="34">
        <v>1160</v>
      </c>
      <c r="K29" s="34">
        <v>1223</v>
      </c>
      <c r="L29" s="34">
        <v>1501</v>
      </c>
      <c r="M29" s="34">
        <v>1567</v>
      </c>
      <c r="N29" s="35">
        <v>1419</v>
      </c>
      <c r="O29" s="35">
        <v>1433</v>
      </c>
      <c r="P29" s="35">
        <v>1674</v>
      </c>
      <c r="Q29" s="35">
        <v>3465</v>
      </c>
      <c r="R29" s="35">
        <v>6560</v>
      </c>
      <c r="S29" s="66">
        <f t="shared" si="5"/>
        <v>15.4</v>
      </c>
      <c r="T29" s="66">
        <f t="shared" si="6"/>
        <v>0.89321789321789324</v>
      </c>
      <c r="U29" s="68">
        <f t="shared" si="7"/>
        <v>16.399999999999999</v>
      </c>
      <c r="V29" s="67">
        <f t="shared" si="8"/>
        <v>9.6328928046989724</v>
      </c>
    </row>
    <row r="30" spans="1:23" ht="17.25" x14ac:dyDescent="0.25">
      <c r="A30" s="191" t="s">
        <v>59</v>
      </c>
      <c r="B30" s="192">
        <v>2675</v>
      </c>
      <c r="C30" s="193">
        <v>2606</v>
      </c>
      <c r="D30" s="193">
        <v>2721</v>
      </c>
      <c r="E30" s="193">
        <v>3369</v>
      </c>
      <c r="F30" s="193">
        <v>3464</v>
      </c>
      <c r="G30" s="193">
        <v>3529</v>
      </c>
      <c r="H30" s="193">
        <v>3717</v>
      </c>
      <c r="I30" s="193">
        <v>4682</v>
      </c>
      <c r="J30" s="193">
        <v>4599</v>
      </c>
      <c r="K30" s="193">
        <v>5319</v>
      </c>
      <c r="L30" s="193">
        <v>6195</v>
      </c>
      <c r="M30" s="193">
        <v>5998</v>
      </c>
      <c r="N30" s="193">
        <v>7019</v>
      </c>
      <c r="O30" s="193">
        <v>8484</v>
      </c>
      <c r="P30" s="193">
        <v>11153</v>
      </c>
      <c r="Q30" s="193">
        <v>15091</v>
      </c>
      <c r="R30" s="193">
        <v>19884</v>
      </c>
      <c r="S30" s="66">
        <f t="shared" si="5"/>
        <v>6.4332710280373835</v>
      </c>
      <c r="T30" s="66">
        <f t="shared" si="6"/>
        <v>0.31760652044264792</v>
      </c>
      <c r="U30" s="68">
        <f t="shared" si="7"/>
        <v>7.4332710280373835</v>
      </c>
      <c r="V30" s="67">
        <f t="shared" si="8"/>
        <v>5.9020480854853075</v>
      </c>
    </row>
    <row r="31" spans="1:23" x14ac:dyDescent="0.25">
      <c r="A31" s="58" t="s">
        <v>5</v>
      </c>
      <c r="B31" s="51">
        <v>632</v>
      </c>
      <c r="C31" s="27">
        <v>646</v>
      </c>
      <c r="D31" s="27">
        <v>756</v>
      </c>
      <c r="E31" s="27">
        <v>968</v>
      </c>
      <c r="F31" s="27">
        <v>998</v>
      </c>
      <c r="G31" s="27">
        <v>1133</v>
      </c>
      <c r="H31" s="27">
        <v>1203</v>
      </c>
      <c r="I31" s="27">
        <v>1349</v>
      </c>
      <c r="J31" s="27">
        <v>1449</v>
      </c>
      <c r="K31" s="27">
        <v>1621</v>
      </c>
      <c r="L31" s="27">
        <v>2012</v>
      </c>
      <c r="M31" s="27">
        <v>2016</v>
      </c>
      <c r="N31" s="36">
        <v>2114</v>
      </c>
      <c r="O31" s="29">
        <v>2389</v>
      </c>
      <c r="P31" s="29">
        <v>3105</v>
      </c>
      <c r="Q31" s="29">
        <v>4218</v>
      </c>
      <c r="R31" s="29">
        <v>5458</v>
      </c>
      <c r="S31" s="66">
        <f t="shared" si="5"/>
        <v>7.6360759493670889</v>
      </c>
      <c r="T31" s="66">
        <f t="shared" si="6"/>
        <v>0.29397818871503084</v>
      </c>
      <c r="U31" s="68">
        <f t="shared" si="7"/>
        <v>8.636075949367088</v>
      </c>
      <c r="V31" s="67">
        <f t="shared" si="8"/>
        <v>5.6384297520661155</v>
      </c>
    </row>
    <row r="32" spans="1:23" x14ac:dyDescent="0.25">
      <c r="A32" s="59" t="s">
        <v>6</v>
      </c>
      <c r="B32" s="55">
        <v>2043</v>
      </c>
      <c r="C32" s="34">
        <v>1960</v>
      </c>
      <c r="D32" s="34">
        <v>1965</v>
      </c>
      <c r="E32" s="34">
        <v>2401</v>
      </c>
      <c r="F32" s="34">
        <v>2466</v>
      </c>
      <c r="G32" s="34">
        <v>2396</v>
      </c>
      <c r="H32" s="34">
        <v>2514</v>
      </c>
      <c r="I32" s="34">
        <v>3333</v>
      </c>
      <c r="J32" s="34">
        <v>3150</v>
      </c>
      <c r="K32" s="34">
        <v>3698</v>
      </c>
      <c r="L32" s="34">
        <v>4183</v>
      </c>
      <c r="M32" s="34">
        <v>3982</v>
      </c>
      <c r="N32" s="35">
        <v>4905</v>
      </c>
      <c r="O32" s="35">
        <v>6095</v>
      </c>
      <c r="P32" s="35">
        <v>8048</v>
      </c>
      <c r="Q32" s="35">
        <v>10873</v>
      </c>
      <c r="R32" s="35">
        <v>14426</v>
      </c>
      <c r="S32" s="66">
        <f t="shared" si="5"/>
        <v>6.061184532550171</v>
      </c>
      <c r="T32" s="66">
        <f t="shared" si="6"/>
        <v>0.32677273981421873</v>
      </c>
      <c r="U32" s="68">
        <f t="shared" si="7"/>
        <v>7.061184532550171</v>
      </c>
      <c r="V32" s="67">
        <f t="shared" si="8"/>
        <v>6.0083298625572681</v>
      </c>
    </row>
    <row r="33" spans="1:18" x14ac:dyDescent="0.25">
      <c r="A33" s="2"/>
      <c r="B33" s="2"/>
      <c r="C33" s="2"/>
      <c r="D33" s="2"/>
      <c r="E33" s="2"/>
      <c r="F33" s="2"/>
      <c r="G33" s="2"/>
      <c r="H33" s="2"/>
      <c r="I33" s="2"/>
      <c r="J33" s="2"/>
      <c r="K33" s="2"/>
      <c r="L33" s="2"/>
      <c r="M33" s="2"/>
      <c r="N33" s="2"/>
      <c r="O33" s="2"/>
      <c r="P33" s="2"/>
      <c r="Q33" s="2"/>
      <c r="R33" s="2"/>
    </row>
    <row r="35" spans="1:18" x14ac:dyDescent="0.25">
      <c r="A35" t="s">
        <v>9</v>
      </c>
    </row>
    <row r="36" spans="1:18" x14ac:dyDescent="0.25">
      <c r="A36" t="s">
        <v>56</v>
      </c>
    </row>
    <row r="37" spans="1:18" x14ac:dyDescent="0.25">
      <c r="A37" t="s">
        <v>57</v>
      </c>
    </row>
    <row r="38" spans="1:18" ht="17.25" x14ac:dyDescent="0.25">
      <c r="A38" t="s">
        <v>60</v>
      </c>
    </row>
    <row r="39" spans="1:18" ht="17.25" x14ac:dyDescent="0.25">
      <c r="A39" s="194" t="s">
        <v>61</v>
      </c>
    </row>
  </sheetData>
  <pageMargins left="0.75" right="0.75" top="1" bottom="1" header="0.3" footer="0.3"/>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opLeftCell="F1" workbookViewId="0">
      <selection activeCell="T2" sqref="T2:T7"/>
    </sheetView>
  </sheetViews>
  <sheetFormatPr defaultColWidth="8.85546875" defaultRowHeight="15" x14ac:dyDescent="0.25"/>
  <sheetData>
    <row r="1" spans="1:20" ht="15.75" x14ac:dyDescent="0.25">
      <c r="A1" s="56" t="s">
        <v>8</v>
      </c>
      <c r="B1" s="7">
        <v>1999</v>
      </c>
      <c r="C1" s="7">
        <v>2000</v>
      </c>
      <c r="D1" s="7">
        <v>2001</v>
      </c>
      <c r="E1" s="7">
        <v>2002</v>
      </c>
      <c r="F1" s="7">
        <v>2003</v>
      </c>
      <c r="G1" s="7">
        <v>2004</v>
      </c>
      <c r="H1" s="7">
        <v>2005</v>
      </c>
      <c r="I1" s="7">
        <v>2006</v>
      </c>
      <c r="J1" s="7">
        <v>2007</v>
      </c>
      <c r="K1" s="7">
        <v>2008</v>
      </c>
      <c r="L1" s="7">
        <v>2009</v>
      </c>
      <c r="M1" s="7">
        <v>2010</v>
      </c>
      <c r="N1" s="7">
        <v>2011</v>
      </c>
      <c r="O1" s="7">
        <v>2012</v>
      </c>
      <c r="P1" s="44">
        <v>2013</v>
      </c>
      <c r="Q1" s="44">
        <v>2014</v>
      </c>
      <c r="R1" s="44">
        <v>2015</v>
      </c>
      <c r="T1" t="s">
        <v>69</v>
      </c>
    </row>
    <row r="2" spans="1:20" x14ac:dyDescent="0.25">
      <c r="A2" s="60" t="s">
        <v>12</v>
      </c>
      <c r="B2" s="50">
        <v>1135</v>
      </c>
      <c r="C2" s="39">
        <v>1298</v>
      </c>
      <c r="D2" s="39">
        <v>1594</v>
      </c>
      <c r="E2" s="39">
        <v>2022</v>
      </c>
      <c r="F2" s="39">
        <v>2248</v>
      </c>
      <c r="G2" s="39">
        <v>2627</v>
      </c>
      <c r="H2" s="39">
        <v>3084</v>
      </c>
      <c r="I2" s="39">
        <v>3835</v>
      </c>
      <c r="J2" s="39">
        <v>4500</v>
      </c>
      <c r="K2" s="39">
        <v>5010</v>
      </c>
      <c r="L2" s="39">
        <v>5567</v>
      </c>
      <c r="M2" s="39">
        <v>6497</v>
      </c>
      <c r="N2" s="40">
        <v>6872</v>
      </c>
      <c r="O2" s="45">
        <v>6524</v>
      </c>
      <c r="P2" s="45">
        <v>6973</v>
      </c>
      <c r="Q2" s="45">
        <v>7945</v>
      </c>
      <c r="R2" s="45">
        <v>8791</v>
      </c>
      <c r="T2">
        <f t="shared" ref="T2:T7" si="0">R2/E2</f>
        <v>4.347675568743818</v>
      </c>
    </row>
    <row r="3" spans="1:20" x14ac:dyDescent="0.25">
      <c r="A3" s="61" t="s">
        <v>64</v>
      </c>
      <c r="B3" s="52">
        <v>701</v>
      </c>
      <c r="C3" s="31">
        <v>892</v>
      </c>
      <c r="D3" s="31">
        <v>1121</v>
      </c>
      <c r="E3" s="32">
        <v>1511</v>
      </c>
      <c r="F3" s="32">
        <v>1692</v>
      </c>
      <c r="G3" s="32">
        <v>2048</v>
      </c>
      <c r="H3" s="32">
        <v>2429</v>
      </c>
      <c r="I3" s="32">
        <v>3045</v>
      </c>
      <c r="J3" s="32">
        <v>3605</v>
      </c>
      <c r="K3" s="32">
        <v>4070</v>
      </c>
      <c r="L3" s="32">
        <v>4633</v>
      </c>
      <c r="M3" s="32">
        <v>5517</v>
      </c>
      <c r="N3" s="33">
        <v>5826</v>
      </c>
      <c r="O3" s="30">
        <v>5500</v>
      </c>
      <c r="P3" s="30">
        <v>5868</v>
      </c>
      <c r="Q3" s="30">
        <v>6733</v>
      </c>
      <c r="R3" s="30">
        <v>7485</v>
      </c>
      <c r="T3" s="6">
        <f t="shared" si="0"/>
        <v>4.9536730641958968</v>
      </c>
    </row>
    <row r="4" spans="1:20" s="6" customFormat="1" x14ac:dyDescent="0.25">
      <c r="A4" s="200" t="s">
        <v>65</v>
      </c>
      <c r="B4" s="201">
        <f>B2-B3</f>
        <v>434</v>
      </c>
      <c r="C4" s="201">
        <f t="shared" ref="C4:R4" si="1">C2-C3</f>
        <v>406</v>
      </c>
      <c r="D4" s="201">
        <f t="shared" si="1"/>
        <v>473</v>
      </c>
      <c r="E4" s="201">
        <f t="shared" si="1"/>
        <v>511</v>
      </c>
      <c r="F4" s="201">
        <f t="shared" si="1"/>
        <v>556</v>
      </c>
      <c r="G4" s="201">
        <f t="shared" si="1"/>
        <v>579</v>
      </c>
      <c r="H4" s="201">
        <f t="shared" si="1"/>
        <v>655</v>
      </c>
      <c r="I4" s="201">
        <f t="shared" si="1"/>
        <v>790</v>
      </c>
      <c r="J4" s="201">
        <f t="shared" si="1"/>
        <v>895</v>
      </c>
      <c r="K4" s="201">
        <f t="shared" si="1"/>
        <v>940</v>
      </c>
      <c r="L4" s="201">
        <f t="shared" si="1"/>
        <v>934</v>
      </c>
      <c r="M4" s="201">
        <f t="shared" si="1"/>
        <v>980</v>
      </c>
      <c r="N4" s="201">
        <f t="shared" si="1"/>
        <v>1046</v>
      </c>
      <c r="O4" s="201">
        <f t="shared" si="1"/>
        <v>1024</v>
      </c>
      <c r="P4" s="201">
        <f t="shared" si="1"/>
        <v>1105</v>
      </c>
      <c r="Q4" s="201">
        <f t="shared" si="1"/>
        <v>1212</v>
      </c>
      <c r="R4" s="201">
        <f t="shared" si="1"/>
        <v>1306</v>
      </c>
      <c r="T4" s="6">
        <f t="shared" si="0"/>
        <v>2.5557729941291587</v>
      </c>
    </row>
    <row r="5" spans="1:20" x14ac:dyDescent="0.25">
      <c r="A5" s="63" t="s">
        <v>11</v>
      </c>
      <c r="B5" s="54">
        <v>3822</v>
      </c>
      <c r="C5" s="41">
        <v>3544</v>
      </c>
      <c r="D5" s="41">
        <v>3833</v>
      </c>
      <c r="E5" s="41">
        <v>4599</v>
      </c>
      <c r="F5" s="41">
        <v>5199</v>
      </c>
      <c r="G5" s="41">
        <v>5443</v>
      </c>
      <c r="H5" s="41">
        <v>6208</v>
      </c>
      <c r="I5" s="41">
        <v>7448</v>
      </c>
      <c r="J5" s="41">
        <v>6512</v>
      </c>
      <c r="K5" s="41">
        <v>5129</v>
      </c>
      <c r="L5" s="41">
        <v>4350</v>
      </c>
      <c r="M5" s="42">
        <v>4183</v>
      </c>
      <c r="N5" s="43">
        <v>4681</v>
      </c>
      <c r="O5" s="43">
        <v>4404</v>
      </c>
      <c r="P5" s="43">
        <v>4944</v>
      </c>
      <c r="Q5" s="43">
        <v>5415</v>
      </c>
      <c r="R5" s="43">
        <v>6784</v>
      </c>
      <c r="T5" s="6">
        <f t="shared" si="0"/>
        <v>1.4751032833224613</v>
      </c>
    </row>
    <row r="6" spans="1:20" x14ac:dyDescent="0.25">
      <c r="A6" s="61" t="s">
        <v>63</v>
      </c>
      <c r="B6" s="195">
        <v>1962</v>
      </c>
      <c r="C6" s="196">
        <v>1834</v>
      </c>
      <c r="D6" s="196">
        <v>1885</v>
      </c>
      <c r="E6" s="197">
        <v>2317</v>
      </c>
      <c r="F6" s="197">
        <v>2456</v>
      </c>
      <c r="G6" s="197">
        <v>2522</v>
      </c>
      <c r="H6" s="197">
        <v>2842</v>
      </c>
      <c r="I6" s="197">
        <v>3372</v>
      </c>
      <c r="J6" s="197">
        <v>3027</v>
      </c>
      <c r="K6" s="197">
        <v>2656</v>
      </c>
      <c r="L6" s="197">
        <v>2210</v>
      </c>
      <c r="M6" s="197">
        <v>2086</v>
      </c>
      <c r="N6" s="198">
        <v>2505</v>
      </c>
      <c r="O6" s="199">
        <v>2448</v>
      </c>
      <c r="P6" s="199">
        <v>2831</v>
      </c>
      <c r="Q6" s="199">
        <v>3414</v>
      </c>
      <c r="R6" s="199">
        <v>4506</v>
      </c>
      <c r="T6" s="6">
        <f t="shared" si="0"/>
        <v>1.9447561501942165</v>
      </c>
    </row>
    <row r="7" spans="1:20" x14ac:dyDescent="0.25">
      <c r="A7" s="200" t="s">
        <v>66</v>
      </c>
      <c r="B7" s="201">
        <f>B5-B6</f>
        <v>1860</v>
      </c>
      <c r="C7" s="201">
        <f t="shared" ref="C7:R7" si="2">C5-C6</f>
        <v>1710</v>
      </c>
      <c r="D7" s="201">
        <f t="shared" si="2"/>
        <v>1948</v>
      </c>
      <c r="E7" s="201">
        <f t="shared" si="2"/>
        <v>2282</v>
      </c>
      <c r="F7" s="201">
        <f t="shared" si="2"/>
        <v>2743</v>
      </c>
      <c r="G7" s="201">
        <f t="shared" si="2"/>
        <v>2921</v>
      </c>
      <c r="H7" s="201">
        <f t="shared" si="2"/>
        <v>3366</v>
      </c>
      <c r="I7" s="201">
        <f t="shared" si="2"/>
        <v>4076</v>
      </c>
      <c r="J7" s="201">
        <f t="shared" si="2"/>
        <v>3485</v>
      </c>
      <c r="K7" s="201">
        <f t="shared" si="2"/>
        <v>2473</v>
      </c>
      <c r="L7" s="201">
        <f t="shared" si="2"/>
        <v>2140</v>
      </c>
      <c r="M7" s="201">
        <f t="shared" si="2"/>
        <v>2097</v>
      </c>
      <c r="N7" s="201">
        <f t="shared" si="2"/>
        <v>2176</v>
      </c>
      <c r="O7" s="201">
        <f t="shared" si="2"/>
        <v>1956</v>
      </c>
      <c r="P7" s="201">
        <f t="shared" si="2"/>
        <v>2113</v>
      </c>
      <c r="Q7" s="201">
        <f t="shared" si="2"/>
        <v>2001</v>
      </c>
      <c r="R7" s="201">
        <f t="shared" si="2"/>
        <v>2278</v>
      </c>
      <c r="T7" s="6">
        <f t="shared" si="0"/>
        <v>0.99824715162138478</v>
      </c>
    </row>
    <row r="10" spans="1:20" x14ac:dyDescent="0.25">
      <c r="A10" t="s">
        <v>67</v>
      </c>
    </row>
    <row r="11" spans="1:20" x14ac:dyDescent="0.25">
      <c r="A11" t="s">
        <v>68</v>
      </c>
    </row>
    <row r="12" spans="1:20" x14ac:dyDescent="0.25">
      <c r="B12" s="6"/>
      <c r="C12" s="6"/>
      <c r="D12" s="6"/>
      <c r="E12" s="6"/>
      <c r="F12" s="6"/>
      <c r="G12" s="6"/>
      <c r="H12" s="6"/>
      <c r="I12" s="6"/>
      <c r="J12" s="6"/>
      <c r="K12" s="6"/>
      <c r="L12" s="6"/>
      <c r="M12" s="6"/>
      <c r="N12" s="6"/>
      <c r="O12" s="6"/>
      <c r="P12" s="6"/>
      <c r="Q12" s="6"/>
      <c r="R12" s="6"/>
    </row>
    <row r="13" spans="1:20" x14ac:dyDescent="0.25">
      <c r="G13" s="6"/>
    </row>
  </sheetData>
  <pageMargins left="0.75" right="0.75" top="1" bottom="1"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topLeftCell="A31" workbookViewId="0"/>
  </sheetViews>
  <sheetFormatPr defaultColWidth="8.85546875" defaultRowHeight="15" x14ac:dyDescent="0.25"/>
  <cols>
    <col min="1" max="1" width="1.140625" customWidth="1"/>
    <col min="2" max="2" width="64.42578125" customWidth="1"/>
    <col min="3" max="3" width="1.42578125" customWidth="1"/>
    <col min="4" max="4" width="5.42578125" customWidth="1"/>
    <col min="5" max="6" width="16" customWidth="1"/>
  </cols>
  <sheetData>
    <row r="1" spans="2:6" x14ac:dyDescent="0.25">
      <c r="B1" s="173" t="s">
        <v>44</v>
      </c>
      <c r="C1" s="173"/>
      <c r="D1" s="181"/>
      <c r="E1" s="181"/>
      <c r="F1" s="181"/>
    </row>
    <row r="2" spans="2:6" x14ac:dyDescent="0.25">
      <c r="B2" s="173" t="s">
        <v>45</v>
      </c>
      <c r="C2" s="173"/>
      <c r="D2" s="181"/>
      <c r="E2" s="181"/>
      <c r="F2" s="181"/>
    </row>
    <row r="3" spans="2:6" x14ac:dyDescent="0.25">
      <c r="B3" s="174"/>
      <c r="C3" s="174"/>
      <c r="D3" s="182"/>
      <c r="E3" s="182"/>
      <c r="F3" s="182"/>
    </row>
    <row r="4" spans="2:6" ht="60" x14ac:dyDescent="0.25">
      <c r="B4" s="174" t="s">
        <v>46</v>
      </c>
      <c r="C4" s="174"/>
      <c r="D4" s="182"/>
      <c r="E4" s="182"/>
      <c r="F4" s="182"/>
    </row>
    <row r="5" spans="2:6" x14ac:dyDescent="0.25">
      <c r="B5" s="174"/>
      <c r="C5" s="174"/>
      <c r="D5" s="182"/>
      <c r="E5" s="182"/>
      <c r="F5" s="182"/>
    </row>
    <row r="6" spans="2:6" x14ac:dyDescent="0.25">
      <c r="B6" s="173" t="s">
        <v>47</v>
      </c>
      <c r="C6" s="173"/>
      <c r="D6" s="181"/>
      <c r="E6" s="181" t="s">
        <v>48</v>
      </c>
      <c r="F6" s="181" t="s">
        <v>49</v>
      </c>
    </row>
    <row r="7" spans="2:6" ht="15.75" thickBot="1" x14ac:dyDescent="0.3">
      <c r="B7" s="174"/>
      <c r="C7" s="174"/>
      <c r="D7" s="182"/>
      <c r="E7" s="182"/>
      <c r="F7" s="182"/>
    </row>
    <row r="8" spans="2:6" ht="30" x14ac:dyDescent="0.25">
      <c r="B8" s="175" t="s">
        <v>50</v>
      </c>
      <c r="C8" s="176"/>
      <c r="D8" s="183"/>
      <c r="E8" s="183">
        <v>29</v>
      </c>
      <c r="F8" s="184"/>
    </row>
    <row r="9" spans="2:6" ht="15.75" thickBot="1" x14ac:dyDescent="0.3">
      <c r="B9" s="177"/>
      <c r="C9" s="178"/>
      <c r="D9" s="185"/>
      <c r="E9" s="186" t="s">
        <v>51</v>
      </c>
      <c r="F9" s="187" t="s">
        <v>52</v>
      </c>
    </row>
    <row r="10" spans="2:6" x14ac:dyDescent="0.25">
      <c r="B10" s="174"/>
      <c r="C10" s="174"/>
      <c r="D10" s="182"/>
      <c r="E10" s="182"/>
      <c r="F10" s="182"/>
    </row>
    <row r="11" spans="2:6" x14ac:dyDescent="0.25">
      <c r="B11" s="174"/>
      <c r="C11" s="174"/>
      <c r="D11" s="182"/>
      <c r="E11" s="182"/>
      <c r="F11" s="182"/>
    </row>
    <row r="12" spans="2:6" x14ac:dyDescent="0.25">
      <c r="B12" s="173" t="s">
        <v>53</v>
      </c>
      <c r="C12" s="173"/>
      <c r="D12" s="181"/>
      <c r="E12" s="181"/>
      <c r="F12" s="181"/>
    </row>
    <row r="13" spans="2:6" ht="15.75" thickBot="1" x14ac:dyDescent="0.3">
      <c r="B13" s="174"/>
      <c r="C13" s="174"/>
      <c r="D13" s="182"/>
      <c r="E13" s="182"/>
      <c r="F13" s="182"/>
    </row>
    <row r="14" spans="2:6" ht="45.75" thickBot="1" x14ac:dyDescent="0.3">
      <c r="B14" s="179" t="s">
        <v>54</v>
      </c>
      <c r="C14" s="180"/>
      <c r="D14" s="188"/>
      <c r="E14" s="188">
        <v>133</v>
      </c>
      <c r="F14" s="189" t="s">
        <v>52</v>
      </c>
    </row>
  </sheetData>
  <hyperlinks>
    <hyperlink ref="E9" location="'Charts'!A1" display="'Charts'!A1"/>
  </hyperlinks>
  <pageMargins left="0.75" right="0.75" top="1" bottom="1" header="0.3" footer="0.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2.xml><?xml version="1.0" encoding="utf-8"?>
<ds:datastoreItem xmlns:ds="http://schemas.openxmlformats.org/officeDocument/2006/customXml" ds:itemID="{0233462C-5F4B-4A2E-958A-97BB80022332}">
  <ds:schemaRefs>
    <ds:schemaRef ds:uri="http://schemas.openxmlformats.org/package/2006/metadata/core-properties"/>
    <ds:schemaRef ds:uri="http://schemas.microsoft.com/office/2006/documentManagement/types"/>
    <ds:schemaRef ds:uri="9bf8e28b-92b8-4beb-a82c-0707e345e2a5"/>
    <ds:schemaRef ds:uri="http://purl.org/dc/terms/"/>
    <ds:schemaRef ds:uri="http://purl.org/dc/dcmitype/"/>
    <ds:schemaRef ds:uri="http://www.w3.org/XML/1998/namespac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Online</vt:lpstr>
      <vt:lpstr>Charts</vt:lpstr>
      <vt:lpstr>All Deaths All Ages</vt:lpstr>
      <vt:lpstr>Opioid Combinations</vt:lpstr>
      <vt:lpstr>Compatibility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Shaoxiong Yuan</cp:lastModifiedBy>
  <cp:lastPrinted>2014-10-08T14:45:08Z</cp:lastPrinted>
  <dcterms:created xsi:type="dcterms:W3CDTF">2014-07-24T15:19:03Z</dcterms:created>
  <dcterms:modified xsi:type="dcterms:W3CDTF">2020-06-03T01:25:40Z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